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3820"/>
  <mc:AlternateContent xmlns:mc="http://schemas.openxmlformats.org/markup-compatibility/2006">
    <mc:Choice Requires="x15">
      <x15ac:absPath xmlns:x15ac="http://schemas.microsoft.com/office/spreadsheetml/2010/11/ac" url="S:\ConcurFile\"/>
    </mc:Choice>
  </mc:AlternateContent>
  <xr:revisionPtr revIDLastSave="0" documentId="13_ncr:1_{09CB8468-A4EF-4D69-BD2D-CE183555623F}" xr6:coauthVersionLast="46" xr6:coauthVersionMax="46" xr10:uidLastSave="{00000000-0000-0000-0000-000000000000}"/>
  <bookViews>
    <workbookView xWindow="-120" yWindow="-120" windowWidth="29040" windowHeight="15840" tabRatio="583" xr2:uid="{00000000-000D-0000-FFFF-FFFF00000000}"/>
  </bookViews>
  <sheets>
    <sheet name="Concur Data" sheetId="1" r:id="rId1"/>
    <sheet name="Process month (Mar)" sheetId="39" r:id="rId2"/>
    <sheet name="Process month (Feb)" sheetId="38" r:id="rId3"/>
    <sheet name="Process month (Jan)" sheetId="37" r:id="rId4"/>
  </sheets>
  <definedNames>
    <definedName name="_xlnm._FilterDatabase" localSheetId="0" hidden="1">'Concur Data'!$A$1:$AH$31</definedName>
    <definedName name="_xlnm._FilterDatabase" localSheetId="2" hidden="1">'Process month (Feb)'!$L$7:$T$7</definedName>
    <definedName name="_xlnm._FilterDatabase" localSheetId="3" hidden="1">'Process month (Jan)'!$L$7:$T$7</definedName>
    <definedName name="_xlnm._FilterDatabase" localSheetId="1" hidden="1">'Process month (Mar)'!$L$7:$T$7</definedName>
    <definedName name="_xlnm.Print_Titles" localSheetId="2">'Process month (Feb)'!$6:$7</definedName>
    <definedName name="_xlnm.Print_Titles" localSheetId="3">'Process month (Jan)'!$6:$7</definedName>
    <definedName name="_xlnm.Print_Titles" localSheetId="1">'Process month (Mar)'!$6:$7</definedName>
  </definedNames>
  <calcPr calcId="191029"/>
  <pivotCaches>
    <pivotCache cacheId="20" r:id="rId5"/>
    <pivotCache cacheId="21" r:id="rId6"/>
    <pivotCache cacheId="29" r:id="rId7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39" l="1"/>
  <c r="T24" i="39" s="1"/>
  <c r="T27" i="39" s="1"/>
  <c r="T19" i="39"/>
  <c r="G16" i="39"/>
  <c r="G15" i="39"/>
  <c r="G14" i="39"/>
  <c r="G12" i="39"/>
  <c r="G11" i="39"/>
  <c r="T17" i="39"/>
  <c r="T13" i="39"/>
  <c r="T10" i="39"/>
  <c r="T22" i="39" l="1"/>
  <c r="G9" i="39"/>
  <c r="G8" i="39"/>
  <c r="T18" i="38" l="1"/>
  <c r="G17" i="38"/>
  <c r="T16" i="38" l="1"/>
  <c r="G14" i="38"/>
  <c r="T20" i="38" s="1"/>
  <c r="G15" i="38"/>
  <c r="T13" i="38" l="1"/>
  <c r="G10" i="38"/>
  <c r="G11" i="38"/>
  <c r="G12" i="38"/>
  <c r="T9" i="38" l="1"/>
  <c r="T19" i="38" s="1"/>
  <c r="G8" i="38"/>
  <c r="T25" i="38" l="1"/>
  <c r="T28" i="38" s="1"/>
  <c r="T23" i="38"/>
  <c r="G17" i="37"/>
  <c r="G19" i="37"/>
  <c r="G20" i="37"/>
  <c r="T21" i="37"/>
  <c r="T22" i="37" s="1"/>
  <c r="T26" i="37" l="1"/>
  <c r="T28" i="37"/>
  <c r="T31" i="37" s="1"/>
  <c r="T18" i="37"/>
  <c r="T12" i="37"/>
  <c r="G13" i="37"/>
  <c r="G14" i="37"/>
  <c r="G15" i="37"/>
  <c r="G16" i="37"/>
  <c r="G11" i="37"/>
  <c r="T10" i="37" l="1"/>
  <c r="G9" i="37"/>
  <c r="G8" i="37"/>
</calcChain>
</file>

<file path=xl/sharedStrings.xml><?xml version="1.0" encoding="utf-8"?>
<sst xmlns="http://schemas.openxmlformats.org/spreadsheetml/2006/main" count="1093" uniqueCount="321">
  <si>
    <t>Employee</t>
  </si>
  <si>
    <t>Profile Dept</t>
  </si>
  <si>
    <t>Employee ID</t>
  </si>
  <si>
    <t>Report Name</t>
  </si>
  <si>
    <t>Paid Date</t>
  </si>
  <si>
    <t>Approval Status</t>
  </si>
  <si>
    <t>Report ID</t>
  </si>
  <si>
    <t>Vendor</t>
  </si>
  <si>
    <t>Expense Type</t>
  </si>
  <si>
    <t>Purpose</t>
  </si>
  <si>
    <t>GL Account</t>
  </si>
  <si>
    <t>Business Unit</t>
  </si>
  <si>
    <t>Expense Dept #</t>
  </si>
  <si>
    <t>Percentage</t>
  </si>
  <si>
    <t>Expense Description</t>
  </si>
  <si>
    <t>Subaccount Name</t>
  </si>
  <si>
    <t>Subaccount Code</t>
  </si>
  <si>
    <t>Oper Unit Name (Old)</t>
  </si>
  <si>
    <t>Oper Unit Code (Old)</t>
  </si>
  <si>
    <t>Oper Unit Name (NEW)</t>
  </si>
  <si>
    <t>Oper Unit Code (NEW)</t>
  </si>
  <si>
    <t>Allocated Expense Amount</t>
  </si>
  <si>
    <t>Total Expense Amount (reimbursement currency)</t>
  </si>
  <si>
    <t>First Submitted Date</t>
  </si>
  <si>
    <t>Transaction Date</t>
  </si>
  <si>
    <t>Payment Type</t>
  </si>
  <si>
    <t>Transaction Currency</t>
  </si>
  <si>
    <t>Expense Amount (transaction currency)</t>
  </si>
  <si>
    <t>Receipt Received</t>
  </si>
  <si>
    <t>Comment</t>
  </si>
  <si>
    <t>Entry City/Location</t>
  </si>
  <si>
    <t>Country</t>
  </si>
  <si>
    <t>Allocation Key</t>
  </si>
  <si>
    <t>Approved</t>
  </si>
  <si>
    <t>590101</t>
  </si>
  <si>
    <t>100</t>
  </si>
  <si>
    <t>Timewriter Expenses</t>
  </si>
  <si>
    <t>IST Administration Baseline</t>
  </si>
  <si>
    <t>1019000USS</t>
  </si>
  <si>
    <t>US</t>
  </si>
  <si>
    <t>USD</t>
  </si>
  <si>
    <t>Y</t>
  </si>
  <si>
    <t>UNITED STATES</t>
  </si>
  <si>
    <t>Airfare</t>
  </si>
  <si>
    <t>Billing Period</t>
  </si>
  <si>
    <t>Grand Total</t>
  </si>
  <si>
    <t>Sum of Allocated Expense Amount</t>
  </si>
  <si>
    <t>Total</t>
  </si>
  <si>
    <r>
      <t xml:space="preserve">WEEKLY  CONCUR REPORT </t>
    </r>
    <r>
      <rPr>
        <sz val="16"/>
        <color theme="0"/>
        <rFont val="Tahoma"/>
        <family val="2"/>
      </rPr>
      <t>(Paid Status)</t>
    </r>
  </si>
  <si>
    <t>Comments</t>
  </si>
  <si>
    <t>Tracking #</t>
  </si>
  <si>
    <t>Originator</t>
  </si>
  <si>
    <t>Functional Department</t>
  </si>
  <si>
    <t>Start Date</t>
  </si>
  <si>
    <t>End Date</t>
  </si>
  <si>
    <t>State</t>
  </si>
  <si>
    <t>Total Amount</t>
  </si>
  <si>
    <t>Process Date</t>
  </si>
  <si>
    <t>Tenrox Expense - Concur integrated information</t>
  </si>
  <si>
    <t>Variance</t>
  </si>
  <si>
    <t>Title</t>
  </si>
  <si>
    <t>Resolution</t>
  </si>
  <si>
    <t>New!</t>
  </si>
  <si>
    <t>Resolution Date</t>
  </si>
  <si>
    <t>* MUN - Manual Upload Needed</t>
  </si>
  <si>
    <t>Wells Fargo T&amp;E Card</t>
  </si>
  <si>
    <t>3022</t>
  </si>
  <si>
    <t>HKD</t>
  </si>
  <si>
    <t>Hong Kong</t>
  </si>
  <si>
    <t>HONG KONG</t>
  </si>
  <si>
    <t>Cathay Pacific</t>
  </si>
  <si>
    <t>Continuing Education/Course Fees (Tech/Prof) - non-food</t>
  </si>
  <si>
    <t>430531</t>
  </si>
  <si>
    <t>Philippines Market Specific Exp</t>
  </si>
  <si>
    <t>SEEMKTEXPH</t>
  </si>
  <si>
    <t>Philippines</t>
  </si>
  <si>
    <t>309</t>
  </si>
  <si>
    <t>Paid</t>
  </si>
  <si>
    <t>3022SM - Asia Pacific Regional Office (Cocks, Anthony)</t>
  </si>
  <si>
    <t>Berish, Karen Bateman</t>
  </si>
  <si>
    <t>1401</t>
  </si>
  <si>
    <t>109658</t>
  </si>
  <si>
    <t>Berish, Karen</t>
  </si>
  <si>
    <t>1401US - Center of Excellence (Carter, Craig)</t>
  </si>
  <si>
    <t>January 2021</t>
  </si>
  <si>
    <t>Karen Berish December 2020</t>
  </si>
  <si>
    <t>1414B42A242C4D928CB8</t>
  </si>
  <si>
    <t>CES 2021 REGISTRATION</t>
  </si>
  <si>
    <t>Consumer Electronics Show</t>
  </si>
  <si>
    <t>Virtual Consumer Electronics Show</t>
  </si>
  <si>
    <t>Seattle</t>
  </si>
  <si>
    <t>Yeung, Wing Kum</t>
  </si>
  <si>
    <t>304739</t>
  </si>
  <si>
    <t>December Expenses (12/01/2020)</t>
  </si>
  <si>
    <t>22E22B8D8284484CB7A7</t>
  </si>
  <si>
    <t>Project ONE</t>
  </si>
  <si>
    <t>Project ONE Kick off Group 2 Ticket Refund</t>
  </si>
  <si>
    <t>Jan 1, 2021 12:00:00 AM Total</t>
  </si>
  <si>
    <t>CONC-003609</t>
  </si>
  <si>
    <t>CONC-003608</t>
  </si>
  <si>
    <t>Yeung, Wing Kum (Karen)</t>
  </si>
  <si>
    <t>Chua, Kheng Kok</t>
  </si>
  <si>
    <t>250014</t>
  </si>
  <si>
    <t>94159F649DAB4FC98BE0</t>
  </si>
  <si>
    <t>Singapore Airlines</t>
  </si>
  <si>
    <t>tickets refunds - AP business meetings</t>
  </si>
  <si>
    <t>AP Regional Expense</t>
  </si>
  <si>
    <t>SEEMKTEXAP</t>
  </si>
  <si>
    <t>AP Region Office – Sydney</t>
  </si>
  <si>
    <t>313</t>
  </si>
  <si>
    <t>China Market Specific Exp</t>
  </si>
  <si>
    <t>SEEMKTEXCN</t>
  </si>
  <si>
    <t>China</t>
  </si>
  <si>
    <t>306</t>
  </si>
  <si>
    <t>Malaysia Market Specific Exp</t>
  </si>
  <si>
    <t>SEEMKTEXML</t>
  </si>
  <si>
    <t>Malaysia</t>
  </si>
  <si>
    <t>311</t>
  </si>
  <si>
    <t>Jan 15, 2021 12:00:00 AM Total</t>
  </si>
  <si>
    <t>Chen, Jun</t>
  </si>
  <si>
    <t>300271</t>
  </si>
  <si>
    <t>52FEEE1EF2914F32A4C6</t>
  </si>
  <si>
    <t>Aero Contractors</t>
  </si>
  <si>
    <t>sales meeting</t>
  </si>
  <si>
    <t>Du, Siyuan</t>
  </si>
  <si>
    <t>300723</t>
  </si>
  <si>
    <t>B155FF2E599949A38EA9</t>
  </si>
  <si>
    <t>China Eastern Airlines</t>
  </si>
  <si>
    <t>AP Planning &amp; Product Support</t>
  </si>
  <si>
    <t>AP Region Planning/Communication</t>
  </si>
  <si>
    <t>1054390APS</t>
  </si>
  <si>
    <t>Ticket refund fee for MU8981 Dec.20 2019 (Just received after Citizen Thunderbird Travel Ltd Suspend.</t>
  </si>
  <si>
    <t>Gunther, Michael Keven</t>
  </si>
  <si>
    <t>4520</t>
  </si>
  <si>
    <t>113197</t>
  </si>
  <si>
    <t>9354BD75ECDE47A788DE</t>
  </si>
  <si>
    <t>PSI SERVICES LLC USD</t>
  </si>
  <si>
    <t>Encourage continuing education in cloud technologies</t>
  </si>
  <si>
    <t>InfoSec Support</t>
  </si>
  <si>
    <t>1219990GOS</t>
  </si>
  <si>
    <t>Global</t>
  </si>
  <si>
    <t>850</t>
  </si>
  <si>
    <t>AWS Certified Solutions Architect - Associate (English)  - Test for Anthony Pena</t>
  </si>
  <si>
    <t>Addison</t>
  </si>
  <si>
    <t>Jodie, Steven Kregg</t>
  </si>
  <si>
    <t>105142</t>
  </si>
  <si>
    <t>67D20506259D4B43A0C5</t>
  </si>
  <si>
    <t>DAC</t>
  </si>
  <si>
    <t>Executive Taxable Benefits</t>
  </si>
  <si>
    <t>Executive Health Club</t>
  </si>
  <si>
    <t>430770</t>
  </si>
  <si>
    <t>Cash</t>
  </si>
  <si>
    <t>Did not receive this report until now for Kregg Jodie</t>
  </si>
  <si>
    <t>Dallas</t>
  </si>
  <si>
    <t>Rangaswamy, Venkatesh</t>
  </si>
  <si>
    <t>107055</t>
  </si>
  <si>
    <t>Jan 21 Gym Expenses</t>
  </si>
  <si>
    <t>F2F886DC94804B20A6A7</t>
  </si>
  <si>
    <t>Life Time Fitness</t>
  </si>
  <si>
    <t>Wellness Benefit</t>
  </si>
  <si>
    <t>Jan 22, 2021 12:00:00 AM Total</t>
  </si>
  <si>
    <t>Completed By:</t>
  </si>
  <si>
    <t>Kessha Sutherland and Katrina Finney</t>
  </si>
  <si>
    <t>Reviewed By:</t>
  </si>
  <si>
    <t>Completed by:</t>
  </si>
  <si>
    <t>Kessha Sutherland</t>
  </si>
  <si>
    <t>Dated:</t>
  </si>
  <si>
    <t>Posted  by:</t>
  </si>
  <si>
    <t>Approved by:</t>
  </si>
  <si>
    <t>CONC-003610</t>
  </si>
  <si>
    <t>3022P - Asia Pacific Regional Office (Cocks, Anthony)</t>
  </si>
  <si>
    <t>CONC-003612</t>
  </si>
  <si>
    <t>Chen, Jun (Jayne)</t>
  </si>
  <si>
    <t>CONC-003611</t>
  </si>
  <si>
    <t>3022IST - Asia Pacific Regional Office</t>
  </si>
  <si>
    <t>CONC-003613</t>
  </si>
  <si>
    <t>Gunther, Mike</t>
  </si>
  <si>
    <t>4520 - VP Business and Technology Services IST (Patel, Ajay)</t>
  </si>
  <si>
    <t>CONC-003615</t>
  </si>
  <si>
    <t>4520 - International IST (Kregg Jodie)</t>
  </si>
  <si>
    <t>CONC-003614</t>
  </si>
  <si>
    <t>4520 - VP, IST Digital Business Solutions (Whatley, James)</t>
  </si>
  <si>
    <t>Chastain, Denise Pollard</t>
  </si>
  <si>
    <t>102444</t>
  </si>
  <si>
    <t>Dec 2020</t>
  </si>
  <si>
    <t>D4F7B3922D6541B9B53B</t>
  </si>
  <si>
    <t>TST* NOTHING BUNDT CAKES</t>
  </si>
  <si>
    <t>Offsite Food &amp; Ent - Employees and Vendors</t>
  </si>
  <si>
    <t>IST Recognition</t>
  </si>
  <si>
    <t>590302</t>
  </si>
  <si>
    <t>Cakes given out during Drive By IST Recognition</t>
  </si>
  <si>
    <t>Lewisville</t>
  </si>
  <si>
    <t>Franklin, William</t>
  </si>
  <si>
    <t>126025</t>
  </si>
  <si>
    <t>Bill Franklin</t>
  </si>
  <si>
    <t>2740EAA4B8A045D4AAC8</t>
  </si>
  <si>
    <t>DRII</t>
  </si>
  <si>
    <t>continuing Education</t>
  </si>
  <si>
    <t>License renewal</t>
  </si>
  <si>
    <t>Carrollton</t>
  </si>
  <si>
    <t>ISACA</t>
  </si>
  <si>
    <t>license renewal</t>
  </si>
  <si>
    <t>Jan 29, 2021 12:00:00 AM Total</t>
  </si>
  <si>
    <t>Non-TW Amount</t>
  </si>
  <si>
    <t>Salesforce Event _Billing Statement</t>
  </si>
  <si>
    <t>Manual Upload Amount</t>
  </si>
  <si>
    <t>ties to Concur</t>
  </si>
  <si>
    <t>Concur Integration Amt</t>
  </si>
  <si>
    <t>Additional Upload - Mexico/Brazil Travel Expenses</t>
  </si>
  <si>
    <t>Total Amt Imported into Tenrox</t>
  </si>
  <si>
    <t>Not a Timewriter - Not in Tenrox</t>
  </si>
  <si>
    <t>CONC-003616</t>
  </si>
  <si>
    <t>Franklin, Bill</t>
  </si>
  <si>
    <t xml:space="preserve">Ties to INVB_00002132 </t>
  </si>
  <si>
    <t>Katrina Finney</t>
  </si>
  <si>
    <t>February 2021</t>
  </si>
  <si>
    <t>Bilderback, Craig Matthew</t>
  </si>
  <si>
    <t>111515</t>
  </si>
  <si>
    <t>F1AF5F02CB764B34ADAE</t>
  </si>
  <si>
    <t>Fitness and Conditioning of Frisco</t>
  </si>
  <si>
    <t>Health Club Benefit</t>
  </si>
  <si>
    <t>Frisco</t>
  </si>
  <si>
    <t>Feb 5, 2021 12:00:00 AM Total</t>
  </si>
  <si>
    <t>CONC-003617</t>
  </si>
  <si>
    <t>Bilderback, Craig</t>
  </si>
  <si>
    <t>4520 - Supply Chain Systems (Wallen, Wade)</t>
  </si>
  <si>
    <t>Barr, Erika Marie</t>
  </si>
  <si>
    <t>111315</t>
  </si>
  <si>
    <t>FEBRUARY 2021</t>
  </si>
  <si>
    <t>68F7C577FF06414E9B8E</t>
  </si>
  <si>
    <t>Yoga Factory</t>
  </si>
  <si>
    <t>Health Club Benefits</t>
  </si>
  <si>
    <t>JANUARY 2021</t>
  </si>
  <si>
    <t>51D6F3303A3B472A9AFC</t>
  </si>
  <si>
    <t>Yogaratnam, Susidaran</t>
  </si>
  <si>
    <t>109008</t>
  </si>
  <si>
    <t>February Expenses (02/01/2021)</t>
  </si>
  <si>
    <t>09612C005B52416BAA2D</t>
  </si>
  <si>
    <t>SMU COX</t>
  </si>
  <si>
    <t>Professional training</t>
  </si>
  <si>
    <t>Feb 12, 2021 12:00:00 AM Total</t>
  </si>
  <si>
    <t>CONC-003618</t>
  </si>
  <si>
    <t>Barr, Erika</t>
  </si>
  <si>
    <t>CONC-003619</t>
  </si>
  <si>
    <t>CONC-003620</t>
  </si>
  <si>
    <t>Yogaratnam, Susi</t>
  </si>
  <si>
    <t>Jan 2021</t>
  </si>
  <si>
    <t>BD17744D0FE4462A90A0</t>
  </si>
  <si>
    <t>HAD*HARRY &amp; DAVID</t>
  </si>
  <si>
    <t>Employee Recognition</t>
  </si>
  <si>
    <t>IST Team Recognition</t>
  </si>
  <si>
    <t>Recognition for Virtual IST Forum</t>
  </si>
  <si>
    <t>Feb 21 Expense Report</t>
  </si>
  <si>
    <t>D2BD144460C94A449899</t>
  </si>
  <si>
    <t>Feb 19, 2021 12:00:00 AM Total</t>
  </si>
  <si>
    <t>CONC-003621</t>
  </si>
  <si>
    <t>Manual upload</t>
  </si>
  <si>
    <t>Ray, Kenneth Everrett</t>
  </si>
  <si>
    <t>120579</t>
  </si>
  <si>
    <t>Sans Purple Team Class</t>
  </si>
  <si>
    <t>F36406064C644485AE1E</t>
  </si>
  <si>
    <t>SANS INSTITUTE</t>
  </si>
  <si>
    <t>approved training</t>
  </si>
  <si>
    <t>Feb 26, 2021 12:00:00 AM Total</t>
  </si>
  <si>
    <t>CONC-003622</t>
  </si>
  <si>
    <t>Ray, Kenneth</t>
  </si>
  <si>
    <t>Ties to INVB_00002215</t>
  </si>
  <si>
    <t>March 2021</t>
  </si>
  <si>
    <t>February 2021 Expense</t>
  </si>
  <si>
    <t>0FD3CF9A8AC246C692E0</t>
  </si>
  <si>
    <t>Health Club Membership</t>
  </si>
  <si>
    <t>4184FBCD659342C7ABF2</t>
  </si>
  <si>
    <t>XVOUCHERCOM</t>
  </si>
  <si>
    <t>AWS Security Engineering Training for Anthony Pena</t>
  </si>
  <si>
    <t>Mar 5, 2021 12:00:00 AM Total</t>
  </si>
  <si>
    <t>CONC-003624</t>
  </si>
  <si>
    <t>CONC-003623</t>
  </si>
  <si>
    <t>Leask, Matthew Andrew</t>
  </si>
  <si>
    <t>107785</t>
  </si>
  <si>
    <t>2021 Feb</t>
  </si>
  <si>
    <t>2B13186558B943EA8459</t>
  </si>
  <si>
    <t>Lifetime Fitness</t>
  </si>
  <si>
    <t>Health Club Dues</t>
  </si>
  <si>
    <t>Garland</t>
  </si>
  <si>
    <t>March 21 Expense Report</t>
  </si>
  <si>
    <t>01462A2530FC46838EDC</t>
  </si>
  <si>
    <t>Mar 19, 2021 12:00:00 AM Total</t>
  </si>
  <si>
    <t>CONC-003626</t>
  </si>
  <si>
    <t>Leask, Matthew</t>
  </si>
  <si>
    <t>CONC-003625</t>
  </si>
  <si>
    <t>DFCBEDD503914A6EB704</t>
  </si>
  <si>
    <t>January Health Club for Kregg Jodie</t>
  </si>
  <si>
    <t>February Health Club for Kregg Jodie</t>
  </si>
  <si>
    <t>Sy, Michael Chu</t>
  </si>
  <si>
    <t>111231</t>
  </si>
  <si>
    <t>Salesforce Certification Exam fees</t>
  </si>
  <si>
    <t>DF42D87178BF48B9AC88</t>
  </si>
  <si>
    <t>Kryterion</t>
  </si>
  <si>
    <t>Salesforce Certification Fee (Community)</t>
  </si>
  <si>
    <t>ONE AP Deploy</t>
  </si>
  <si>
    <t>0665520APP</t>
  </si>
  <si>
    <t>AP Region</t>
  </si>
  <si>
    <t>McKinney</t>
  </si>
  <si>
    <t>Salesforce Certification Fee (Service)</t>
  </si>
  <si>
    <t>Wang, Qian</t>
  </si>
  <si>
    <t>115236</t>
  </si>
  <si>
    <t>53D87155B0C44FD9B02E</t>
  </si>
  <si>
    <t>PCI SECURITY STANDARDS</t>
  </si>
  <si>
    <t>Professional Subscriptions/Dues</t>
  </si>
  <si>
    <t>PCI ISA Training</t>
  </si>
  <si>
    <t>720103</t>
  </si>
  <si>
    <t>PCI Support</t>
  </si>
  <si>
    <t>1214900GXS</t>
  </si>
  <si>
    <t>Mar 26, 2021 12:00:00 AM Total</t>
  </si>
  <si>
    <t>CONC-003627</t>
  </si>
  <si>
    <t>CONC-003628</t>
  </si>
  <si>
    <t>CONC-003629</t>
  </si>
  <si>
    <t>Sy, Michael</t>
  </si>
  <si>
    <t>Ties to INVB_00006754</t>
  </si>
  <si>
    <t>Kessha Sutherland &amp; Katrina Finney</t>
  </si>
  <si>
    <t>3/19/2021 &amp; 3/26/2021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</si>
</sst>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\ d\,\ yyyy\ h:mm:ss\ AM/PM"/>
    <numFmt numFmtId="165" formatCode="#0"/>
    <numFmt numFmtId="166" formatCode="#,##0.########"/>
  </numFmts>
  <fonts count="3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b/>
      <sz val="12"/>
      <color rgb="FFFFFFFF"/>
      <name val="Calibri"/>
      <family val="2"/>
      <scheme val="minor"/>
    </font>
    <font>
      <i/>
      <sz val="10"/>
      <color rgb="FFFF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theme="1"/>
      <name val="Tahoma"/>
      <family val="2"/>
    </font>
    <font>
      <sz val="10"/>
      <color rgb="FFFF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3965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">
    <xf numFmtId="0" fontId="0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8" applyNumberFormat="0" applyAlignment="0" applyProtection="0"/>
    <xf numFmtId="0" fontId="19" fillId="11" borderId="9" applyNumberFormat="0" applyAlignment="0" applyProtection="0"/>
    <xf numFmtId="0" fontId="20" fillId="11" borderId="8" applyNumberFormat="0" applyAlignment="0" applyProtection="0"/>
    <xf numFmtId="0" fontId="21" fillId="0" borderId="10" applyNumberFormat="0" applyFill="0" applyAlignment="0" applyProtection="0"/>
    <xf numFmtId="0" fontId="22" fillId="1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0" borderId="0"/>
    <xf numFmtId="0" fontId="4" fillId="13" borderId="12" applyNumberFormat="0" applyFont="0" applyAlignment="0" applyProtection="0"/>
    <xf numFmtId="0" fontId="3" fillId="0" borderId="0"/>
    <xf numFmtId="0" fontId="3" fillId="13" borderId="1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1" fillId="0" borderId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" fillId="13" borderId="1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6">
    <xf numFmtId="0" fontId="0" fillId="0" borderId="0" xfId="0"/>
    <xf numFmtId="164" fontId="0" fillId="0" borderId="0" xfId="0" applyNumberFormat="1"/>
    <xf numFmtId="0" fontId="6" fillId="0" borderId="0" xfId="0" applyFont="1"/>
    <xf numFmtId="0" fontId="6" fillId="2" borderId="0" xfId="0" applyFont="1" applyFill="1"/>
    <xf numFmtId="43" fontId="6" fillId="0" borderId="0" xfId="1" applyFont="1"/>
    <xf numFmtId="164" fontId="6" fillId="0" borderId="0" xfId="0" applyNumberFormat="1" applyFont="1"/>
    <xf numFmtId="0" fontId="0" fillId="0" borderId="0" xfId="0" quotePrefix="1"/>
    <xf numFmtId="0" fontId="0" fillId="0" borderId="0" xfId="0" pivotButton="1"/>
    <xf numFmtId="0" fontId="0" fillId="0" borderId="0" xfId="0" applyAlignment="1"/>
    <xf numFmtId="0" fontId="6" fillId="3" borderId="1" xfId="0" applyFont="1" applyFill="1" applyBorder="1"/>
    <xf numFmtId="40" fontId="0" fillId="0" borderId="0" xfId="0" applyNumberFormat="1"/>
    <xf numFmtId="14" fontId="0" fillId="0" borderId="0" xfId="0" applyNumberFormat="1"/>
    <xf numFmtId="0" fontId="0" fillId="4" borderId="0" xfId="0" applyFill="1"/>
    <xf numFmtId="40" fontId="0" fillId="4" borderId="0" xfId="0" applyNumberFormat="1" applyFill="1"/>
    <xf numFmtId="3" fontId="0" fillId="0" borderId="0" xfId="0" applyNumberFormat="1"/>
    <xf numFmtId="165" fontId="0" fillId="0" borderId="0" xfId="0" applyNumberFormat="1"/>
    <xf numFmtId="14" fontId="6" fillId="0" borderId="0" xfId="0" applyNumberFormat="1" applyFont="1"/>
    <xf numFmtId="0" fontId="0" fillId="38" borderId="0" xfId="0" applyFill="1"/>
    <xf numFmtId="43" fontId="0" fillId="4" borderId="0" xfId="1" applyFont="1" applyFill="1"/>
    <xf numFmtId="43" fontId="0" fillId="0" borderId="0" xfId="1" applyFont="1"/>
    <xf numFmtId="43" fontId="6" fillId="3" borderId="1" xfId="1" applyFont="1" applyFill="1" applyBorder="1"/>
    <xf numFmtId="43" fontId="0" fillId="38" borderId="0" xfId="1" applyFont="1" applyFill="1"/>
    <xf numFmtId="166" fontId="0" fillId="0" borderId="0" xfId="0" applyNumberFormat="1"/>
    <xf numFmtId="0" fontId="28" fillId="0" borderId="15" xfId="0" applyFont="1" applyBorder="1" applyAlignment="1">
      <alignment wrapText="1"/>
    </xf>
    <xf numFmtId="0" fontId="28" fillId="0" borderId="15" xfId="0" applyFont="1" applyBorder="1" applyAlignment="1">
      <alignment horizontal="left" wrapText="1"/>
    </xf>
    <xf numFmtId="22" fontId="28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wrapText="1"/>
    </xf>
    <xf numFmtId="0" fontId="0" fillId="0" borderId="0" xfId="0" applyFill="1"/>
    <xf numFmtId="43" fontId="6" fillId="38" borderId="0" xfId="0" applyNumberFormat="1" applyFont="1" applyFill="1"/>
    <xf numFmtId="0" fontId="0" fillId="3" borderId="1" xfId="0" applyFont="1" applyFill="1" applyBorder="1" applyAlignment="1">
      <alignment wrapText="1"/>
    </xf>
    <xf numFmtId="0" fontId="31" fillId="5" borderId="14" xfId="0" applyFont="1" applyFill="1" applyBorder="1" applyAlignment="1"/>
    <xf numFmtId="43" fontId="31" fillId="5" borderId="14" xfId="1" applyFont="1" applyFill="1" applyBorder="1" applyAlignment="1"/>
    <xf numFmtId="14" fontId="0" fillId="0" borderId="0" xfId="0" applyNumberFormat="1" applyAlignment="1">
      <alignment horizontal="left"/>
    </xf>
    <xf numFmtId="17" fontId="28" fillId="0" borderId="15" xfId="0" applyNumberFormat="1" applyFont="1" applyBorder="1" applyAlignment="1">
      <alignment horizontal="left" wrapText="1"/>
    </xf>
    <xf numFmtId="0" fontId="0" fillId="38" borderId="16" xfId="0" applyFill="1" applyBorder="1"/>
    <xf numFmtId="43" fontId="0" fillId="38" borderId="16" xfId="1" applyFont="1" applyFill="1" applyBorder="1"/>
    <xf numFmtId="43" fontId="6" fillId="38" borderId="16" xfId="0" applyNumberFormat="1" applyFont="1" applyFill="1" applyBorder="1"/>
    <xf numFmtId="43" fontId="0" fillId="0" borderId="0" xfId="1" applyFont="1" applyAlignment="1">
      <alignment horizontal="right"/>
    </xf>
    <xf numFmtId="43" fontId="0" fillId="39" borderId="0" xfId="0" applyNumberFormat="1" applyFill="1"/>
    <xf numFmtId="0" fontId="0" fillId="40" borderId="0" xfId="0" applyFill="1"/>
    <xf numFmtId="0" fontId="0" fillId="6" borderId="16" xfId="0" applyFill="1" applyBorder="1"/>
    <xf numFmtId="43" fontId="32" fillId="0" borderId="0" xfId="1" applyFont="1" applyAlignment="1">
      <alignment horizontal="right"/>
    </xf>
    <xf numFmtId="43" fontId="6" fillId="0" borderId="17" xfId="0" applyNumberFormat="1" applyFont="1" applyBorder="1"/>
    <xf numFmtId="43" fontId="0" fillId="0" borderId="0" xfId="0" applyNumberFormat="1"/>
    <xf numFmtId="43" fontId="0" fillId="0" borderId="0" xfId="1" applyFont="1" applyFill="1" applyAlignment="1">
      <alignment horizontal="right"/>
    </xf>
    <xf numFmtId="43" fontId="0" fillId="0" borderId="16" xfId="1" applyFont="1" applyBorder="1"/>
    <xf numFmtId="43" fontId="0" fillId="0" borderId="17" xfId="0" applyNumberFormat="1" applyBorder="1"/>
    <xf numFmtId="0" fontId="10" fillId="0" borderId="0" xfId="0" applyFont="1" applyAlignment="1">
      <alignment horizontal="right" wrapText="1"/>
    </xf>
    <xf numFmtId="0" fontId="0" fillId="6" borderId="0" xfId="0" applyFill="1"/>
    <xf numFmtId="43" fontId="0" fillId="6" borderId="0" xfId="1" applyFont="1" applyFill="1"/>
    <xf numFmtId="43" fontId="28" fillId="0" borderId="15" xfId="1" applyFont="1" applyBorder="1" applyAlignment="1">
      <alignment wrapText="1"/>
    </xf>
    <xf numFmtId="0" fontId="7" fillId="4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43" fontId="6" fillId="6" borderId="0" xfId="1" applyFont="1" applyFill="1"/>
    <xf numFmtId="3" fontId="0" fillId="6" borderId="0" xfId="0" applyNumberFormat="1" applyFill="1"/>
    <xf numFmtId="166" fontId="0" fillId="6" borderId="0" xfId="0" applyNumberFormat="1" applyFill="1"/>
    <xf numFmtId="0" fontId="33" fillId="0" borderId="0" xfId="0" quotePrefix="1" applyFont="1"/>
    <xf numFmtId="0" fontId="33" fillId="0" borderId="0" xfId="0" applyFont="1"/>
    <xf numFmtId="164" fontId="33" fillId="0" borderId="0" xfId="0" applyNumberFormat="1" applyFont="1"/>
    <xf numFmtId="166" fontId="33" fillId="0" borderId="0" xfId="0" applyNumberFormat="1" applyFont="1"/>
    <xf numFmtId="166" fontId="33" fillId="6" borderId="0" xfId="0" applyNumberFormat="1" applyFont="1" applyFill="1"/>
    <xf numFmtId="3" fontId="33" fillId="0" borderId="0" xfId="0" applyNumberFormat="1" applyFont="1"/>
    <xf numFmtId="165" fontId="33" fillId="0" borderId="0" xfId="0" applyNumberFormat="1" applyFont="1"/>
  </cellXfs>
  <cellStyles count="81">
    <cellStyle name="20% - Accent1" xfId="19" builtinId="30" customBuiltin="1"/>
    <cellStyle name="20% - Accent1 2" xfId="46" xr:uid="{00000000-0005-0000-0000-000001000000}"/>
    <cellStyle name="20% - Accent1 3" xfId="63" xr:uid="{1536EB2C-03FC-494B-8599-763F5FC1AD63}"/>
    <cellStyle name="20% - Accent2" xfId="23" builtinId="34" customBuiltin="1"/>
    <cellStyle name="20% - Accent2 2" xfId="48" xr:uid="{00000000-0005-0000-0000-000003000000}"/>
    <cellStyle name="20% - Accent2 3" xfId="66" xr:uid="{BD8C583A-341F-4A7B-9722-D3FF2967CB84}"/>
    <cellStyle name="20% - Accent3" xfId="27" builtinId="38" customBuiltin="1"/>
    <cellStyle name="20% - Accent3 2" xfId="50" xr:uid="{00000000-0005-0000-0000-000005000000}"/>
    <cellStyle name="20% - Accent3 3" xfId="69" xr:uid="{2016D01B-ED2D-43E0-9ED6-597973292100}"/>
    <cellStyle name="20% - Accent4" xfId="31" builtinId="42" customBuiltin="1"/>
    <cellStyle name="20% - Accent4 2" xfId="52" xr:uid="{00000000-0005-0000-0000-000007000000}"/>
    <cellStyle name="20% - Accent4 3" xfId="72" xr:uid="{0A99870F-BF5D-4CEF-BD8E-9EDC4B0FC19D}"/>
    <cellStyle name="20% - Accent5" xfId="35" builtinId="46" customBuiltin="1"/>
    <cellStyle name="20% - Accent5 2" xfId="54" xr:uid="{00000000-0005-0000-0000-000009000000}"/>
    <cellStyle name="20% - Accent5 3" xfId="75" xr:uid="{0397E2BB-EB97-45FD-B45D-D63E06E3358F}"/>
    <cellStyle name="20% - Accent6" xfId="39" builtinId="50" customBuiltin="1"/>
    <cellStyle name="20% - Accent6 2" xfId="56" xr:uid="{00000000-0005-0000-0000-00000B000000}"/>
    <cellStyle name="20% - Accent6 3" xfId="78" xr:uid="{DCE4F496-91B2-403E-A9CC-1F2EB8CDE644}"/>
    <cellStyle name="40% - Accent1" xfId="20" builtinId="31" customBuiltin="1"/>
    <cellStyle name="40% - Accent1 2" xfId="47" xr:uid="{00000000-0005-0000-0000-00000D000000}"/>
    <cellStyle name="40% - Accent1 3" xfId="64" xr:uid="{7957EDBE-A38C-4355-8939-1A1A86042E25}"/>
    <cellStyle name="40% - Accent2" xfId="24" builtinId="35" customBuiltin="1"/>
    <cellStyle name="40% - Accent2 2" xfId="49" xr:uid="{00000000-0005-0000-0000-00000F000000}"/>
    <cellStyle name="40% - Accent2 3" xfId="67" xr:uid="{8AC0FFED-1DBB-4048-92BE-A780BF7A1357}"/>
    <cellStyle name="40% - Accent3" xfId="28" builtinId="39" customBuiltin="1"/>
    <cellStyle name="40% - Accent3 2" xfId="51" xr:uid="{00000000-0005-0000-0000-000011000000}"/>
    <cellStyle name="40% - Accent3 3" xfId="70" xr:uid="{BBB6731E-57ED-4C1F-AD28-E1BF99D84117}"/>
    <cellStyle name="40% - Accent4" xfId="32" builtinId="43" customBuiltin="1"/>
    <cellStyle name="40% - Accent4 2" xfId="53" xr:uid="{00000000-0005-0000-0000-000013000000}"/>
    <cellStyle name="40% - Accent4 3" xfId="73" xr:uid="{2ABFD1AE-36A0-49BA-A851-505F70C3443F}"/>
    <cellStyle name="40% - Accent5" xfId="36" builtinId="47" customBuiltin="1"/>
    <cellStyle name="40% - Accent5 2" xfId="55" xr:uid="{00000000-0005-0000-0000-000015000000}"/>
    <cellStyle name="40% - Accent5 3" xfId="76" xr:uid="{95E73036-C83F-4BCD-BC0D-9C63F0CC2F93}"/>
    <cellStyle name="40% - Accent6" xfId="40" builtinId="51" customBuiltin="1"/>
    <cellStyle name="40% - Accent6 2" xfId="57" xr:uid="{00000000-0005-0000-0000-000017000000}"/>
    <cellStyle name="40% - Accent6 3" xfId="79" xr:uid="{C0DE6D30-DF7C-4724-9265-6461A592844E}"/>
    <cellStyle name="60% - Accent1" xfId="21" builtinId="32" customBuiltin="1"/>
    <cellStyle name="60% - Accent1 2" xfId="65" xr:uid="{0EC8513B-F3E1-47C8-B590-680512114DD8}"/>
    <cellStyle name="60% - Accent2" xfId="25" builtinId="36" customBuiltin="1"/>
    <cellStyle name="60% - Accent2 2" xfId="68" xr:uid="{17B5FF05-ED82-40A4-8229-93CD40492604}"/>
    <cellStyle name="60% - Accent3" xfId="29" builtinId="40" customBuiltin="1"/>
    <cellStyle name="60% - Accent3 2" xfId="71" xr:uid="{55CFEE24-6DA7-4FD7-9384-C0AABA8DE33F}"/>
    <cellStyle name="60% - Accent4" xfId="33" builtinId="44" customBuiltin="1"/>
    <cellStyle name="60% - Accent4 2" xfId="74" xr:uid="{C3B0ACAC-A67D-49E9-A4B3-E1C306D3783C}"/>
    <cellStyle name="60% - Accent5" xfId="37" builtinId="48" customBuiltin="1"/>
    <cellStyle name="60% - Accent5 2" xfId="77" xr:uid="{43292C7F-4BF0-4D74-968D-E33B04F2D013}"/>
    <cellStyle name="60% - Accent6" xfId="41" builtinId="52" customBuiltin="1"/>
    <cellStyle name="60% - Accent6 2" xfId="80" xr:uid="{4F88F05F-46C2-4DAD-8017-887B727EB0B3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61" xr:uid="{2ABC75F1-7C18-4C5E-BE7F-BF9812F6CFDB}"/>
    <cellStyle name="Normal" xfId="0" builtinId="0"/>
    <cellStyle name="Normal 2" xfId="42" xr:uid="{00000000-0005-0000-0000-000032000000}"/>
    <cellStyle name="Normal 3" xfId="44" xr:uid="{00000000-0005-0000-0000-000033000000}"/>
    <cellStyle name="Normal 4" xfId="58" xr:uid="{00000000-0005-0000-0000-000034000000}"/>
    <cellStyle name="Normal 5" xfId="59" xr:uid="{E15F09FE-BA14-43E2-A21F-9F920D44F773}"/>
    <cellStyle name="Note 2" xfId="43" xr:uid="{00000000-0005-0000-0000-000035000000}"/>
    <cellStyle name="Note 3" xfId="45" xr:uid="{00000000-0005-0000-0000-000036000000}"/>
    <cellStyle name="Note 4" xfId="62" xr:uid="{F2F57524-AF1C-401C-B93F-28C3CB8A4A1D}"/>
    <cellStyle name="Output" xfId="11" builtinId="21" customBuiltin="1"/>
    <cellStyle name="Title" xfId="2" builtinId="15" customBuiltin="1"/>
    <cellStyle name="Title 2" xfId="60" xr:uid="{CEC320F9-0568-4BD0-B016-1A3CACC7EF7D}"/>
    <cellStyle name="Total" xfId="17" builtinId="25" customBuiltin="1"/>
    <cellStyle name="Warning Text" xfId="15" builtinId="11" customBuiltin="1"/>
  </cellStyles>
  <dxfs count="12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therland, Kessha" refreshedDate="44274.67256053241" createdVersion="6" refreshedVersion="6" minRefreshableVersion="3" recordCount="20" xr:uid="{5C0CCFA8-FD11-4820-8DB9-79647C6FE99D}">
  <cacheSource type="worksheet">
    <worksheetSource ref="A1:AH21" sheet="Concur Data"/>
  </cacheSource>
  <cacheFields count="34">
    <cacheField name="Billing Period" numFmtId="0">
      <sharedItems count="2">
        <s v="January 2021"/>
        <s v="February 2021"/>
      </sharedItems>
    </cacheField>
    <cacheField name="Employee" numFmtId="0">
      <sharedItems count="14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  <s v="Bilderback, Craig Matthew"/>
        <s v="Barr, Erika Marie"/>
        <s v="Yogaratnam, Susidaran"/>
        <s v="Ray, Kenneth Everrett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11">
        <s v="Karen Berish December 2020"/>
        <s v="December Expenses (12/01/2020)"/>
        <s v="January 2021"/>
        <s v="Jan 21 Gym Expenses"/>
        <s v="Dec 2020"/>
        <s v="Bill Franklin"/>
        <s v="FEBRUARY 2021"/>
        <s v="February Expenses (02/01/2021)"/>
        <s v="Jan 2021"/>
        <s v="Feb 21 Expense Report"/>
        <s v="Sans Purple Team Class"/>
      </sharedItems>
    </cacheField>
    <cacheField name="Paid Date" numFmtId="164">
      <sharedItems containsSemiMixedTypes="0" containsNonDate="0" containsDate="1" containsString="0" minDate="2021-01-01T00:00:00" maxDate="2021-02-27T00:00:00" count="8">
        <d v="2021-01-01T00:00:00"/>
        <d v="2021-01-15T00:00:00"/>
        <d v="2021-01-22T00:00:00"/>
        <d v="2021-01-29T00:00:00"/>
        <d v="2021-02-05T00:00:00"/>
        <d v="2021-02-12T00:00:00"/>
        <d v="2021-02-19T00:00:00"/>
        <d v="2021-02-26T00:00:00"/>
      </sharedItems>
    </cacheField>
    <cacheField name="Approval Status" numFmtId="0">
      <sharedItems/>
    </cacheField>
    <cacheField name="Report ID" numFmtId="0">
      <sharedItems count="17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  <s v="F1AF5F02CB764B34ADAE"/>
        <s v="68F7C577FF06414E9B8E"/>
        <s v="51D6F3303A3B472A9AFC"/>
        <s v="09612C005B52416BAA2D"/>
        <s v="BD17744D0FE4462A90A0"/>
        <s v="D2BD144460C94A449899"/>
        <s v="F36406064C644485AE1E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NonDate="0" containsString="0" containsBlank="1"/>
    </cacheField>
    <cacheField name="Oper Unit Code (Old)" numFmtId="0">
      <sharedItems containsNonDate="0" containsString="0"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7028.39"/>
    </cacheField>
    <cacheField name="Total Expense Amount (reimbursement currency)" numFmtId="0">
      <sharedItems containsSemiMixedTypes="0" containsString="0" containsNumber="1" minValue="-7985.46" maxValue="7028.39"/>
    </cacheField>
    <cacheField name="First Submitted Date" numFmtId="164">
      <sharedItems containsSemiMixedTypes="0" containsNonDate="0" containsDate="1" containsString="0" minDate="2020-12-16T00:00:00" maxDate="2021-02-23T00:00:00"/>
    </cacheField>
    <cacheField name="Transaction Date" numFmtId="164">
      <sharedItems containsSemiMixedTypes="0" containsNonDate="0" containsDate="1" containsString="0" minDate="2020-12-03T00:00:00" maxDate="2021-02-19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7028.39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165">
      <sharedItems containsSemiMixedTypes="0" containsString="0" containsNumber="1" containsInteger="1" minValue="338694" maxValue="341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therland, Kessha" refreshedDate="44274.672560763887" createdVersion="6" refreshedVersion="6" minRefreshableVersion="3" recordCount="13" xr:uid="{008FA0B4-2BE0-4399-9B1F-A4E69AE3AA8E}">
  <cacheSource type="worksheet">
    <worksheetSource ref="A1:AH14" sheet="Concur Data"/>
  </cacheSource>
  <cacheFields count="34">
    <cacheField name="Billing Period" numFmtId="0">
      <sharedItems count="1">
        <s v="January 2021"/>
      </sharedItems>
    </cacheField>
    <cacheField name="Employee" numFmtId="0">
      <sharedItems count="10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6">
        <s v="Karen Berish December 2020"/>
        <s v="December Expenses (12/01/2020)"/>
        <s v="January 2021"/>
        <s v="Jan 21 Gym Expenses"/>
        <s v="Dec 2020"/>
        <s v="Bill Franklin"/>
      </sharedItems>
    </cacheField>
    <cacheField name="Paid Date" numFmtId="164">
      <sharedItems containsSemiMixedTypes="0" containsNonDate="0" containsDate="1" containsString="0" minDate="2021-01-01T00:00:00" maxDate="2021-01-30T00:00:00" count="4">
        <d v="2021-01-01T00:00:00"/>
        <d v="2021-01-15T00:00:00"/>
        <d v="2021-01-22T00:00:00"/>
        <d v="2021-01-29T00:00:00"/>
      </sharedItems>
    </cacheField>
    <cacheField name="Approval Status" numFmtId="0">
      <sharedItems/>
    </cacheField>
    <cacheField name="Report ID" numFmtId="0">
      <sharedItems count="10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NonDate="0" containsString="0" containsBlank="1"/>
    </cacheField>
    <cacheField name="Oper Unit Code (Old)" numFmtId="0">
      <sharedItems containsNonDate="0" containsString="0"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1636.25"/>
    </cacheField>
    <cacheField name="Total Expense Amount (reimbursement currency)" numFmtId="0">
      <sharedItems containsSemiMixedTypes="0" containsString="0" containsNumber="1" minValue="-7985.46" maxValue="1636.25"/>
    </cacheField>
    <cacheField name="First Submitted Date" numFmtId="164">
      <sharedItems containsSemiMixedTypes="0" containsNonDate="0" containsDate="1" containsString="0" minDate="2020-12-16T00:00:00" maxDate="2021-01-16T00:00:00"/>
    </cacheField>
    <cacheField name="Transaction Date" numFmtId="164">
      <sharedItems containsSemiMixedTypes="0" containsNonDate="0" containsDate="1" containsString="0" minDate="2020-12-03T00:00:00" maxDate="2021-01-14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1636.25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165">
      <sharedItems containsSemiMixedTypes="0" containsString="0" containsNumber="1" containsInteger="1" minValue="338694" maxValue="340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olin, Chris" refreshedDate="44351.35864849537" missingItemsLimit="1048576" createdVersion="6" refreshedVersion="7" minRefreshableVersion="3" recordCount="30" xr:uid="{726095A1-5527-4694-8D23-A004FE005BCF}">
  <cacheSource type="worksheet">
    <worksheetSource ref="A1:AH31" sheet="Concur Data"/>
  </cacheSource>
  <cacheFields count="34">
    <cacheField name="Billing Period" numFmtId="0">
      <sharedItems count="3">
        <s v="January 2021"/>
        <s v="February 2021"/>
        <s v="March 2021"/>
      </sharedItems>
    </cacheField>
    <cacheField name="Employee" numFmtId="0">
      <sharedItems count="17">
        <s v="Berish, Karen Bateman"/>
        <s v="Yeung, Wing Kum"/>
        <s v="Chua, Kheng Kok"/>
        <s v="Chen, Jun"/>
        <s v="Du, Siyuan"/>
        <s v="Gunther, Michael Keven"/>
        <s v="Jodie, Steven Kregg"/>
        <s v="Rangaswamy, Venkatesh"/>
        <s v="Chastain, Denise Pollard"/>
        <s v="Franklin, William"/>
        <s v="Bilderback, Craig Matthew"/>
        <s v="Barr, Erika Marie"/>
        <s v="Yogaratnam, Susidaran"/>
        <s v="Ray, Kenneth Everrett"/>
        <s v="Leask, Matthew Andrew"/>
        <s v="Sy, Michael Chu"/>
        <s v="Wang, Qian"/>
      </sharedItems>
    </cacheField>
    <cacheField name="Profile Dept" numFmtId="0">
      <sharedItems/>
    </cacheField>
    <cacheField name="Employee ID" numFmtId="0">
      <sharedItems/>
    </cacheField>
    <cacheField name="Report Name" numFmtId="0">
      <sharedItems count="15">
        <s v="Karen Berish December 2020"/>
        <s v="December Expenses (12/01/2020)"/>
        <s v="January 2021"/>
        <s v="Jan 21 Gym Expenses"/>
        <s v="Dec 2020"/>
        <s v="Bill Franklin"/>
        <s v="FEBRUARY 2021"/>
        <s v="February Expenses (02/01/2021)"/>
        <s v="Jan 2021"/>
        <s v="Feb 21 Expense Report"/>
        <s v="Sans Purple Team Class"/>
        <s v="February 2021 Expense"/>
        <s v="2021 Feb"/>
        <s v="March 21 Expense Report"/>
        <s v="Salesforce Certification Exam fees"/>
      </sharedItems>
    </cacheField>
    <cacheField name="Paid Date" numFmtId="164">
      <sharedItems containsSemiMixedTypes="0" containsNonDate="0" containsDate="1" containsString="0" minDate="2021-01-01T00:00:00" maxDate="2021-03-27T00:00:00" count="11">
        <d v="2021-01-01T00:00:00"/>
        <d v="2021-01-15T00:00:00"/>
        <d v="2021-01-22T00:00:00"/>
        <d v="2021-01-29T00:00:00"/>
        <d v="2021-02-05T00:00:00"/>
        <d v="2021-02-12T00:00:00"/>
        <d v="2021-02-19T00:00:00"/>
        <d v="2021-02-26T00:00:00"/>
        <d v="2021-03-05T00:00:00"/>
        <d v="2021-03-19T00:00:00"/>
        <d v="2021-03-26T00:00:00"/>
      </sharedItems>
    </cacheField>
    <cacheField name="Approval Status" numFmtId="0">
      <sharedItems/>
    </cacheField>
    <cacheField name="Report ID" numFmtId="0">
      <sharedItems count="24">
        <s v="1414B42A242C4D928CB8"/>
        <s v="22E22B8D8284484CB7A7"/>
        <s v="94159F649DAB4FC98BE0"/>
        <s v="52FEEE1EF2914F32A4C6"/>
        <s v="B155FF2E599949A38EA9"/>
        <s v="9354BD75ECDE47A788DE"/>
        <s v="67D20506259D4B43A0C5"/>
        <s v="F2F886DC94804B20A6A7"/>
        <s v="D4F7B3922D6541B9B53B"/>
        <s v="2740EAA4B8A045D4AAC8"/>
        <s v="F1AF5F02CB764B34ADAE"/>
        <s v="68F7C577FF06414E9B8E"/>
        <s v="51D6F3303A3B472A9AFC"/>
        <s v="09612C005B52416BAA2D"/>
        <s v="BD17744D0FE4462A90A0"/>
        <s v="D2BD144460C94A449899"/>
        <s v="F36406064C644485AE1E"/>
        <s v="0FD3CF9A8AC246C692E0"/>
        <s v="4184FBCD659342C7ABF2"/>
        <s v="2B13186558B943EA8459"/>
        <s v="01462A2530FC46838EDC"/>
        <s v="DFCBEDD503914A6EB704"/>
        <s v="DF42D87178BF48B9AC88"/>
        <s v="53D87155B0C44FD9B02E"/>
      </sharedItems>
    </cacheField>
    <cacheField name="Vendor" numFmtId="0">
      <sharedItems/>
    </cacheField>
    <cacheField name="Expense Type" numFmtId="0">
      <sharedItems/>
    </cacheField>
    <cacheField name="Purpose" numFmtId="0">
      <sharedItems/>
    </cacheField>
    <cacheField name="GL Account" numFmtId="0">
      <sharedItems/>
    </cacheField>
    <cacheField name="Business Unit" numFmtId="0">
      <sharedItems/>
    </cacheField>
    <cacheField name="Expense Dept #" numFmtId="0">
      <sharedItems/>
    </cacheField>
    <cacheField name="Percentage" numFmtId="0">
      <sharedItems containsSemiMixedTypes="0" containsString="0" containsNumber="1" minValue="3.61820108" maxValue="100"/>
    </cacheField>
    <cacheField name="Expense Description" numFmtId="0">
      <sharedItems/>
    </cacheField>
    <cacheField name="Subaccount Name" numFmtId="0">
      <sharedItems/>
    </cacheField>
    <cacheField name="Subaccount Code" numFmtId="0">
      <sharedItems/>
    </cacheField>
    <cacheField name="Oper Unit Name (Old)" numFmtId="0">
      <sharedItems containsBlank="1"/>
    </cacheField>
    <cacheField name="Oper Unit Code (Old)" numFmtId="0">
      <sharedItems containsBlank="1"/>
    </cacheField>
    <cacheField name="Oper Unit Name (NEW)" numFmtId="0">
      <sharedItems/>
    </cacheField>
    <cacheField name="Oper Unit Code (NEW)" numFmtId="0">
      <sharedItems/>
    </cacheField>
    <cacheField name="Allocated Expense Amount" numFmtId="0">
      <sharedItems containsSemiMixedTypes="0" containsString="0" containsNumber="1" minValue="-4283.3899995600004" maxValue="7028.39"/>
    </cacheField>
    <cacheField name="Total Expense Amount (reimbursement currency)" numFmtId="0">
      <sharedItems containsSemiMixedTypes="0" containsString="0" containsNumber="1" minValue="-7985.46" maxValue="7028.39"/>
    </cacheField>
    <cacheField name="First Submitted Date" numFmtId="164">
      <sharedItems containsSemiMixedTypes="0" containsNonDate="0" containsDate="1" containsString="0" minDate="2020-12-16T00:00:00" maxDate="2021-03-24T00:00:00"/>
    </cacheField>
    <cacheField name="Transaction Date" numFmtId="164">
      <sharedItems containsSemiMixedTypes="0" containsNonDate="0" containsDate="1" containsString="0" minDate="2020-12-03T00:00:00" maxDate="2021-03-02T00:00:00"/>
    </cacheField>
    <cacheField name="Payment Type" numFmtId="0">
      <sharedItems/>
    </cacheField>
    <cacheField name="Transaction Currency" numFmtId="0">
      <sharedItems/>
    </cacheField>
    <cacheField name="Expense Amount (transaction currency)" numFmtId="0">
      <sharedItems containsSemiMixedTypes="0" containsString="0" containsNumber="1" minValue="-61909" maxValue="7028.39"/>
    </cacheField>
    <cacheField name="Receipt Received" numFmtId="0">
      <sharedItems/>
    </cacheField>
    <cacheField name="Comment" numFmtId="0">
      <sharedItems containsBlank="1"/>
    </cacheField>
    <cacheField name="Entry City/Location" numFmtId="0">
      <sharedItems/>
    </cacheField>
    <cacheField name="Country" numFmtId="0">
      <sharedItems/>
    </cacheField>
    <cacheField name="Allocation Key" numFmtId="0">
      <sharedItems containsSemiMixedTypes="0" containsString="0" containsNumber="1" containsInteger="1" minValue="338694" maxValue="342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  <r>
    <x v="1"/>
    <x v="10"/>
    <s v="4520"/>
    <s v="111515"/>
    <x v="2"/>
    <x v="4"/>
    <s v="Approved"/>
    <x v="10"/>
    <s v="Fitness and Conditioning of Frisco"/>
    <s v="Executive Taxable Benefits"/>
    <s v="Health Club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26T00:00:00"/>
    <d v="2021-01-22T00:00:00"/>
    <s v="Cash"/>
    <s v="USD"/>
    <n v="100"/>
    <s v="Y"/>
    <m/>
    <s v="Frisco"/>
    <s v="UNITED STATES"/>
    <n v="340637"/>
  </r>
  <r>
    <x v="1"/>
    <x v="11"/>
    <s v="4520"/>
    <s v="111315"/>
    <x v="6"/>
    <x v="5"/>
    <s v="Approved"/>
    <x v="11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8T00:00:00"/>
    <d v="2021-02-01T00:00:00"/>
    <s v="Cash"/>
    <s v="USD"/>
    <n v="99"/>
    <s v="Y"/>
    <m/>
    <s v="Dallas"/>
    <s v="UNITED STATES"/>
    <n v="340957"/>
  </r>
  <r>
    <x v="1"/>
    <x v="11"/>
    <s v="4520"/>
    <s v="111315"/>
    <x v="2"/>
    <x v="5"/>
    <s v="Approved"/>
    <x v="12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2T00:00:00"/>
    <d v="2021-01-01T00:00:00"/>
    <s v="Cash"/>
    <s v="USD"/>
    <n v="99"/>
    <s v="Y"/>
    <m/>
    <s v="Dallas"/>
    <s v="UNITED STATES"/>
    <n v="340299"/>
  </r>
  <r>
    <x v="1"/>
    <x v="12"/>
    <s v="4520"/>
    <s v="109008"/>
    <x v="7"/>
    <x v="5"/>
    <s v="Approved"/>
    <x v="13"/>
    <s v="SMU COX"/>
    <s v="Continuing Education/Course Fees (Tech/Prof) - non-food"/>
    <s v="Professional training"/>
    <s v="430531"/>
    <s v="100"/>
    <s v="4520"/>
    <n v="100"/>
    <s v="Timewriter Expenses"/>
    <s v="IST Administration Baseline"/>
    <s v="1019000USS"/>
    <m/>
    <m/>
    <s v="US"/>
    <s v="100"/>
    <n v="3295"/>
    <n v="3295"/>
    <d v="2021-02-08T00:00:00"/>
    <d v="2021-02-04T00:00:00"/>
    <s v="Wells Fargo T&amp;E Card"/>
    <s v="USD"/>
    <n v="3295"/>
    <s v="Y"/>
    <s v="Professional training"/>
    <s v="Dallas"/>
    <s v="UNITED STATES"/>
    <n v="341135"/>
  </r>
  <r>
    <x v="1"/>
    <x v="8"/>
    <s v="4520"/>
    <s v="102444"/>
    <x v="8"/>
    <x v="6"/>
    <s v="Approved"/>
    <x v="14"/>
    <s v="HAD*HARRY &amp; DAVID"/>
    <s v="Employee Recognition"/>
    <s v="IST Team Recognition"/>
    <s v="430770"/>
    <s v="100"/>
    <s v="4520"/>
    <n v="100"/>
    <s v="Timewriter Expenses"/>
    <s v="IST Administration Baseline"/>
    <s v="1019000USS"/>
    <m/>
    <m/>
    <s v="US"/>
    <s v="100"/>
    <n v="246.75"/>
    <n v="246.75"/>
    <d v="2021-02-15T00:00:00"/>
    <d v="2021-02-03T00:00:00"/>
    <s v="Wells Fargo T&amp;E Card"/>
    <s v="USD"/>
    <n v="246.75"/>
    <s v="Y"/>
    <s v="Recognition for Virtual IST Forum"/>
    <s v="Dallas"/>
    <s v="UNITED STATES"/>
    <n v="341388"/>
  </r>
  <r>
    <x v="1"/>
    <x v="7"/>
    <s v="4520"/>
    <s v="107055"/>
    <x v="9"/>
    <x v="6"/>
    <s v="Approved"/>
    <x v="15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2-12T00:00:00"/>
    <d v="2021-02-01T00:00:00"/>
    <s v="Cash"/>
    <s v="USD"/>
    <n v="100"/>
    <s v="Y"/>
    <m/>
    <s v="Dallas"/>
    <s v="UNITED STATES"/>
    <n v="341302"/>
  </r>
  <r>
    <x v="1"/>
    <x v="13"/>
    <s v="4520"/>
    <s v="120579"/>
    <x v="10"/>
    <x v="7"/>
    <s v="Approved"/>
    <x v="16"/>
    <s v="SANS INSTITUTE"/>
    <s v="Continuing Education/Course Fees (Tech/Prof) - non-food"/>
    <s v="approved training"/>
    <s v="430531"/>
    <s v="100"/>
    <s v="4520"/>
    <n v="100"/>
    <s v="Timewriter Expenses"/>
    <s v="InfoSec Support"/>
    <s v="1219990GOS"/>
    <m/>
    <m/>
    <s v="Global"/>
    <s v="850"/>
    <n v="7028.39"/>
    <n v="7028.39"/>
    <d v="2021-02-22T00:00:00"/>
    <d v="2021-02-18T00:00:00"/>
    <s v="Wells Fargo T&amp;E Card"/>
    <s v="USD"/>
    <n v="7028.39"/>
    <s v="Y"/>
    <m/>
    <s v="Dallas"/>
    <s v="UNITED STATES"/>
    <n v="3415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s v="1401"/>
    <s v="109658"/>
    <x v="0"/>
    <x v="0"/>
    <s v="Approved"/>
    <x v="0"/>
    <s v="CES 2021 REGISTRATION"/>
    <s v="Continuing Education/Course Fees (Tech/Prof) - non-food"/>
    <s v="Consumer Electronics Show"/>
    <s v="430531"/>
    <s v="100"/>
    <s v="1401"/>
    <n v="100"/>
    <s v="Timewriter Expenses"/>
    <s v="IST Administration Baseline"/>
    <s v="1019000USS"/>
    <m/>
    <m/>
    <s v="US"/>
    <s v="100"/>
    <n v="149"/>
    <n v="149"/>
    <d v="2020-12-30T00:00:00"/>
    <d v="2020-12-11T00:00:00"/>
    <s v="Wells Fargo T&amp;E Card"/>
    <s v="USD"/>
    <n v="149"/>
    <s v="Y"/>
    <s v="Virtual Consumer Electronics Show"/>
    <s v="Seattle"/>
    <s v="UNITED STATES"/>
    <n v="339804"/>
  </r>
  <r>
    <x v="0"/>
    <x v="1"/>
    <s v="3022"/>
    <s v="304739"/>
    <x v="1"/>
    <x v="0"/>
    <s v="Approved"/>
    <x v="1"/>
    <s v="Cathay Pacific"/>
    <s v="Airfare"/>
    <s v="Project ONE"/>
    <s v="590101"/>
    <s v="100"/>
    <s v="3022"/>
    <n v="100"/>
    <s v="Timewriter Expenses"/>
    <s v="Philippines Market Specific Exp"/>
    <s v="SEEMKTEXPH"/>
    <m/>
    <m/>
    <s v="Philippines"/>
    <s v="309"/>
    <n v="-335.24"/>
    <n v="-335.24"/>
    <d v="2020-12-16T00:00:00"/>
    <d v="2020-12-03T00:00:00"/>
    <s v="Wells Fargo T&amp;E Card"/>
    <s v="HKD"/>
    <n v="-2599"/>
    <s v="Y"/>
    <s v="Project ONE Kick off Group 2 Ticket Refund"/>
    <s v="Hong Kong"/>
    <s v="HONG KONG"/>
    <n v="339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1.49136055"/>
    <s v="Timewriter Expenses"/>
    <s v="AP Regional Expense"/>
    <s v="SEEMKTEXAP"/>
    <m/>
    <m/>
    <s v="AP Region Office – Sydney"/>
    <s v="313"/>
    <n v="-2514.7300001799999"/>
    <n v="-7985.46"/>
    <d v="2021-01-04T00:00:00"/>
    <d v="2020-12-03T00:00:00"/>
    <s v="Wells Fargo T&amp;E Card"/>
    <s v="HKD"/>
    <n v="-61909"/>
    <s v="Y"/>
    <m/>
    <s v="Hong Kong"/>
    <s v="HONG KONG"/>
    <n v="340175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53.639865450000002"/>
    <s v="Timewriter Expenses"/>
    <s v="China Market Specific Exp"/>
    <s v="SEEMKTEXCN"/>
    <m/>
    <m/>
    <s v="China"/>
    <s v="306"/>
    <n v="-4283.3899995600004"/>
    <n v="-7985.46"/>
    <d v="2021-01-04T00:00:00"/>
    <d v="2020-12-03T00:00:00"/>
    <s v="Wells Fargo T&amp;E Card"/>
    <s v="HKD"/>
    <n v="-61909"/>
    <s v="Y"/>
    <m/>
    <s v="Hong Kong"/>
    <s v="HONG KONG"/>
    <n v="340174"/>
  </r>
  <r>
    <x v="0"/>
    <x v="2"/>
    <s v="3022"/>
    <s v="250014"/>
    <x v="1"/>
    <x v="1"/>
    <s v="Approved"/>
    <x v="2"/>
    <s v="Singapore Airlines"/>
    <s v="Airfare"/>
    <s v="tickets refunds - AP business meetings"/>
    <s v="590101"/>
    <s v="100"/>
    <s v="3022"/>
    <n v="3.61820108"/>
    <s v="Timewriter Expenses"/>
    <s v="Malaysia Market Specific Exp"/>
    <s v="SEEMKTEXML"/>
    <m/>
    <m/>
    <s v="Malaysia"/>
    <s v="311"/>
    <n v="-288.92999995999998"/>
    <n v="-7985.46"/>
    <d v="2021-01-04T00:00:00"/>
    <d v="2020-12-03T00:00:00"/>
    <s v="Wells Fargo T&amp;E Card"/>
    <s v="HKD"/>
    <n v="-61909"/>
    <s v="Y"/>
    <m/>
    <s v="Hong Kong"/>
    <s v="HONG KONG"/>
    <n v="340176"/>
  </r>
  <r>
    <x v="0"/>
    <x v="3"/>
    <s v="3022"/>
    <s v="300271"/>
    <x v="1"/>
    <x v="2"/>
    <s v="Approved"/>
    <x v="3"/>
    <s v="Aero Contractors"/>
    <s v="Airfare"/>
    <s v="sales meeting"/>
    <s v="590101"/>
    <s v="100"/>
    <s v="3022"/>
    <n v="100"/>
    <s v="Timewriter Expenses"/>
    <s v="Malaysia Market Specific Exp"/>
    <s v="SEEMKTEXML"/>
    <m/>
    <m/>
    <s v="Malaysia"/>
    <s v="311"/>
    <n v="-378.32"/>
    <n v="-378.32"/>
    <d v="2021-01-13T00:00:00"/>
    <d v="2020-12-03T00:00:00"/>
    <s v="Wells Fargo T&amp;E Card"/>
    <s v="HKD"/>
    <n v="-2933"/>
    <s v="Y"/>
    <m/>
    <s v="Hong Kong"/>
    <s v="HONG KONG"/>
    <n v="338701"/>
  </r>
  <r>
    <x v="0"/>
    <x v="4"/>
    <s v="3022"/>
    <s v="300723"/>
    <x v="1"/>
    <x v="2"/>
    <s v="Approved"/>
    <x v="4"/>
    <s v="China Eastern Airlines"/>
    <s v="Airfare"/>
    <s v="AP Planning &amp; Product Support"/>
    <s v="590101"/>
    <s v="100"/>
    <s v="3022"/>
    <n v="100"/>
    <s v="Timewriter Expenses"/>
    <s v="AP Region Planning/Communication"/>
    <s v="1054390APS"/>
    <m/>
    <m/>
    <s v="AP Region Office – Sydney"/>
    <s v="313"/>
    <n v="-465.13"/>
    <n v="-465.13"/>
    <d v="2021-01-07T00:00:00"/>
    <d v="2020-12-03T00:00:00"/>
    <s v="Wells Fargo T&amp;E Card"/>
    <s v="HKD"/>
    <n v="-3606"/>
    <s v="Y"/>
    <s v="Ticket refund fee for MU8981 Dec.20 2019 (Just received after Citizen Thunderbird Travel Ltd Suspend."/>
    <s v="Hong Kong"/>
    <s v="HONG KONG"/>
    <n v="338694"/>
  </r>
  <r>
    <x v="0"/>
    <x v="5"/>
    <s v="4520"/>
    <s v="113197"/>
    <x v="1"/>
    <x v="2"/>
    <s v="Approved"/>
    <x v="5"/>
    <s v="PSI SERVICES LLC USD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150"/>
    <n v="150"/>
    <d v="2021-01-15T00:00:00"/>
    <d v="2020-12-16T00:00:00"/>
    <s v="Wells Fargo T&amp;E Card"/>
    <s v="USD"/>
    <n v="150"/>
    <s v="Y"/>
    <s v="AWS Certified Solutions Architect - Associate (English)  - Test for Anthony Pena"/>
    <s v="Addison"/>
    <s v="UNITED STATES"/>
    <n v="339464"/>
  </r>
  <r>
    <x v="0"/>
    <x v="6"/>
    <s v="4520"/>
    <s v="105142"/>
    <x v="2"/>
    <x v="2"/>
    <s v="Approved"/>
    <x v="6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1-13T00:00:00"/>
    <d v="2020-12-31T00:00:00"/>
    <s v="Cash"/>
    <s v="USD"/>
    <n v="500"/>
    <s v="Y"/>
    <s v="Did not receive this report until now for Kregg Jodie"/>
    <s v="Dallas"/>
    <s v="UNITED STATES"/>
    <n v="340251"/>
  </r>
  <r>
    <x v="0"/>
    <x v="7"/>
    <s v="4520"/>
    <s v="107055"/>
    <x v="3"/>
    <x v="2"/>
    <s v="Approved"/>
    <x v="7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13T00:00:00"/>
    <d v="2021-01-01T00:00:00"/>
    <s v="Cash"/>
    <s v="USD"/>
    <n v="100"/>
    <s v="Y"/>
    <m/>
    <s v="Dallas"/>
    <s v="UNITED STATES"/>
    <n v="340248"/>
  </r>
  <r>
    <x v="0"/>
    <x v="8"/>
    <s v="4520"/>
    <s v="102444"/>
    <x v="4"/>
    <x v="3"/>
    <s v="Approved"/>
    <x v="8"/>
    <s v="TST* NOTHING BUNDT CAKES"/>
    <s v="Offsite Food &amp; Ent - Employees and Vendors"/>
    <s v="IST Recognition"/>
    <s v="590302"/>
    <s v="100"/>
    <s v="4520"/>
    <n v="100"/>
    <s v="Timewriter Expenses"/>
    <s v="IST Administration Baseline"/>
    <s v="1019000USS"/>
    <m/>
    <m/>
    <s v="US"/>
    <s v="100"/>
    <n v="1636.25"/>
    <n v="1636.25"/>
    <d v="2021-01-11T00:00:00"/>
    <d v="2020-12-11T00:00:00"/>
    <s v="Wells Fargo T&amp;E Card"/>
    <s v="USD"/>
    <n v="1636.25"/>
    <s v="Y"/>
    <s v="Cakes given out during Drive By IST Recognition"/>
    <s v="Lewisville"/>
    <s v="UNITED STATES"/>
    <n v="339254"/>
  </r>
  <r>
    <x v="0"/>
    <x v="9"/>
    <s v="4520"/>
    <s v="126025"/>
    <x v="5"/>
    <x v="3"/>
    <s v="Approved"/>
    <x v="9"/>
    <s v="DRII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00"/>
    <n v="200"/>
    <d v="2021-01-15T00:00:00"/>
    <d v="2021-01-13T00:00:00"/>
    <s v="Cash"/>
    <s v="USD"/>
    <n v="200"/>
    <s v="Y"/>
    <s v="License renewal"/>
    <s v="Carrollton"/>
    <s v="UNITED STATES"/>
    <n v="340366"/>
  </r>
  <r>
    <x v="0"/>
    <x v="9"/>
    <s v="4520"/>
    <s v="126025"/>
    <x v="5"/>
    <x v="3"/>
    <s v="Approved"/>
    <x v="9"/>
    <s v="ISACA"/>
    <s v="Continuing Education/Course Fees (Tech/Prof) - non-food"/>
    <s v="continuing Education"/>
    <s v="430531"/>
    <s v="100"/>
    <s v="4520"/>
    <n v="100"/>
    <s v="Timewriter Expenses"/>
    <s v="IST Administration Baseline"/>
    <s v="1019000USS"/>
    <m/>
    <m/>
    <s v="US"/>
    <s v="100"/>
    <n v="295"/>
    <n v="295"/>
    <d v="2021-01-15T00:00:00"/>
    <d v="2021-01-13T00:00:00"/>
    <s v="Cash"/>
    <s v="USD"/>
    <n v="295"/>
    <s v="Y"/>
    <s v="License renewal"/>
    <s v="Carrollton"/>
    <s v="UNITED STATES"/>
    <n v="340365"/>
  </r>
  <r>
    <x v="1"/>
    <x v="10"/>
    <s v="4520"/>
    <s v="111515"/>
    <x v="2"/>
    <x v="4"/>
    <s v="Approved"/>
    <x v="10"/>
    <s v="Fitness and Conditioning of Frisco"/>
    <s v="Executive Taxable Benefits"/>
    <s v="Health Club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1-26T00:00:00"/>
    <d v="2021-01-22T00:00:00"/>
    <s v="Cash"/>
    <s v="USD"/>
    <n v="100"/>
    <s v="Y"/>
    <m/>
    <s v="Frisco"/>
    <s v="UNITED STATES"/>
    <n v="340637"/>
  </r>
  <r>
    <x v="1"/>
    <x v="11"/>
    <s v="4520"/>
    <s v="111315"/>
    <x v="6"/>
    <x v="5"/>
    <s v="Approved"/>
    <x v="11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8T00:00:00"/>
    <d v="2021-02-01T00:00:00"/>
    <s v="Cash"/>
    <s v="USD"/>
    <n v="99"/>
    <s v="Y"/>
    <m/>
    <s v="Dallas"/>
    <s v="UNITED STATES"/>
    <n v="340957"/>
  </r>
  <r>
    <x v="1"/>
    <x v="11"/>
    <s v="4520"/>
    <s v="111315"/>
    <x v="2"/>
    <x v="5"/>
    <s v="Approved"/>
    <x v="12"/>
    <s v="Yoga Factory"/>
    <s v="Executive Taxable Benefits"/>
    <s v="Health Club Benefits"/>
    <s v="430770"/>
    <s v="100"/>
    <s v="4520"/>
    <n v="100"/>
    <s v="Timewriter Expenses"/>
    <s v="IST Administration Baseline"/>
    <s v="1019000USS"/>
    <m/>
    <m/>
    <s v="US"/>
    <s v="100"/>
    <n v="99"/>
    <n v="99"/>
    <d v="2021-02-02T00:00:00"/>
    <d v="2021-01-01T00:00:00"/>
    <s v="Cash"/>
    <s v="USD"/>
    <n v="99"/>
    <s v="Y"/>
    <m/>
    <s v="Dallas"/>
    <s v="UNITED STATES"/>
    <n v="340299"/>
  </r>
  <r>
    <x v="1"/>
    <x v="12"/>
    <s v="4520"/>
    <s v="109008"/>
    <x v="7"/>
    <x v="5"/>
    <s v="Approved"/>
    <x v="13"/>
    <s v="SMU COX"/>
    <s v="Continuing Education/Course Fees (Tech/Prof) - non-food"/>
    <s v="Professional training"/>
    <s v="430531"/>
    <s v="100"/>
    <s v="4520"/>
    <n v="100"/>
    <s v="Timewriter Expenses"/>
    <s v="IST Administration Baseline"/>
    <s v="1019000USS"/>
    <m/>
    <m/>
    <s v="US"/>
    <s v="100"/>
    <n v="3295"/>
    <n v="3295"/>
    <d v="2021-02-08T00:00:00"/>
    <d v="2021-02-04T00:00:00"/>
    <s v="Wells Fargo T&amp;E Card"/>
    <s v="USD"/>
    <n v="3295"/>
    <s v="Y"/>
    <s v="Professional training"/>
    <s v="Dallas"/>
    <s v="UNITED STATES"/>
    <n v="341135"/>
  </r>
  <r>
    <x v="1"/>
    <x v="8"/>
    <s v="4520"/>
    <s v="102444"/>
    <x v="8"/>
    <x v="6"/>
    <s v="Approved"/>
    <x v="14"/>
    <s v="HAD*HARRY &amp; DAVID"/>
    <s v="Employee Recognition"/>
    <s v="IST Team Recognition"/>
    <s v="430770"/>
    <s v="100"/>
    <s v="4520"/>
    <n v="100"/>
    <s v="Timewriter Expenses"/>
    <s v="IST Administration Baseline"/>
    <s v="1019000USS"/>
    <m/>
    <m/>
    <s v="US"/>
    <s v="100"/>
    <n v="246.75"/>
    <n v="246.75"/>
    <d v="2021-02-15T00:00:00"/>
    <d v="2021-02-03T00:00:00"/>
    <s v="Wells Fargo T&amp;E Card"/>
    <s v="USD"/>
    <n v="246.75"/>
    <s v="Y"/>
    <s v="Recognition for Virtual IST Forum"/>
    <s v="Dallas"/>
    <s v="UNITED STATES"/>
    <n v="341388"/>
  </r>
  <r>
    <x v="1"/>
    <x v="7"/>
    <s v="4520"/>
    <s v="107055"/>
    <x v="9"/>
    <x v="6"/>
    <s v="Approved"/>
    <x v="15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2-12T00:00:00"/>
    <d v="2021-02-01T00:00:00"/>
    <s v="Cash"/>
    <s v="USD"/>
    <n v="100"/>
    <s v="Y"/>
    <m/>
    <s v="Dallas"/>
    <s v="UNITED STATES"/>
    <n v="341302"/>
  </r>
  <r>
    <x v="1"/>
    <x v="13"/>
    <s v="4520"/>
    <s v="120579"/>
    <x v="10"/>
    <x v="7"/>
    <s v="Approved"/>
    <x v="16"/>
    <s v="SANS INSTITUTE"/>
    <s v="Continuing Education/Course Fees (Tech/Prof) - non-food"/>
    <s v="approved training"/>
    <s v="430531"/>
    <s v="100"/>
    <s v="4520"/>
    <n v="100"/>
    <s v="Timewriter Expenses"/>
    <s v="InfoSec Support"/>
    <s v="1219990GOS"/>
    <m/>
    <m/>
    <s v="Global"/>
    <s v="850"/>
    <n v="7028.39"/>
    <n v="7028.39"/>
    <d v="2021-02-22T00:00:00"/>
    <d v="2021-02-18T00:00:00"/>
    <s v="Wells Fargo T&amp;E Card"/>
    <s v="USD"/>
    <n v="7028.39"/>
    <s v="Y"/>
    <m/>
    <s v="Dallas"/>
    <s v="UNITED STATES"/>
    <n v="341537"/>
  </r>
  <r>
    <x v="2"/>
    <x v="10"/>
    <s v="4520"/>
    <s v="111515"/>
    <x v="11"/>
    <x v="8"/>
    <s v="Approved"/>
    <x v="17"/>
    <s v="Fitness and Conditioning of Frisco"/>
    <s v="Executive Taxable Benefits"/>
    <s v="Health Club Membership"/>
    <s v="430770"/>
    <s v="100"/>
    <s v="4520"/>
    <n v="100"/>
    <s v="Timewriter Expenses"/>
    <s v="IST Administration Baseline"/>
    <s v="1019000USS"/>
    <m/>
    <m/>
    <s v="US"/>
    <s v="100"/>
    <n v="100"/>
    <n v="100"/>
    <d v="2021-03-01T00:00:00"/>
    <d v="2021-02-22T00:00:00"/>
    <s v="Cash"/>
    <s v="USD"/>
    <n v="100"/>
    <s v="Y"/>
    <m/>
    <s v="Frisco"/>
    <s v="UNITED STATES"/>
    <n v="341860"/>
  </r>
  <r>
    <x v="2"/>
    <x v="5"/>
    <s v="4520"/>
    <s v="113197"/>
    <x v="7"/>
    <x v="8"/>
    <s v="Approved"/>
    <x v="18"/>
    <s v="XVOUCHERCOM"/>
    <s v="Continuing Education/Course Fees (Tech/Prof) - non-food"/>
    <s v="Encourage continuing education in cloud technologies"/>
    <s v="430531"/>
    <s v="100"/>
    <s v="4520"/>
    <n v="100"/>
    <s v="Timewriter Expenses"/>
    <s v="InfoSec Support"/>
    <s v="1219990GOS"/>
    <m/>
    <m/>
    <s v="Global"/>
    <s v="850"/>
    <n v="2100"/>
    <n v="2100"/>
    <d v="2021-02-25T00:00:00"/>
    <d v="2021-02-04T00:00:00"/>
    <s v="Wells Fargo T&amp;E Card"/>
    <s v="USD"/>
    <n v="2100"/>
    <s v="Y"/>
    <s v="AWS Security Engineering Training for Anthony Pena"/>
    <s v="Addison"/>
    <s v="UNITED STATES"/>
    <n v="341137"/>
  </r>
  <r>
    <x v="2"/>
    <x v="14"/>
    <s v="4520"/>
    <s v="107785"/>
    <x v="12"/>
    <x v="9"/>
    <s v="Approved"/>
    <x v="19"/>
    <s v="Lifetime Fitness"/>
    <s v="Executive Taxable Benefits"/>
    <s v="Health Club Dues"/>
    <s v="430770"/>
    <s v="100"/>
    <s v="4520"/>
    <n v="100"/>
    <s v="Timewriter Expenses"/>
    <s v="IST Administration Baseline"/>
    <s v="1019000USS"/>
    <s v="US"/>
    <s v="100"/>
    <s v="US"/>
    <s v="100"/>
    <n v="72.12"/>
    <n v="72.12"/>
    <d v="2021-03-16T00:00:00"/>
    <d v="2021-01-01T00:00:00"/>
    <s v="Cash"/>
    <s v="USD"/>
    <n v="72.12"/>
    <s v="Y"/>
    <m/>
    <s v="Garland"/>
    <s v="UNITED STATES"/>
    <n v="342495"/>
  </r>
  <r>
    <x v="2"/>
    <x v="14"/>
    <s v="4520"/>
    <s v="107785"/>
    <x v="12"/>
    <x v="9"/>
    <s v="Approved"/>
    <x v="19"/>
    <s v="Lifetime Fitness"/>
    <s v="Executive Taxable Benefits"/>
    <s v="Health Club Dues"/>
    <s v="430770"/>
    <s v="100"/>
    <s v="4520"/>
    <n v="100"/>
    <s v="Timewriter Expenses"/>
    <s v="IST Administration Baseline"/>
    <s v="1019000USS"/>
    <s v="US"/>
    <s v="100"/>
    <s v="US"/>
    <s v="100"/>
    <n v="72.12"/>
    <n v="72.12"/>
    <d v="2021-03-16T00:00:00"/>
    <d v="2021-02-01T00:00:00"/>
    <s v="Cash"/>
    <s v="USD"/>
    <n v="72.12"/>
    <s v="Y"/>
    <m/>
    <s v="Garland"/>
    <s v="UNITED STATES"/>
    <n v="342494"/>
  </r>
  <r>
    <x v="2"/>
    <x v="7"/>
    <s v="4520"/>
    <s v="107055"/>
    <x v="13"/>
    <x v="9"/>
    <s v="Approved"/>
    <x v="20"/>
    <s v="Life Time Fitness"/>
    <s v="Executive Taxable Benefits"/>
    <s v="Wellness Benefit"/>
    <s v="430770"/>
    <s v="100"/>
    <s v="4520"/>
    <n v="100"/>
    <s v="Timewriter Expenses"/>
    <s v="IST Administration Baseline"/>
    <s v="1019000USS"/>
    <m/>
    <m/>
    <s v="US"/>
    <s v="100"/>
    <n v="100"/>
    <n v="100"/>
    <d v="2021-03-10T00:00:00"/>
    <d v="2021-03-01T00:00:00"/>
    <s v="Cash"/>
    <s v="USD"/>
    <n v="100"/>
    <s v="Y"/>
    <m/>
    <s v="Dallas"/>
    <s v="UNITED STATES"/>
    <n v="342255"/>
  </r>
  <r>
    <x v="2"/>
    <x v="6"/>
    <s v="4520"/>
    <s v="105142"/>
    <x v="8"/>
    <x v="10"/>
    <s v="Approved"/>
    <x v="21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3-18T00:00:00"/>
    <d v="2021-01-31T00:00:00"/>
    <s v="Cash"/>
    <s v="USD"/>
    <n v="500"/>
    <s v="Y"/>
    <s v="January Health Club for Kregg Jodie"/>
    <s v="Dallas"/>
    <s v="UNITED STATES"/>
    <n v="342596"/>
  </r>
  <r>
    <x v="2"/>
    <x v="6"/>
    <s v="4520"/>
    <s v="105142"/>
    <x v="8"/>
    <x v="10"/>
    <s v="Approved"/>
    <x v="21"/>
    <s v="DAC"/>
    <s v="Executive Taxable Benefits"/>
    <s v="Executive Health Club"/>
    <s v="430770"/>
    <s v="100"/>
    <s v="4520"/>
    <n v="100"/>
    <s v="Timewriter Expenses"/>
    <s v="IST Administration Baseline"/>
    <s v="1019000USS"/>
    <m/>
    <m/>
    <s v="US"/>
    <s v="100"/>
    <n v="500"/>
    <n v="500"/>
    <d v="2021-03-18T00:00:00"/>
    <d v="2021-02-28T00:00:00"/>
    <s v="Cash"/>
    <s v="USD"/>
    <n v="500"/>
    <s v="Y"/>
    <s v="February Health Club for Kregg Jodie"/>
    <s v="Dallas"/>
    <s v="UNITED STATES"/>
    <n v="342597"/>
  </r>
  <r>
    <x v="2"/>
    <x v="15"/>
    <s v="4520"/>
    <s v="111231"/>
    <x v="14"/>
    <x v="10"/>
    <s v="Approved"/>
    <x v="22"/>
    <s v="Kryterion"/>
    <s v="Continuing Education/Course Fees (Tech/Prof) - non-food"/>
    <s v="Salesforce Certification Fee (Community)"/>
    <s v="430531"/>
    <s v="100"/>
    <s v="4520"/>
    <n v="100"/>
    <s v="Timewriter Expenses"/>
    <s v="ONE AP Deploy"/>
    <s v="0665520APP"/>
    <m/>
    <m/>
    <s v="AP Region"/>
    <s v="313"/>
    <n v="106.6"/>
    <n v="106.6"/>
    <d v="2021-03-23T00:00:00"/>
    <d v="2021-02-04T00:00:00"/>
    <s v="Cash"/>
    <s v="USD"/>
    <n v="106.6"/>
    <s v="Y"/>
    <m/>
    <s v="McKinney"/>
    <s v="UNITED STATES"/>
    <n v="342778"/>
  </r>
  <r>
    <x v="2"/>
    <x v="15"/>
    <s v="4520"/>
    <s v="111231"/>
    <x v="14"/>
    <x v="10"/>
    <s v="Approved"/>
    <x v="22"/>
    <s v="Kryterion"/>
    <s v="Continuing Education/Course Fees (Tech/Prof) - non-food"/>
    <s v="Salesforce Certification Fee (Service)"/>
    <s v="430531"/>
    <s v="100"/>
    <s v="4520"/>
    <n v="100"/>
    <s v="Timewriter Expenses"/>
    <s v="ONE AP Deploy"/>
    <s v="0665520APP"/>
    <m/>
    <m/>
    <s v="AP Region"/>
    <s v="313"/>
    <n v="106.6"/>
    <n v="106.6"/>
    <d v="2021-03-23T00:00:00"/>
    <d v="2021-01-27T00:00:00"/>
    <s v="Cash"/>
    <s v="USD"/>
    <n v="106.6"/>
    <s v="Y"/>
    <m/>
    <s v="McKinney"/>
    <s v="UNITED STATES"/>
    <n v="342777"/>
  </r>
  <r>
    <x v="2"/>
    <x v="16"/>
    <s v="4520"/>
    <s v="115236"/>
    <x v="7"/>
    <x v="10"/>
    <s v="Approved"/>
    <x v="23"/>
    <s v="PCI SECURITY STANDARDS"/>
    <s v="Professional Subscriptions/Dues"/>
    <s v="PCI ISA Training"/>
    <s v="720103"/>
    <s v="100"/>
    <s v="4520"/>
    <n v="100"/>
    <s v="Timewriter Expenses"/>
    <s v="PCI Support"/>
    <s v="1214900GXS"/>
    <m/>
    <m/>
    <s v="Global"/>
    <s v="850"/>
    <n v="3100"/>
    <n v="3100"/>
    <d v="2021-03-12T00:00:00"/>
    <d v="2021-02-16T00:00:00"/>
    <s v="Wells Fargo T&amp;E Card"/>
    <s v="USD"/>
    <n v="3100"/>
    <s v="Y"/>
    <m/>
    <s v="Addison"/>
    <s v="UNITED STATES"/>
    <n v="3414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AF15E4-481C-4AB3-9925-2B90F19AEECC}" name="PivotTable1" cacheId="29" applyNumberFormats="0" applyBorderFormats="0" applyFontFormats="0" applyPatternFormats="0" applyAlignmentFormats="0" applyWidthHeightFormats="1" dataCaption="Values" updatedVersion="7" minRefreshableVersion="3" showDrill="0" useAutoFormatting="1" itemPrintTitles="1" createdVersion="4" indent="0" compact="0" compactData="0" gridDropZones="1" multipleFieldFilters="0">
  <location ref="A6:F18" firstHeaderRow="2" firstDataRow="2" firstDataCol="5"/>
  <pivotFields count="34"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sortType="ascending" defaultSubtotal="0">
      <items count="17">
        <item x="11"/>
        <item x="0"/>
        <item x="10"/>
        <item x="8"/>
        <item x="3"/>
        <item x="2"/>
        <item x="4"/>
        <item x="9"/>
        <item x="5"/>
        <item x="6"/>
        <item x="14"/>
        <item x="7"/>
        <item x="13"/>
        <item x="15"/>
        <item x="16"/>
        <item x="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numFmtId="164" outline="0" showAll="0" sortType="a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compact="0" outline="0" showAll="0"/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1">
    <i>
      <x v="2"/>
      <x v="8"/>
      <x v="2"/>
      <x v="11"/>
      <x v="17"/>
    </i>
    <i r="2">
      <x v="8"/>
      <x v="7"/>
      <x v="18"/>
    </i>
    <i t="default" r="1">
      <x v="8"/>
    </i>
    <i r="1">
      <x v="9"/>
      <x v="10"/>
      <x v="12"/>
      <x v="19"/>
    </i>
    <i r="2">
      <x v="11"/>
      <x v="13"/>
      <x v="20"/>
    </i>
    <i t="default" r="1">
      <x v="9"/>
    </i>
    <i r="1">
      <x v="10"/>
      <x v="9"/>
      <x v="8"/>
      <x v="21"/>
    </i>
    <i r="2">
      <x v="13"/>
      <x v="14"/>
      <x v="22"/>
    </i>
    <i r="2">
      <x v="14"/>
      <x v="7"/>
      <x v="23"/>
    </i>
    <i t="default" r="1">
      <x v="10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11">
      <pivotArea outline="0" collapsedLevelsAreSubtotals="1" fieldPosition="0"/>
    </format>
    <format dxfId="10">
      <pivotArea type="topRight" dataOnly="0" labelOnly="1" outline="0" fieldPosition="0"/>
    </format>
    <format dxfId="9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B3B52D-CBDC-4905-9816-17244AFFA40D}" name="PivotTable1" cacheId="2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6:F19" firstHeaderRow="2" firstDataRow="2" firstDataCol="5"/>
  <pivotFields count="34">
    <pivotField axis="axisRow" compact="0" outline="0" showAll="0" defaultSubtotal="0">
      <items count="2">
        <item h="1" x="0"/>
        <item x="1"/>
      </items>
    </pivotField>
    <pivotField axis="axisRow" compact="0" outline="0" showAll="0" sortType="ascending" defaultSubtotal="0">
      <items count="14">
        <item x="11"/>
        <item x="0"/>
        <item x="10"/>
        <item x="8"/>
        <item x="3"/>
        <item x="2"/>
        <item x="4"/>
        <item x="9"/>
        <item x="5"/>
        <item x="6"/>
        <item x="7"/>
        <item x="13"/>
        <item x="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64" outline="0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howAll="0"/>
    <pivotField axis="axisRow" compact="0" outline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2">
    <i>
      <x v="1"/>
      <x v="4"/>
      <x v="2"/>
      <x v="2"/>
      <x v="10"/>
    </i>
    <i t="default" r="1">
      <x v="4"/>
    </i>
    <i r="1">
      <x v="5"/>
      <x/>
      <x v="2"/>
      <x v="12"/>
    </i>
    <i r="3">
      <x v="6"/>
      <x v="11"/>
    </i>
    <i r="2">
      <x v="13"/>
      <x v="7"/>
      <x v="13"/>
    </i>
    <i t="default" r="1">
      <x v="5"/>
    </i>
    <i r="1">
      <x v="6"/>
      <x v="3"/>
      <x v="8"/>
      <x v="14"/>
    </i>
    <i r="2">
      <x v="10"/>
      <x v="9"/>
      <x v="15"/>
    </i>
    <i t="default" r="1">
      <x v="6"/>
    </i>
    <i r="1">
      <x v="7"/>
      <x v="11"/>
      <x v="10"/>
      <x v="16"/>
    </i>
    <i t="default" r="1">
      <x v="7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8">
      <pivotArea outline="0" collapsedLevelsAreSubtotals="1" fieldPosition="0"/>
    </format>
    <format dxfId="7">
      <pivotArea type="topRight" dataOnly="0" labelOnly="1" outline="0" fieldPosition="0"/>
    </format>
    <format dxfId="6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E29306-C430-4A6B-97DC-6770D0A79C3B}" name="PivotTable1" cacheId="2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4" indent="0" compact="0" compactData="0" gridDropZones="1" multipleFieldFilters="0">
  <location ref="A6:F22" firstHeaderRow="2" firstDataRow="2" firstDataCol="5"/>
  <pivotFields count="34">
    <pivotField axis="axisRow" compact="0" outline="0" showAll="0" defaultSubtotal="0">
      <items count="1">
        <item x="0"/>
      </items>
    </pivotField>
    <pivotField axis="axisRow" compact="0" outline="0" showAll="0" sortType="ascending" defaultSubtotal="0">
      <items count="10">
        <item x="0"/>
        <item x="8"/>
        <item x="3"/>
        <item x="2"/>
        <item x="4"/>
        <item x="9"/>
        <item x="5"/>
        <item x="6"/>
        <item x="7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numFmtId="164" outline="0" showAll="0" sortType="ascending">
      <items count="5">
        <item x="0"/>
        <item x="1"/>
        <item x="2"/>
        <item x="3"/>
        <item t="default"/>
      </items>
    </pivotField>
    <pivotField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5">
    <field x="0"/>
    <field x="5"/>
    <field x="1"/>
    <field x="4"/>
    <field x="7"/>
  </rowFields>
  <rowItems count="15">
    <i>
      <x/>
      <x/>
      <x/>
      <x/>
      <x/>
    </i>
    <i r="2">
      <x v="9"/>
      <x v="1"/>
      <x v="1"/>
    </i>
    <i t="default" r="1">
      <x/>
    </i>
    <i r="1">
      <x v="1"/>
      <x v="3"/>
      <x v="1"/>
      <x v="2"/>
    </i>
    <i t="default" r="1">
      <x v="1"/>
    </i>
    <i r="1">
      <x v="2"/>
      <x v="2"/>
      <x v="1"/>
      <x v="3"/>
    </i>
    <i r="2">
      <x v="4"/>
      <x v="1"/>
      <x v="4"/>
    </i>
    <i r="2">
      <x v="6"/>
      <x v="1"/>
      <x v="5"/>
    </i>
    <i r="2">
      <x v="7"/>
      <x v="2"/>
      <x v="6"/>
    </i>
    <i r="2">
      <x v="8"/>
      <x v="3"/>
      <x v="7"/>
    </i>
    <i t="default" r="1">
      <x v="2"/>
    </i>
    <i r="1">
      <x v="3"/>
      <x v="1"/>
      <x v="4"/>
      <x v="8"/>
    </i>
    <i r="2">
      <x v="5"/>
      <x v="5"/>
      <x v="9"/>
    </i>
    <i t="default" r="1">
      <x v="3"/>
    </i>
    <i t="grand">
      <x/>
    </i>
  </rowItems>
  <colItems count="1">
    <i/>
  </colItems>
  <dataFields count="1">
    <dataField name="Sum of Allocated Expense Amount" fld="22" baseField="4" baseItem="244" numFmtId="40"/>
  </dataFields>
  <formats count="3">
    <format dxfId="5">
      <pivotArea outline="0" collapsedLevelsAreSubtotals="1" fieldPosition="0"/>
    </format>
    <format dxfId="4">
      <pivotArea type="topRight" dataOnly="0" labelOnly="1" outline="0" fieldPosition="0"/>
    </format>
    <format dxfId="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abSelected="1" zoomScale="91" zoomScaleNormal="91" workbookViewId="0">
      <pane ySplit="1" topLeftCell="A2" activePane="bottomLeft" state="frozen"/>
      <selection pane="bottomLeft" activeCell="C34" sqref="C34"/>
    </sheetView>
  </sheetViews>
  <sheetFormatPr defaultRowHeight="12.75" x14ac:dyDescent="0.2"/>
  <cols>
    <col min="1" max="1" width="13.42578125" bestFit="1" customWidth="1"/>
    <col min="2" max="2" width="23.7109375" bestFit="1" customWidth="1"/>
    <col min="3" max="3" width="12.5703125" bestFit="1" customWidth="1"/>
    <col min="4" max="4" width="13" bestFit="1" customWidth="1"/>
    <col min="5" max="5" width="31.7109375" bestFit="1" customWidth="1"/>
    <col min="6" max="6" width="25" bestFit="1" customWidth="1"/>
    <col min="7" max="7" width="17" bestFit="1" customWidth="1"/>
    <col min="8" max="8" width="24.42578125" bestFit="1" customWidth="1"/>
    <col min="9" max="9" width="30.140625" bestFit="1" customWidth="1"/>
    <col min="10" max="10" width="52.42578125" bestFit="1" customWidth="1"/>
    <col min="11" max="11" width="48.85546875" bestFit="1" customWidth="1"/>
    <col min="12" max="12" width="12.140625" bestFit="1" customWidth="1"/>
    <col min="13" max="13" width="13.85546875" bestFit="1" customWidth="1"/>
    <col min="14" max="14" width="16.42578125" bestFit="1" customWidth="1"/>
    <col min="15" max="15" width="12.7109375" bestFit="1" customWidth="1"/>
    <col min="16" max="16" width="20.7109375" bestFit="1" customWidth="1"/>
    <col min="17" max="17" width="32" bestFit="1" customWidth="1"/>
    <col min="18" max="18" width="18.140625" bestFit="1" customWidth="1"/>
    <col min="19" max="19" width="21.7109375" bestFit="1" customWidth="1"/>
    <col min="20" max="20" width="21.28515625" bestFit="1" customWidth="1"/>
    <col min="21" max="21" width="24.5703125" bestFit="1" customWidth="1"/>
    <col min="22" max="22" width="22.42578125" bestFit="1" customWidth="1"/>
    <col min="23" max="23" width="29.140625" style="49" bestFit="1" customWidth="1"/>
    <col min="24" max="24" width="51.28515625" style="19" bestFit="1" customWidth="1"/>
    <col min="25" max="26" width="25.140625" style="11" bestFit="1" customWidth="1"/>
    <col min="27" max="27" width="19.7109375" bestFit="1" customWidth="1"/>
    <col min="28" max="28" width="21.7109375" bestFit="1" customWidth="1"/>
    <col min="29" max="29" width="40.28515625" bestFit="1" customWidth="1"/>
    <col min="30" max="30" width="17.5703125" bestFit="1" customWidth="1"/>
    <col min="31" max="31" width="94" bestFit="1" customWidth="1"/>
    <col min="32" max="32" width="20.42578125" bestFit="1" customWidth="1"/>
    <col min="33" max="33" width="15.7109375" bestFit="1" customWidth="1"/>
    <col min="34" max="34" width="14.85546875" bestFit="1" customWidth="1"/>
  </cols>
  <sheetData>
    <row r="1" spans="1:34" x14ac:dyDescent="0.2">
      <c r="A1" s="2" t="s">
        <v>44</v>
      </c>
      <c r="B1" s="2" t="s">
        <v>0</v>
      </c>
      <c r="C1" s="2" t="s">
        <v>1</v>
      </c>
      <c r="D1" s="2" t="s">
        <v>2</v>
      </c>
      <c r="E1" s="2" t="s">
        <v>3</v>
      </c>
      <c r="F1" s="5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3" t="s">
        <v>20</v>
      </c>
      <c r="W1" s="56" t="s">
        <v>21</v>
      </c>
      <c r="X1" s="4" t="s">
        <v>22</v>
      </c>
      <c r="Y1" s="16" t="s">
        <v>23</v>
      </c>
      <c r="Z1" s="16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</row>
    <row r="2" spans="1:34" x14ac:dyDescent="0.2">
      <c r="A2" s="6" t="s">
        <v>84</v>
      </c>
      <c r="B2" t="s">
        <v>79</v>
      </c>
      <c r="C2" t="s">
        <v>80</v>
      </c>
      <c r="D2" t="s">
        <v>81</v>
      </c>
      <c r="E2" t="s">
        <v>85</v>
      </c>
      <c r="F2" s="1">
        <v>44197</v>
      </c>
      <c r="G2" t="s">
        <v>33</v>
      </c>
      <c r="H2" t="s">
        <v>86</v>
      </c>
      <c r="I2" t="s">
        <v>87</v>
      </c>
      <c r="J2" t="s">
        <v>71</v>
      </c>
      <c r="K2" t="s">
        <v>88</v>
      </c>
      <c r="L2" t="s">
        <v>72</v>
      </c>
      <c r="M2" t="s">
        <v>35</v>
      </c>
      <c r="N2" t="s">
        <v>80</v>
      </c>
      <c r="O2" s="14">
        <v>100</v>
      </c>
      <c r="P2" t="s">
        <v>36</v>
      </c>
      <c r="Q2" t="s">
        <v>37</v>
      </c>
      <c r="R2" t="s">
        <v>38</v>
      </c>
      <c r="U2" t="s">
        <v>39</v>
      </c>
      <c r="V2" t="s">
        <v>35</v>
      </c>
      <c r="W2" s="57">
        <v>149</v>
      </c>
      <c r="X2" s="14">
        <v>149</v>
      </c>
      <c r="Y2" s="1">
        <v>44195</v>
      </c>
      <c r="Z2" s="1">
        <v>44176</v>
      </c>
      <c r="AA2" t="s">
        <v>65</v>
      </c>
      <c r="AB2" t="s">
        <v>40</v>
      </c>
      <c r="AC2" s="14">
        <v>149</v>
      </c>
      <c r="AD2" t="s">
        <v>41</v>
      </c>
      <c r="AE2" t="s">
        <v>89</v>
      </c>
      <c r="AF2" t="s">
        <v>90</v>
      </c>
      <c r="AG2" t="s">
        <v>42</v>
      </c>
      <c r="AH2" s="15">
        <v>339804</v>
      </c>
    </row>
    <row r="3" spans="1:34" x14ac:dyDescent="0.2">
      <c r="A3" s="6" t="s">
        <v>84</v>
      </c>
      <c r="B3" t="s">
        <v>91</v>
      </c>
      <c r="C3" t="s">
        <v>66</v>
      </c>
      <c r="D3" t="s">
        <v>92</v>
      </c>
      <c r="E3" t="s">
        <v>93</v>
      </c>
      <c r="F3" s="1">
        <v>44197</v>
      </c>
      <c r="G3" t="s">
        <v>33</v>
      </c>
      <c r="H3" t="s">
        <v>94</v>
      </c>
      <c r="I3" t="s">
        <v>70</v>
      </c>
      <c r="J3" t="s">
        <v>43</v>
      </c>
      <c r="K3" t="s">
        <v>95</v>
      </c>
      <c r="L3" t="s">
        <v>34</v>
      </c>
      <c r="M3" t="s">
        <v>35</v>
      </c>
      <c r="N3" t="s">
        <v>66</v>
      </c>
      <c r="O3" s="14">
        <v>100</v>
      </c>
      <c r="P3" t="s">
        <v>36</v>
      </c>
      <c r="Q3" t="s">
        <v>73</v>
      </c>
      <c r="R3" t="s">
        <v>74</v>
      </c>
      <c r="U3" t="s">
        <v>75</v>
      </c>
      <c r="V3" t="s">
        <v>76</v>
      </c>
      <c r="W3" s="58">
        <v>-335.24</v>
      </c>
      <c r="X3" s="22">
        <v>-335.24</v>
      </c>
      <c r="Y3" s="1">
        <v>44181</v>
      </c>
      <c r="Z3" s="1">
        <v>44168</v>
      </c>
      <c r="AA3" t="s">
        <v>65</v>
      </c>
      <c r="AB3" t="s">
        <v>67</v>
      </c>
      <c r="AC3" s="14">
        <v>-2599</v>
      </c>
      <c r="AD3" t="s">
        <v>41</v>
      </c>
      <c r="AE3" t="s">
        <v>96</v>
      </c>
      <c r="AF3" t="s">
        <v>68</v>
      </c>
      <c r="AG3" t="s">
        <v>69</v>
      </c>
      <c r="AH3" s="15">
        <v>339175</v>
      </c>
    </row>
    <row r="4" spans="1:34" s="60" customFormat="1" x14ac:dyDescent="0.2">
      <c r="A4" s="59" t="s">
        <v>84</v>
      </c>
      <c r="B4" s="60" t="s">
        <v>101</v>
      </c>
      <c r="C4" s="60" t="s">
        <v>66</v>
      </c>
      <c r="D4" s="60" t="s">
        <v>102</v>
      </c>
      <c r="E4" s="60" t="s">
        <v>93</v>
      </c>
      <c r="F4" s="61">
        <v>44211</v>
      </c>
      <c r="G4" s="60" t="s">
        <v>33</v>
      </c>
      <c r="H4" s="60" t="s">
        <v>103</v>
      </c>
      <c r="I4" s="60" t="s">
        <v>104</v>
      </c>
      <c r="J4" s="60" t="s">
        <v>43</v>
      </c>
      <c r="K4" s="60" t="s">
        <v>105</v>
      </c>
      <c r="L4" s="60" t="s">
        <v>34</v>
      </c>
      <c r="M4" s="60" t="s">
        <v>35</v>
      </c>
      <c r="N4" s="60" t="s">
        <v>66</v>
      </c>
      <c r="O4" s="62">
        <v>31.49136055</v>
      </c>
      <c r="P4" s="60" t="s">
        <v>36</v>
      </c>
      <c r="Q4" s="60" t="s">
        <v>106</v>
      </c>
      <c r="R4" s="60" t="s">
        <v>107</v>
      </c>
      <c r="U4" s="60" t="s">
        <v>108</v>
      </c>
      <c r="V4" s="60" t="s">
        <v>109</v>
      </c>
      <c r="W4" s="63">
        <v>-2514.7300001799999</v>
      </c>
      <c r="X4" s="62">
        <v>-7985.46</v>
      </c>
      <c r="Y4" s="61">
        <v>44200</v>
      </c>
      <c r="Z4" s="61">
        <v>44168</v>
      </c>
      <c r="AA4" s="60" t="s">
        <v>65</v>
      </c>
      <c r="AB4" s="60" t="s">
        <v>67</v>
      </c>
      <c r="AC4" s="64">
        <v>-61909</v>
      </c>
      <c r="AD4" s="60" t="s">
        <v>41</v>
      </c>
      <c r="AF4" s="60" t="s">
        <v>68</v>
      </c>
      <c r="AG4" s="60" t="s">
        <v>69</v>
      </c>
      <c r="AH4" s="65">
        <v>340175</v>
      </c>
    </row>
    <row r="5" spans="1:34" s="60" customFormat="1" x14ac:dyDescent="0.2">
      <c r="A5" s="59" t="s">
        <v>84</v>
      </c>
      <c r="B5" s="60" t="s">
        <v>101</v>
      </c>
      <c r="C5" s="60" t="s">
        <v>66</v>
      </c>
      <c r="D5" s="60" t="s">
        <v>102</v>
      </c>
      <c r="E5" s="60" t="s">
        <v>93</v>
      </c>
      <c r="F5" s="61">
        <v>44211</v>
      </c>
      <c r="G5" s="60" t="s">
        <v>33</v>
      </c>
      <c r="H5" s="60" t="s">
        <v>103</v>
      </c>
      <c r="I5" s="60" t="s">
        <v>104</v>
      </c>
      <c r="J5" s="60" t="s">
        <v>43</v>
      </c>
      <c r="K5" s="60" t="s">
        <v>105</v>
      </c>
      <c r="L5" s="60" t="s">
        <v>34</v>
      </c>
      <c r="M5" s="60" t="s">
        <v>35</v>
      </c>
      <c r="N5" s="60" t="s">
        <v>66</v>
      </c>
      <c r="O5" s="62">
        <v>53.639865450000002</v>
      </c>
      <c r="P5" s="60" t="s">
        <v>36</v>
      </c>
      <c r="Q5" s="60" t="s">
        <v>110</v>
      </c>
      <c r="R5" s="60" t="s">
        <v>111</v>
      </c>
      <c r="U5" s="60" t="s">
        <v>112</v>
      </c>
      <c r="V5" s="60" t="s">
        <v>113</v>
      </c>
      <c r="W5" s="63">
        <v>-4283.3899995600004</v>
      </c>
      <c r="X5" s="62">
        <v>-7985.46</v>
      </c>
      <c r="Y5" s="61">
        <v>44200</v>
      </c>
      <c r="Z5" s="61">
        <v>44168</v>
      </c>
      <c r="AA5" s="60" t="s">
        <v>65</v>
      </c>
      <c r="AB5" s="60" t="s">
        <v>67</v>
      </c>
      <c r="AC5" s="64">
        <v>-61909</v>
      </c>
      <c r="AD5" s="60" t="s">
        <v>41</v>
      </c>
      <c r="AF5" s="60" t="s">
        <v>68</v>
      </c>
      <c r="AG5" s="60" t="s">
        <v>69</v>
      </c>
      <c r="AH5" s="65">
        <v>340174</v>
      </c>
    </row>
    <row r="6" spans="1:34" s="60" customFormat="1" x14ac:dyDescent="0.2">
      <c r="A6" s="59" t="s">
        <v>84</v>
      </c>
      <c r="B6" s="60" t="s">
        <v>101</v>
      </c>
      <c r="C6" s="60" t="s">
        <v>66</v>
      </c>
      <c r="D6" s="60" t="s">
        <v>102</v>
      </c>
      <c r="E6" s="60" t="s">
        <v>93</v>
      </c>
      <c r="F6" s="61">
        <v>44211</v>
      </c>
      <c r="G6" s="60" t="s">
        <v>33</v>
      </c>
      <c r="H6" s="60" t="s">
        <v>103</v>
      </c>
      <c r="I6" s="60" t="s">
        <v>104</v>
      </c>
      <c r="J6" s="60" t="s">
        <v>43</v>
      </c>
      <c r="K6" s="60" t="s">
        <v>105</v>
      </c>
      <c r="L6" s="60" t="s">
        <v>34</v>
      </c>
      <c r="M6" s="60" t="s">
        <v>35</v>
      </c>
      <c r="N6" s="60" t="s">
        <v>66</v>
      </c>
      <c r="O6" s="62">
        <v>3.61820108</v>
      </c>
      <c r="P6" s="60" t="s">
        <v>36</v>
      </c>
      <c r="Q6" s="60" t="s">
        <v>114</v>
      </c>
      <c r="R6" s="60" t="s">
        <v>115</v>
      </c>
      <c r="U6" s="60" t="s">
        <v>116</v>
      </c>
      <c r="V6" s="60" t="s">
        <v>117</v>
      </c>
      <c r="W6" s="63">
        <v>-288.92999995999998</v>
      </c>
      <c r="X6" s="62">
        <v>-7985.46</v>
      </c>
      <c r="Y6" s="61">
        <v>44200</v>
      </c>
      <c r="Z6" s="61">
        <v>44168</v>
      </c>
      <c r="AA6" s="60" t="s">
        <v>65</v>
      </c>
      <c r="AB6" s="60" t="s">
        <v>67</v>
      </c>
      <c r="AC6" s="64">
        <v>-61909</v>
      </c>
      <c r="AD6" s="60" t="s">
        <v>41</v>
      </c>
      <c r="AF6" s="60" t="s">
        <v>68</v>
      </c>
      <c r="AG6" s="60" t="s">
        <v>69</v>
      </c>
      <c r="AH6" s="65">
        <v>340176</v>
      </c>
    </row>
    <row r="7" spans="1:34" x14ac:dyDescent="0.2">
      <c r="A7" s="6" t="s">
        <v>84</v>
      </c>
      <c r="B7" t="s">
        <v>119</v>
      </c>
      <c r="C7" t="s">
        <v>66</v>
      </c>
      <c r="D7" t="s">
        <v>120</v>
      </c>
      <c r="E7" t="s">
        <v>93</v>
      </c>
      <c r="F7" s="1">
        <v>44218</v>
      </c>
      <c r="G7" t="s">
        <v>33</v>
      </c>
      <c r="H7" t="s">
        <v>121</v>
      </c>
      <c r="I7" t="s">
        <v>122</v>
      </c>
      <c r="J7" t="s">
        <v>43</v>
      </c>
      <c r="K7" t="s">
        <v>123</v>
      </c>
      <c r="L7" t="s">
        <v>34</v>
      </c>
      <c r="M7" t="s">
        <v>35</v>
      </c>
      <c r="N7" t="s">
        <v>66</v>
      </c>
      <c r="O7" s="14">
        <v>100</v>
      </c>
      <c r="P7" t="s">
        <v>36</v>
      </c>
      <c r="Q7" t="s">
        <v>114</v>
      </c>
      <c r="R7" t="s">
        <v>115</v>
      </c>
      <c r="U7" t="s">
        <v>116</v>
      </c>
      <c r="V7" t="s">
        <v>117</v>
      </c>
      <c r="W7" s="58">
        <v>-378.32</v>
      </c>
      <c r="X7" s="22">
        <v>-378.32</v>
      </c>
      <c r="Y7" s="1">
        <v>44209</v>
      </c>
      <c r="Z7" s="1">
        <v>44168</v>
      </c>
      <c r="AA7" t="s">
        <v>65</v>
      </c>
      <c r="AB7" t="s">
        <v>67</v>
      </c>
      <c r="AC7" s="14">
        <v>-2933</v>
      </c>
      <c r="AD7" t="s">
        <v>41</v>
      </c>
      <c r="AF7" t="s">
        <v>68</v>
      </c>
      <c r="AG7" t="s">
        <v>69</v>
      </c>
      <c r="AH7" s="15">
        <v>338701</v>
      </c>
    </row>
    <row r="8" spans="1:34" x14ac:dyDescent="0.2">
      <c r="A8" s="6" t="s">
        <v>84</v>
      </c>
      <c r="B8" t="s">
        <v>124</v>
      </c>
      <c r="C8" t="s">
        <v>66</v>
      </c>
      <c r="D8" t="s">
        <v>125</v>
      </c>
      <c r="E8" t="s">
        <v>93</v>
      </c>
      <c r="F8" s="1">
        <v>44218</v>
      </c>
      <c r="G8" t="s">
        <v>33</v>
      </c>
      <c r="H8" t="s">
        <v>126</v>
      </c>
      <c r="I8" t="s">
        <v>127</v>
      </c>
      <c r="J8" t="s">
        <v>43</v>
      </c>
      <c r="K8" t="s">
        <v>128</v>
      </c>
      <c r="L8" t="s">
        <v>34</v>
      </c>
      <c r="M8" t="s">
        <v>35</v>
      </c>
      <c r="N8" t="s">
        <v>66</v>
      </c>
      <c r="O8" s="14">
        <v>100</v>
      </c>
      <c r="P8" t="s">
        <v>36</v>
      </c>
      <c r="Q8" t="s">
        <v>129</v>
      </c>
      <c r="R8" t="s">
        <v>130</v>
      </c>
      <c r="U8" t="s">
        <v>108</v>
      </c>
      <c r="V8" t="s">
        <v>109</v>
      </c>
      <c r="W8" s="58">
        <v>-465.13</v>
      </c>
      <c r="X8" s="22">
        <v>-465.13</v>
      </c>
      <c r="Y8" s="1">
        <v>44203</v>
      </c>
      <c r="Z8" s="1">
        <v>44168</v>
      </c>
      <c r="AA8" t="s">
        <v>65</v>
      </c>
      <c r="AB8" t="s">
        <v>67</v>
      </c>
      <c r="AC8" s="14">
        <v>-3606</v>
      </c>
      <c r="AD8" t="s">
        <v>41</v>
      </c>
      <c r="AE8" t="s">
        <v>131</v>
      </c>
      <c r="AF8" t="s">
        <v>68</v>
      </c>
      <c r="AG8" t="s">
        <v>69</v>
      </c>
      <c r="AH8" s="15">
        <v>338694</v>
      </c>
    </row>
    <row r="9" spans="1:34" x14ac:dyDescent="0.2">
      <c r="A9" s="6" t="s">
        <v>84</v>
      </c>
      <c r="B9" t="s">
        <v>132</v>
      </c>
      <c r="C9" t="s">
        <v>133</v>
      </c>
      <c r="D9" t="s">
        <v>134</v>
      </c>
      <c r="E9" t="s">
        <v>93</v>
      </c>
      <c r="F9" s="1">
        <v>44218</v>
      </c>
      <c r="G9" t="s">
        <v>33</v>
      </c>
      <c r="H9" t="s">
        <v>135</v>
      </c>
      <c r="I9" t="s">
        <v>136</v>
      </c>
      <c r="J9" t="s">
        <v>71</v>
      </c>
      <c r="K9" t="s">
        <v>137</v>
      </c>
      <c r="L9" t="s">
        <v>72</v>
      </c>
      <c r="M9" t="s">
        <v>35</v>
      </c>
      <c r="N9" t="s">
        <v>133</v>
      </c>
      <c r="O9" s="14">
        <v>100</v>
      </c>
      <c r="P9" t="s">
        <v>36</v>
      </c>
      <c r="Q9" t="s">
        <v>138</v>
      </c>
      <c r="R9" t="s">
        <v>139</v>
      </c>
      <c r="U9" t="s">
        <v>140</v>
      </c>
      <c r="V9" t="s">
        <v>141</v>
      </c>
      <c r="W9" s="57">
        <v>150</v>
      </c>
      <c r="X9" s="14">
        <v>150</v>
      </c>
      <c r="Y9" s="1">
        <v>44211</v>
      </c>
      <c r="Z9" s="1">
        <v>44181</v>
      </c>
      <c r="AA9" t="s">
        <v>65</v>
      </c>
      <c r="AB9" t="s">
        <v>40</v>
      </c>
      <c r="AC9" s="14">
        <v>150</v>
      </c>
      <c r="AD9" t="s">
        <v>41</v>
      </c>
      <c r="AE9" t="s">
        <v>142</v>
      </c>
      <c r="AF9" t="s">
        <v>143</v>
      </c>
      <c r="AG9" t="s">
        <v>42</v>
      </c>
      <c r="AH9" s="15">
        <v>339464</v>
      </c>
    </row>
    <row r="10" spans="1:34" x14ac:dyDescent="0.2">
      <c r="A10" s="6" t="s">
        <v>84</v>
      </c>
      <c r="B10" t="s">
        <v>144</v>
      </c>
      <c r="C10" t="s">
        <v>133</v>
      </c>
      <c r="D10" t="s">
        <v>145</v>
      </c>
      <c r="E10" t="s">
        <v>84</v>
      </c>
      <c r="F10" s="1">
        <v>44218</v>
      </c>
      <c r="G10" t="s">
        <v>33</v>
      </c>
      <c r="H10" t="s">
        <v>146</v>
      </c>
      <c r="I10" t="s">
        <v>147</v>
      </c>
      <c r="J10" t="s">
        <v>148</v>
      </c>
      <c r="K10" t="s">
        <v>149</v>
      </c>
      <c r="L10" t="s">
        <v>150</v>
      </c>
      <c r="M10" t="s">
        <v>35</v>
      </c>
      <c r="N10" t="s">
        <v>133</v>
      </c>
      <c r="O10" s="14">
        <v>100</v>
      </c>
      <c r="P10" t="s">
        <v>36</v>
      </c>
      <c r="Q10" t="s">
        <v>37</v>
      </c>
      <c r="R10" t="s">
        <v>38</v>
      </c>
      <c r="U10" t="s">
        <v>39</v>
      </c>
      <c r="V10" t="s">
        <v>35</v>
      </c>
      <c r="W10" s="57">
        <v>500</v>
      </c>
      <c r="X10" s="14">
        <v>500</v>
      </c>
      <c r="Y10" s="1">
        <v>44209</v>
      </c>
      <c r="Z10" s="1">
        <v>44196</v>
      </c>
      <c r="AA10" t="s">
        <v>151</v>
      </c>
      <c r="AB10" t="s">
        <v>40</v>
      </c>
      <c r="AC10" s="14">
        <v>500</v>
      </c>
      <c r="AD10" t="s">
        <v>41</v>
      </c>
      <c r="AE10" t="s">
        <v>152</v>
      </c>
      <c r="AF10" t="s">
        <v>153</v>
      </c>
      <c r="AG10" t="s">
        <v>42</v>
      </c>
      <c r="AH10" s="15">
        <v>340251</v>
      </c>
    </row>
    <row r="11" spans="1:34" x14ac:dyDescent="0.2">
      <c r="A11" s="6" t="s">
        <v>84</v>
      </c>
      <c r="B11" t="s">
        <v>154</v>
      </c>
      <c r="C11" t="s">
        <v>133</v>
      </c>
      <c r="D11" t="s">
        <v>155</v>
      </c>
      <c r="E11" t="s">
        <v>156</v>
      </c>
      <c r="F11" s="1">
        <v>44218</v>
      </c>
      <c r="G11" t="s">
        <v>33</v>
      </c>
      <c r="H11" t="s">
        <v>157</v>
      </c>
      <c r="I11" t="s">
        <v>158</v>
      </c>
      <c r="J11" t="s">
        <v>148</v>
      </c>
      <c r="K11" t="s">
        <v>159</v>
      </c>
      <c r="L11" t="s">
        <v>150</v>
      </c>
      <c r="M11" t="s">
        <v>35</v>
      </c>
      <c r="N11" t="s">
        <v>133</v>
      </c>
      <c r="O11" s="14">
        <v>100</v>
      </c>
      <c r="P11" t="s">
        <v>36</v>
      </c>
      <c r="Q11" t="s">
        <v>37</v>
      </c>
      <c r="R11" t="s">
        <v>38</v>
      </c>
      <c r="U11" t="s">
        <v>39</v>
      </c>
      <c r="V11" t="s">
        <v>35</v>
      </c>
      <c r="W11" s="57">
        <v>100</v>
      </c>
      <c r="X11" s="14">
        <v>100</v>
      </c>
      <c r="Y11" s="1">
        <v>44209</v>
      </c>
      <c r="Z11" s="1">
        <v>44197</v>
      </c>
      <c r="AA11" t="s">
        <v>151</v>
      </c>
      <c r="AB11" t="s">
        <v>40</v>
      </c>
      <c r="AC11" s="14">
        <v>100</v>
      </c>
      <c r="AD11" t="s">
        <v>41</v>
      </c>
      <c r="AF11" t="s">
        <v>153</v>
      </c>
      <c r="AG11" t="s">
        <v>42</v>
      </c>
      <c r="AH11" s="15">
        <v>340248</v>
      </c>
    </row>
    <row r="12" spans="1:34" x14ac:dyDescent="0.2">
      <c r="A12" s="6" t="s">
        <v>84</v>
      </c>
      <c r="B12" t="s">
        <v>182</v>
      </c>
      <c r="C12" t="s">
        <v>133</v>
      </c>
      <c r="D12" t="s">
        <v>183</v>
      </c>
      <c r="E12" t="s">
        <v>184</v>
      </c>
      <c r="F12" s="1">
        <v>44225</v>
      </c>
      <c r="G12" t="s">
        <v>33</v>
      </c>
      <c r="H12" t="s">
        <v>185</v>
      </c>
      <c r="I12" t="s">
        <v>186</v>
      </c>
      <c r="J12" t="s">
        <v>187</v>
      </c>
      <c r="K12" t="s">
        <v>188</v>
      </c>
      <c r="L12" t="s">
        <v>189</v>
      </c>
      <c r="M12" t="s">
        <v>35</v>
      </c>
      <c r="N12" t="s">
        <v>133</v>
      </c>
      <c r="O12" s="14">
        <v>100</v>
      </c>
      <c r="P12" t="s">
        <v>36</v>
      </c>
      <c r="Q12" t="s">
        <v>37</v>
      </c>
      <c r="R12" t="s">
        <v>38</v>
      </c>
      <c r="U12" t="s">
        <v>39</v>
      </c>
      <c r="V12" t="s">
        <v>35</v>
      </c>
      <c r="W12" s="58">
        <v>1636.25</v>
      </c>
      <c r="X12" s="22">
        <v>1636.25</v>
      </c>
      <c r="Y12" s="1">
        <v>44207</v>
      </c>
      <c r="Z12" s="1">
        <v>44176</v>
      </c>
      <c r="AA12" t="s">
        <v>65</v>
      </c>
      <c r="AB12" t="s">
        <v>40</v>
      </c>
      <c r="AC12" s="22">
        <v>1636.25</v>
      </c>
      <c r="AD12" t="s">
        <v>41</v>
      </c>
      <c r="AE12" t="s">
        <v>190</v>
      </c>
      <c r="AF12" t="s">
        <v>191</v>
      </c>
      <c r="AG12" t="s">
        <v>42</v>
      </c>
      <c r="AH12" s="15">
        <v>339254</v>
      </c>
    </row>
    <row r="13" spans="1:34" x14ac:dyDescent="0.2">
      <c r="A13" s="6" t="s">
        <v>84</v>
      </c>
      <c r="B13" t="s">
        <v>192</v>
      </c>
      <c r="C13" t="s">
        <v>133</v>
      </c>
      <c r="D13" t="s">
        <v>193</v>
      </c>
      <c r="E13" t="s">
        <v>194</v>
      </c>
      <c r="F13" s="1">
        <v>44225</v>
      </c>
      <c r="G13" t="s">
        <v>33</v>
      </c>
      <c r="H13" t="s">
        <v>195</v>
      </c>
      <c r="I13" t="s">
        <v>196</v>
      </c>
      <c r="J13" t="s">
        <v>71</v>
      </c>
      <c r="K13" t="s">
        <v>197</v>
      </c>
      <c r="L13" t="s">
        <v>72</v>
      </c>
      <c r="M13" t="s">
        <v>35</v>
      </c>
      <c r="N13" t="s">
        <v>133</v>
      </c>
      <c r="O13" s="14">
        <v>100</v>
      </c>
      <c r="P13" t="s">
        <v>36</v>
      </c>
      <c r="Q13" t="s">
        <v>37</v>
      </c>
      <c r="R13" t="s">
        <v>38</v>
      </c>
      <c r="U13" t="s">
        <v>39</v>
      </c>
      <c r="V13" t="s">
        <v>35</v>
      </c>
      <c r="W13" s="57">
        <v>200</v>
      </c>
      <c r="X13" s="14">
        <v>200</v>
      </c>
      <c r="Y13" s="1">
        <v>44211</v>
      </c>
      <c r="Z13" s="1">
        <v>44209</v>
      </c>
      <c r="AA13" t="s">
        <v>151</v>
      </c>
      <c r="AB13" t="s">
        <v>40</v>
      </c>
      <c r="AC13" s="14">
        <v>200</v>
      </c>
      <c r="AD13" t="s">
        <v>41</v>
      </c>
      <c r="AE13" t="s">
        <v>198</v>
      </c>
      <c r="AF13" t="s">
        <v>199</v>
      </c>
      <c r="AG13" t="s">
        <v>42</v>
      </c>
      <c r="AH13" s="15">
        <v>340366</v>
      </c>
    </row>
    <row r="14" spans="1:34" x14ac:dyDescent="0.2">
      <c r="A14" s="6" t="s">
        <v>84</v>
      </c>
      <c r="B14" t="s">
        <v>192</v>
      </c>
      <c r="C14" t="s">
        <v>133</v>
      </c>
      <c r="D14" t="s">
        <v>193</v>
      </c>
      <c r="E14" t="s">
        <v>194</v>
      </c>
      <c r="F14" s="1">
        <v>44225</v>
      </c>
      <c r="G14" t="s">
        <v>33</v>
      </c>
      <c r="H14" t="s">
        <v>195</v>
      </c>
      <c r="I14" t="s">
        <v>200</v>
      </c>
      <c r="J14" t="s">
        <v>71</v>
      </c>
      <c r="K14" t="s">
        <v>197</v>
      </c>
      <c r="L14" t="s">
        <v>72</v>
      </c>
      <c r="M14" t="s">
        <v>35</v>
      </c>
      <c r="N14" t="s">
        <v>133</v>
      </c>
      <c r="O14" s="14">
        <v>100</v>
      </c>
      <c r="P14" t="s">
        <v>36</v>
      </c>
      <c r="Q14" t="s">
        <v>37</v>
      </c>
      <c r="R14" t="s">
        <v>38</v>
      </c>
      <c r="U14" t="s">
        <v>39</v>
      </c>
      <c r="V14" t="s">
        <v>35</v>
      </c>
      <c r="W14" s="57">
        <v>295</v>
      </c>
      <c r="X14" s="14">
        <v>295</v>
      </c>
      <c r="Y14" s="1">
        <v>44211</v>
      </c>
      <c r="Z14" s="1">
        <v>44209</v>
      </c>
      <c r="AA14" t="s">
        <v>151</v>
      </c>
      <c r="AB14" t="s">
        <v>40</v>
      </c>
      <c r="AC14" s="14">
        <v>295</v>
      </c>
      <c r="AD14" t="s">
        <v>41</v>
      </c>
      <c r="AE14" t="s">
        <v>201</v>
      </c>
      <c r="AF14" t="s">
        <v>199</v>
      </c>
      <c r="AG14" t="s">
        <v>42</v>
      </c>
      <c r="AH14" s="15">
        <v>340365</v>
      </c>
    </row>
    <row r="15" spans="1:34" x14ac:dyDescent="0.2">
      <c r="A15" s="6" t="s">
        <v>215</v>
      </c>
      <c r="B15" t="s">
        <v>216</v>
      </c>
      <c r="C15" t="s">
        <v>133</v>
      </c>
      <c r="D15" t="s">
        <v>217</v>
      </c>
      <c r="E15" t="s">
        <v>84</v>
      </c>
      <c r="F15" s="1">
        <v>44232</v>
      </c>
      <c r="G15" t="s">
        <v>33</v>
      </c>
      <c r="H15" t="s">
        <v>218</v>
      </c>
      <c r="I15" t="s">
        <v>219</v>
      </c>
      <c r="J15" t="s">
        <v>148</v>
      </c>
      <c r="K15" t="s">
        <v>220</v>
      </c>
      <c r="L15" t="s">
        <v>150</v>
      </c>
      <c r="M15" t="s">
        <v>35</v>
      </c>
      <c r="N15" t="s">
        <v>133</v>
      </c>
      <c r="O15" s="14">
        <v>100</v>
      </c>
      <c r="P15" t="s">
        <v>36</v>
      </c>
      <c r="Q15" t="s">
        <v>37</v>
      </c>
      <c r="R15" t="s">
        <v>38</v>
      </c>
      <c r="U15" t="s">
        <v>39</v>
      </c>
      <c r="V15" t="s">
        <v>35</v>
      </c>
      <c r="W15" s="57">
        <v>100</v>
      </c>
      <c r="X15" s="14">
        <v>100</v>
      </c>
      <c r="Y15" s="1">
        <v>44222</v>
      </c>
      <c r="Z15" s="1">
        <v>44218</v>
      </c>
      <c r="AA15" t="s">
        <v>151</v>
      </c>
      <c r="AB15" t="s">
        <v>40</v>
      </c>
      <c r="AC15" s="14">
        <v>100</v>
      </c>
      <c r="AD15" t="s">
        <v>41</v>
      </c>
      <c r="AF15" t="s">
        <v>221</v>
      </c>
      <c r="AG15" t="s">
        <v>42</v>
      </c>
      <c r="AH15" s="15">
        <v>340637</v>
      </c>
    </row>
    <row r="16" spans="1:34" x14ac:dyDescent="0.2">
      <c r="A16" s="6" t="s">
        <v>215</v>
      </c>
      <c r="B16" t="s">
        <v>226</v>
      </c>
      <c r="C16" t="s">
        <v>133</v>
      </c>
      <c r="D16" t="s">
        <v>227</v>
      </c>
      <c r="E16" t="s">
        <v>228</v>
      </c>
      <c r="F16" s="1">
        <v>44239</v>
      </c>
      <c r="G16" t="s">
        <v>33</v>
      </c>
      <c r="H16" t="s">
        <v>229</v>
      </c>
      <c r="I16" t="s">
        <v>230</v>
      </c>
      <c r="J16" t="s">
        <v>148</v>
      </c>
      <c r="K16" t="s">
        <v>231</v>
      </c>
      <c r="L16" t="s">
        <v>150</v>
      </c>
      <c r="M16" t="s">
        <v>35</v>
      </c>
      <c r="N16" t="s">
        <v>133</v>
      </c>
      <c r="O16" s="14">
        <v>100</v>
      </c>
      <c r="P16" t="s">
        <v>36</v>
      </c>
      <c r="Q16" t="s">
        <v>37</v>
      </c>
      <c r="R16" t="s">
        <v>38</v>
      </c>
      <c r="U16" t="s">
        <v>39</v>
      </c>
      <c r="V16" t="s">
        <v>35</v>
      </c>
      <c r="W16" s="57">
        <v>99</v>
      </c>
      <c r="X16" s="14">
        <v>99</v>
      </c>
      <c r="Y16" s="1">
        <v>44235</v>
      </c>
      <c r="Z16" s="1">
        <v>44228</v>
      </c>
      <c r="AA16" t="s">
        <v>151</v>
      </c>
      <c r="AB16" t="s">
        <v>40</v>
      </c>
      <c r="AC16" s="14">
        <v>99</v>
      </c>
      <c r="AD16" t="s">
        <v>41</v>
      </c>
      <c r="AF16" t="s">
        <v>153</v>
      </c>
      <c r="AG16" t="s">
        <v>42</v>
      </c>
      <c r="AH16" s="15">
        <v>340957</v>
      </c>
    </row>
    <row r="17" spans="1:34" x14ac:dyDescent="0.2">
      <c r="A17" s="6" t="s">
        <v>215</v>
      </c>
      <c r="B17" t="s">
        <v>226</v>
      </c>
      <c r="C17" t="s">
        <v>133</v>
      </c>
      <c r="D17" t="s">
        <v>227</v>
      </c>
      <c r="E17" t="s">
        <v>232</v>
      </c>
      <c r="F17" s="1">
        <v>44239</v>
      </c>
      <c r="G17" t="s">
        <v>33</v>
      </c>
      <c r="H17" t="s">
        <v>233</v>
      </c>
      <c r="I17" t="s">
        <v>230</v>
      </c>
      <c r="J17" t="s">
        <v>148</v>
      </c>
      <c r="K17" t="s">
        <v>231</v>
      </c>
      <c r="L17" t="s">
        <v>150</v>
      </c>
      <c r="M17" t="s">
        <v>35</v>
      </c>
      <c r="N17" t="s">
        <v>133</v>
      </c>
      <c r="O17" s="14">
        <v>100</v>
      </c>
      <c r="P17" t="s">
        <v>36</v>
      </c>
      <c r="Q17" t="s">
        <v>37</v>
      </c>
      <c r="R17" t="s">
        <v>38</v>
      </c>
      <c r="U17" t="s">
        <v>39</v>
      </c>
      <c r="V17" t="s">
        <v>35</v>
      </c>
      <c r="W17" s="57">
        <v>99</v>
      </c>
      <c r="X17" s="14">
        <v>99</v>
      </c>
      <c r="Y17" s="1">
        <v>44229</v>
      </c>
      <c r="Z17" s="1">
        <v>44197</v>
      </c>
      <c r="AA17" t="s">
        <v>151</v>
      </c>
      <c r="AB17" t="s">
        <v>40</v>
      </c>
      <c r="AC17" s="14">
        <v>99</v>
      </c>
      <c r="AD17" t="s">
        <v>41</v>
      </c>
      <c r="AF17" t="s">
        <v>153</v>
      </c>
      <c r="AG17" t="s">
        <v>42</v>
      </c>
      <c r="AH17" s="15">
        <v>340299</v>
      </c>
    </row>
    <row r="18" spans="1:34" x14ac:dyDescent="0.2">
      <c r="A18" s="6" t="s">
        <v>215</v>
      </c>
      <c r="B18" t="s">
        <v>234</v>
      </c>
      <c r="C18" t="s">
        <v>133</v>
      </c>
      <c r="D18" t="s">
        <v>235</v>
      </c>
      <c r="E18" t="s">
        <v>236</v>
      </c>
      <c r="F18" s="1">
        <v>44239</v>
      </c>
      <c r="G18" t="s">
        <v>33</v>
      </c>
      <c r="H18" t="s">
        <v>237</v>
      </c>
      <c r="I18" t="s">
        <v>238</v>
      </c>
      <c r="J18" t="s">
        <v>71</v>
      </c>
      <c r="K18" t="s">
        <v>239</v>
      </c>
      <c r="L18" t="s">
        <v>72</v>
      </c>
      <c r="M18" t="s">
        <v>35</v>
      </c>
      <c r="N18" t="s">
        <v>133</v>
      </c>
      <c r="O18" s="14">
        <v>100</v>
      </c>
      <c r="P18" t="s">
        <v>36</v>
      </c>
      <c r="Q18" t="s">
        <v>37</v>
      </c>
      <c r="R18" t="s">
        <v>38</v>
      </c>
      <c r="U18" t="s">
        <v>39</v>
      </c>
      <c r="V18" t="s">
        <v>35</v>
      </c>
      <c r="W18" s="57">
        <v>3295</v>
      </c>
      <c r="X18" s="14">
        <v>3295</v>
      </c>
      <c r="Y18" s="1">
        <v>44235</v>
      </c>
      <c r="Z18" s="1">
        <v>44231</v>
      </c>
      <c r="AA18" t="s">
        <v>65</v>
      </c>
      <c r="AB18" t="s">
        <v>40</v>
      </c>
      <c r="AC18" s="14">
        <v>3295</v>
      </c>
      <c r="AD18" t="s">
        <v>41</v>
      </c>
      <c r="AE18" t="s">
        <v>239</v>
      </c>
      <c r="AF18" t="s">
        <v>153</v>
      </c>
      <c r="AG18" t="s">
        <v>42</v>
      </c>
      <c r="AH18" s="15">
        <v>341135</v>
      </c>
    </row>
    <row r="19" spans="1:34" x14ac:dyDescent="0.2">
      <c r="A19" s="6" t="s">
        <v>215</v>
      </c>
      <c r="B19" t="s">
        <v>182</v>
      </c>
      <c r="C19" t="s">
        <v>133</v>
      </c>
      <c r="D19" t="s">
        <v>183</v>
      </c>
      <c r="E19" t="s">
        <v>246</v>
      </c>
      <c r="F19" s="1">
        <v>44246</v>
      </c>
      <c r="G19" t="s">
        <v>33</v>
      </c>
      <c r="H19" t="s">
        <v>247</v>
      </c>
      <c r="I19" t="s">
        <v>248</v>
      </c>
      <c r="J19" t="s">
        <v>249</v>
      </c>
      <c r="K19" t="s">
        <v>250</v>
      </c>
      <c r="L19" t="s">
        <v>150</v>
      </c>
      <c r="M19" t="s">
        <v>35</v>
      </c>
      <c r="N19" t="s">
        <v>133</v>
      </c>
      <c r="O19" s="14">
        <v>100</v>
      </c>
      <c r="P19" t="s">
        <v>36</v>
      </c>
      <c r="Q19" t="s">
        <v>37</v>
      </c>
      <c r="R19" t="s">
        <v>38</v>
      </c>
      <c r="U19" t="s">
        <v>39</v>
      </c>
      <c r="V19" t="s">
        <v>35</v>
      </c>
      <c r="W19" s="58">
        <v>246.75</v>
      </c>
      <c r="X19" s="22">
        <v>246.75</v>
      </c>
      <c r="Y19" s="1">
        <v>44242</v>
      </c>
      <c r="Z19" s="1">
        <v>44230</v>
      </c>
      <c r="AA19" t="s">
        <v>65</v>
      </c>
      <c r="AB19" t="s">
        <v>40</v>
      </c>
      <c r="AC19" s="22">
        <v>246.75</v>
      </c>
      <c r="AD19" t="s">
        <v>41</v>
      </c>
      <c r="AE19" t="s">
        <v>251</v>
      </c>
      <c r="AF19" t="s">
        <v>153</v>
      </c>
      <c r="AG19" t="s">
        <v>42</v>
      </c>
      <c r="AH19" s="15">
        <v>341388</v>
      </c>
    </row>
    <row r="20" spans="1:34" x14ac:dyDescent="0.2">
      <c r="A20" s="6" t="s">
        <v>215</v>
      </c>
      <c r="B20" t="s">
        <v>154</v>
      </c>
      <c r="C20" t="s">
        <v>133</v>
      </c>
      <c r="D20" t="s">
        <v>155</v>
      </c>
      <c r="E20" t="s">
        <v>252</v>
      </c>
      <c r="F20" s="1">
        <v>44246</v>
      </c>
      <c r="G20" t="s">
        <v>33</v>
      </c>
      <c r="H20" t="s">
        <v>253</v>
      </c>
      <c r="I20" t="s">
        <v>158</v>
      </c>
      <c r="J20" t="s">
        <v>148</v>
      </c>
      <c r="K20" t="s">
        <v>159</v>
      </c>
      <c r="L20" t="s">
        <v>150</v>
      </c>
      <c r="M20" t="s">
        <v>35</v>
      </c>
      <c r="N20" t="s">
        <v>133</v>
      </c>
      <c r="O20" s="14">
        <v>100</v>
      </c>
      <c r="P20" t="s">
        <v>36</v>
      </c>
      <c r="Q20" t="s">
        <v>37</v>
      </c>
      <c r="R20" t="s">
        <v>38</v>
      </c>
      <c r="U20" t="s">
        <v>39</v>
      </c>
      <c r="V20" t="s">
        <v>35</v>
      </c>
      <c r="W20" s="57">
        <v>100</v>
      </c>
      <c r="X20" s="14">
        <v>100</v>
      </c>
      <c r="Y20" s="1">
        <v>44239</v>
      </c>
      <c r="Z20" s="1">
        <v>44228</v>
      </c>
      <c r="AA20" t="s">
        <v>151</v>
      </c>
      <c r="AB20" t="s">
        <v>40</v>
      </c>
      <c r="AC20" s="14">
        <v>100</v>
      </c>
      <c r="AD20" t="s">
        <v>41</v>
      </c>
      <c r="AF20" t="s">
        <v>153</v>
      </c>
      <c r="AG20" t="s">
        <v>42</v>
      </c>
      <c r="AH20" s="15">
        <v>341302</v>
      </c>
    </row>
    <row r="21" spans="1:34" x14ac:dyDescent="0.2">
      <c r="A21" s="6" t="s">
        <v>215</v>
      </c>
      <c r="B21" t="s">
        <v>257</v>
      </c>
      <c r="C21" t="s">
        <v>133</v>
      </c>
      <c r="D21" t="s">
        <v>258</v>
      </c>
      <c r="E21" t="s">
        <v>259</v>
      </c>
      <c r="F21" s="1">
        <v>44253</v>
      </c>
      <c r="G21" t="s">
        <v>33</v>
      </c>
      <c r="H21" t="s">
        <v>260</v>
      </c>
      <c r="I21" t="s">
        <v>261</v>
      </c>
      <c r="J21" t="s">
        <v>71</v>
      </c>
      <c r="K21" t="s">
        <v>262</v>
      </c>
      <c r="L21" t="s">
        <v>72</v>
      </c>
      <c r="M21" t="s">
        <v>35</v>
      </c>
      <c r="N21" t="s">
        <v>133</v>
      </c>
      <c r="O21" s="14">
        <v>100</v>
      </c>
      <c r="P21" t="s">
        <v>36</v>
      </c>
      <c r="Q21" t="s">
        <v>138</v>
      </c>
      <c r="R21" t="s">
        <v>139</v>
      </c>
      <c r="U21" t="s">
        <v>140</v>
      </c>
      <c r="V21" t="s">
        <v>141</v>
      </c>
      <c r="W21" s="58">
        <v>7028.39</v>
      </c>
      <c r="X21" s="22">
        <v>7028.39</v>
      </c>
      <c r="Y21" s="1">
        <v>44249</v>
      </c>
      <c r="Z21" s="1">
        <v>44245</v>
      </c>
      <c r="AA21" t="s">
        <v>65</v>
      </c>
      <c r="AB21" t="s">
        <v>40</v>
      </c>
      <c r="AC21" s="22">
        <v>7028.39</v>
      </c>
      <c r="AD21" t="s">
        <v>41</v>
      </c>
      <c r="AF21" t="s">
        <v>153</v>
      </c>
      <c r="AG21" t="s">
        <v>42</v>
      </c>
      <c r="AH21" s="15">
        <v>341537</v>
      </c>
    </row>
    <row r="22" spans="1:34" x14ac:dyDescent="0.2">
      <c r="A22" s="6" t="s">
        <v>267</v>
      </c>
      <c r="B22" t="s">
        <v>216</v>
      </c>
      <c r="C22" t="s">
        <v>133</v>
      </c>
      <c r="D22" t="s">
        <v>217</v>
      </c>
      <c r="E22" t="s">
        <v>268</v>
      </c>
      <c r="F22" s="1">
        <v>44260</v>
      </c>
      <c r="G22" t="s">
        <v>33</v>
      </c>
      <c r="H22" t="s">
        <v>269</v>
      </c>
      <c r="I22" t="s">
        <v>219</v>
      </c>
      <c r="J22" t="s">
        <v>148</v>
      </c>
      <c r="K22" t="s">
        <v>270</v>
      </c>
      <c r="L22" t="s">
        <v>150</v>
      </c>
      <c r="M22" t="s">
        <v>35</v>
      </c>
      <c r="N22" t="s">
        <v>133</v>
      </c>
      <c r="O22" s="14">
        <v>100</v>
      </c>
      <c r="P22" t="s">
        <v>36</v>
      </c>
      <c r="Q22" t="s">
        <v>37</v>
      </c>
      <c r="R22" t="s">
        <v>38</v>
      </c>
      <c r="U22" t="s">
        <v>39</v>
      </c>
      <c r="V22" t="s">
        <v>35</v>
      </c>
      <c r="W22" s="57">
        <v>100</v>
      </c>
      <c r="X22" s="14">
        <v>100</v>
      </c>
      <c r="Y22" s="1">
        <v>44256</v>
      </c>
      <c r="Z22" s="1">
        <v>44249</v>
      </c>
      <c r="AA22" t="s">
        <v>151</v>
      </c>
      <c r="AB22" t="s">
        <v>40</v>
      </c>
      <c r="AC22" s="14">
        <v>100</v>
      </c>
      <c r="AD22" t="s">
        <v>41</v>
      </c>
      <c r="AF22" t="s">
        <v>221</v>
      </c>
      <c r="AG22" t="s">
        <v>42</v>
      </c>
      <c r="AH22" s="15">
        <v>341860</v>
      </c>
    </row>
    <row r="23" spans="1:34" x14ac:dyDescent="0.2">
      <c r="A23" s="6" t="s">
        <v>267</v>
      </c>
      <c r="B23" t="s">
        <v>132</v>
      </c>
      <c r="C23" t="s">
        <v>133</v>
      </c>
      <c r="D23" t="s">
        <v>134</v>
      </c>
      <c r="E23" t="s">
        <v>236</v>
      </c>
      <c r="F23" s="1">
        <v>44260</v>
      </c>
      <c r="G23" t="s">
        <v>33</v>
      </c>
      <c r="H23" t="s">
        <v>271</v>
      </c>
      <c r="I23" t="s">
        <v>272</v>
      </c>
      <c r="J23" t="s">
        <v>71</v>
      </c>
      <c r="K23" t="s">
        <v>137</v>
      </c>
      <c r="L23" t="s">
        <v>72</v>
      </c>
      <c r="M23" t="s">
        <v>35</v>
      </c>
      <c r="N23" t="s">
        <v>133</v>
      </c>
      <c r="O23" s="14">
        <v>100</v>
      </c>
      <c r="P23" t="s">
        <v>36</v>
      </c>
      <c r="Q23" t="s">
        <v>138</v>
      </c>
      <c r="R23" t="s">
        <v>139</v>
      </c>
      <c r="U23" t="s">
        <v>140</v>
      </c>
      <c r="V23" t="s">
        <v>141</v>
      </c>
      <c r="W23" s="57">
        <v>2100</v>
      </c>
      <c r="X23" s="14">
        <v>2100</v>
      </c>
      <c r="Y23" s="1">
        <v>44252</v>
      </c>
      <c r="Z23" s="1">
        <v>44231</v>
      </c>
      <c r="AA23" t="s">
        <v>65</v>
      </c>
      <c r="AB23" t="s">
        <v>40</v>
      </c>
      <c r="AC23" s="14">
        <v>2100</v>
      </c>
      <c r="AD23" t="s">
        <v>41</v>
      </c>
      <c r="AE23" t="s">
        <v>273</v>
      </c>
      <c r="AF23" t="s">
        <v>143</v>
      </c>
      <c r="AG23" t="s">
        <v>42</v>
      </c>
      <c r="AH23" s="15">
        <v>341137</v>
      </c>
    </row>
    <row r="24" spans="1:34" x14ac:dyDescent="0.2">
      <c r="A24" s="6" t="s">
        <v>267</v>
      </c>
      <c r="B24" t="s">
        <v>277</v>
      </c>
      <c r="C24" t="s">
        <v>133</v>
      </c>
      <c r="D24" t="s">
        <v>278</v>
      </c>
      <c r="E24" t="s">
        <v>279</v>
      </c>
      <c r="F24" s="1">
        <v>44274</v>
      </c>
      <c r="G24" t="s">
        <v>33</v>
      </c>
      <c r="H24" t="s">
        <v>280</v>
      </c>
      <c r="I24" t="s">
        <v>281</v>
      </c>
      <c r="J24" t="s">
        <v>148</v>
      </c>
      <c r="K24" t="s">
        <v>282</v>
      </c>
      <c r="L24" t="s">
        <v>150</v>
      </c>
      <c r="M24" t="s">
        <v>35</v>
      </c>
      <c r="N24" t="s">
        <v>133</v>
      </c>
      <c r="O24" s="14">
        <v>100</v>
      </c>
      <c r="P24" t="s">
        <v>36</v>
      </c>
      <c r="Q24" t="s">
        <v>37</v>
      </c>
      <c r="R24" t="s">
        <v>38</v>
      </c>
      <c r="S24" t="s">
        <v>39</v>
      </c>
      <c r="T24" t="s">
        <v>35</v>
      </c>
      <c r="U24" t="s">
        <v>39</v>
      </c>
      <c r="V24" t="s">
        <v>35</v>
      </c>
      <c r="W24" s="58">
        <v>72.12</v>
      </c>
      <c r="X24" s="22">
        <v>72.12</v>
      </c>
      <c r="Y24" s="1">
        <v>44271</v>
      </c>
      <c r="Z24" s="1">
        <v>44197</v>
      </c>
      <c r="AA24" t="s">
        <v>151</v>
      </c>
      <c r="AB24" t="s">
        <v>40</v>
      </c>
      <c r="AC24" s="22">
        <v>72.12</v>
      </c>
      <c r="AD24" t="s">
        <v>41</v>
      </c>
      <c r="AF24" t="s">
        <v>283</v>
      </c>
      <c r="AG24" t="s">
        <v>42</v>
      </c>
      <c r="AH24" s="15">
        <v>342495</v>
      </c>
    </row>
    <row r="25" spans="1:34" x14ac:dyDescent="0.2">
      <c r="A25" s="6" t="s">
        <v>267</v>
      </c>
      <c r="B25" t="s">
        <v>277</v>
      </c>
      <c r="C25" t="s">
        <v>133</v>
      </c>
      <c r="D25" t="s">
        <v>278</v>
      </c>
      <c r="E25" t="s">
        <v>279</v>
      </c>
      <c r="F25" s="1">
        <v>44274</v>
      </c>
      <c r="G25" t="s">
        <v>33</v>
      </c>
      <c r="H25" t="s">
        <v>280</v>
      </c>
      <c r="I25" t="s">
        <v>281</v>
      </c>
      <c r="J25" t="s">
        <v>148</v>
      </c>
      <c r="K25" t="s">
        <v>282</v>
      </c>
      <c r="L25" t="s">
        <v>150</v>
      </c>
      <c r="M25" t="s">
        <v>35</v>
      </c>
      <c r="N25" t="s">
        <v>133</v>
      </c>
      <c r="O25" s="14">
        <v>100</v>
      </c>
      <c r="P25" t="s">
        <v>36</v>
      </c>
      <c r="Q25" t="s">
        <v>37</v>
      </c>
      <c r="R25" t="s">
        <v>38</v>
      </c>
      <c r="S25" t="s">
        <v>39</v>
      </c>
      <c r="T25" t="s">
        <v>35</v>
      </c>
      <c r="U25" t="s">
        <v>39</v>
      </c>
      <c r="V25" t="s">
        <v>35</v>
      </c>
      <c r="W25" s="58">
        <v>72.12</v>
      </c>
      <c r="X25" s="22">
        <v>72.12</v>
      </c>
      <c r="Y25" s="1">
        <v>44271</v>
      </c>
      <c r="Z25" s="1">
        <v>44228</v>
      </c>
      <c r="AA25" t="s">
        <v>151</v>
      </c>
      <c r="AB25" t="s">
        <v>40</v>
      </c>
      <c r="AC25" s="22">
        <v>72.12</v>
      </c>
      <c r="AD25" t="s">
        <v>41</v>
      </c>
      <c r="AF25" t="s">
        <v>283</v>
      </c>
      <c r="AG25" t="s">
        <v>42</v>
      </c>
      <c r="AH25" s="15">
        <v>342494</v>
      </c>
    </row>
    <row r="26" spans="1:34" x14ac:dyDescent="0.2">
      <c r="A26" s="6" t="s">
        <v>267</v>
      </c>
      <c r="B26" t="s">
        <v>154</v>
      </c>
      <c r="C26" t="s">
        <v>133</v>
      </c>
      <c r="D26" t="s">
        <v>155</v>
      </c>
      <c r="E26" t="s">
        <v>284</v>
      </c>
      <c r="F26" s="1">
        <v>44274</v>
      </c>
      <c r="G26" t="s">
        <v>33</v>
      </c>
      <c r="H26" t="s">
        <v>285</v>
      </c>
      <c r="I26" t="s">
        <v>158</v>
      </c>
      <c r="J26" t="s">
        <v>148</v>
      </c>
      <c r="K26" t="s">
        <v>159</v>
      </c>
      <c r="L26" t="s">
        <v>150</v>
      </c>
      <c r="M26" t="s">
        <v>35</v>
      </c>
      <c r="N26" t="s">
        <v>133</v>
      </c>
      <c r="O26" s="14">
        <v>100</v>
      </c>
      <c r="P26" t="s">
        <v>36</v>
      </c>
      <c r="Q26" t="s">
        <v>37</v>
      </c>
      <c r="R26" t="s">
        <v>38</v>
      </c>
      <c r="U26" t="s">
        <v>39</v>
      </c>
      <c r="V26" t="s">
        <v>35</v>
      </c>
      <c r="W26" s="57">
        <v>100</v>
      </c>
      <c r="X26" s="14">
        <v>100</v>
      </c>
      <c r="Y26" s="1">
        <v>44265</v>
      </c>
      <c r="Z26" s="1">
        <v>44256</v>
      </c>
      <c r="AA26" t="s">
        <v>151</v>
      </c>
      <c r="AB26" t="s">
        <v>40</v>
      </c>
      <c r="AC26" s="14">
        <v>100</v>
      </c>
      <c r="AD26" t="s">
        <v>41</v>
      </c>
      <c r="AF26" t="s">
        <v>153</v>
      </c>
      <c r="AG26" t="s">
        <v>42</v>
      </c>
      <c r="AH26" s="15">
        <v>342255</v>
      </c>
    </row>
    <row r="27" spans="1:34" x14ac:dyDescent="0.2">
      <c r="A27" s="6" t="s">
        <v>267</v>
      </c>
      <c r="B27" t="s">
        <v>144</v>
      </c>
      <c r="C27" t="s">
        <v>133</v>
      </c>
      <c r="D27" t="s">
        <v>145</v>
      </c>
      <c r="E27" t="s">
        <v>246</v>
      </c>
      <c r="F27" s="1">
        <v>44281</v>
      </c>
      <c r="G27" t="s">
        <v>33</v>
      </c>
      <c r="H27" t="s">
        <v>290</v>
      </c>
      <c r="I27" t="s">
        <v>147</v>
      </c>
      <c r="J27" t="s">
        <v>148</v>
      </c>
      <c r="K27" t="s">
        <v>149</v>
      </c>
      <c r="L27" t="s">
        <v>150</v>
      </c>
      <c r="M27" t="s">
        <v>35</v>
      </c>
      <c r="N27" t="s">
        <v>133</v>
      </c>
      <c r="O27">
        <v>100</v>
      </c>
      <c r="P27" t="s">
        <v>36</v>
      </c>
      <c r="Q27" t="s">
        <v>37</v>
      </c>
      <c r="R27" t="s">
        <v>38</v>
      </c>
      <c r="U27" t="s">
        <v>39</v>
      </c>
      <c r="V27" t="s">
        <v>35</v>
      </c>
      <c r="W27" s="49">
        <v>500</v>
      </c>
      <c r="X27" s="19">
        <v>500</v>
      </c>
      <c r="Y27" s="1">
        <v>44273</v>
      </c>
      <c r="Z27" s="1">
        <v>44227</v>
      </c>
      <c r="AA27" t="s">
        <v>151</v>
      </c>
      <c r="AB27" t="s">
        <v>40</v>
      </c>
      <c r="AC27">
        <v>500</v>
      </c>
      <c r="AD27" t="s">
        <v>41</v>
      </c>
      <c r="AE27" t="s">
        <v>291</v>
      </c>
      <c r="AF27" t="s">
        <v>153</v>
      </c>
      <c r="AG27" t="s">
        <v>42</v>
      </c>
      <c r="AH27">
        <v>342596</v>
      </c>
    </row>
    <row r="28" spans="1:34" x14ac:dyDescent="0.2">
      <c r="A28" s="6" t="s">
        <v>267</v>
      </c>
      <c r="B28" t="s">
        <v>144</v>
      </c>
      <c r="C28" t="s">
        <v>133</v>
      </c>
      <c r="D28" t="s">
        <v>145</v>
      </c>
      <c r="E28" t="s">
        <v>246</v>
      </c>
      <c r="F28" s="1">
        <v>44281</v>
      </c>
      <c r="G28" t="s">
        <v>33</v>
      </c>
      <c r="H28" t="s">
        <v>290</v>
      </c>
      <c r="I28" t="s">
        <v>147</v>
      </c>
      <c r="J28" t="s">
        <v>148</v>
      </c>
      <c r="K28" t="s">
        <v>149</v>
      </c>
      <c r="L28" t="s">
        <v>150</v>
      </c>
      <c r="M28" t="s">
        <v>35</v>
      </c>
      <c r="N28" t="s">
        <v>133</v>
      </c>
      <c r="O28">
        <v>100</v>
      </c>
      <c r="P28" t="s">
        <v>36</v>
      </c>
      <c r="Q28" t="s">
        <v>37</v>
      </c>
      <c r="R28" t="s">
        <v>38</v>
      </c>
      <c r="U28" t="s">
        <v>39</v>
      </c>
      <c r="V28" t="s">
        <v>35</v>
      </c>
      <c r="W28" s="49">
        <v>500</v>
      </c>
      <c r="X28" s="19">
        <v>500</v>
      </c>
      <c r="Y28" s="1">
        <v>44273</v>
      </c>
      <c r="Z28" s="1">
        <v>44255</v>
      </c>
      <c r="AA28" t="s">
        <v>151</v>
      </c>
      <c r="AB28" t="s">
        <v>40</v>
      </c>
      <c r="AC28">
        <v>500</v>
      </c>
      <c r="AD28" t="s">
        <v>41</v>
      </c>
      <c r="AE28" t="s">
        <v>292</v>
      </c>
      <c r="AF28" t="s">
        <v>153</v>
      </c>
      <c r="AG28" t="s">
        <v>42</v>
      </c>
      <c r="AH28">
        <v>342597</v>
      </c>
    </row>
    <row r="29" spans="1:34" x14ac:dyDescent="0.2">
      <c r="A29" s="6" t="s">
        <v>267</v>
      </c>
      <c r="B29" t="s">
        <v>293</v>
      </c>
      <c r="C29" t="s">
        <v>133</v>
      </c>
      <c r="D29" t="s">
        <v>294</v>
      </c>
      <c r="E29" t="s">
        <v>295</v>
      </c>
      <c r="F29" s="1">
        <v>44281</v>
      </c>
      <c r="G29" t="s">
        <v>33</v>
      </c>
      <c r="H29" t="s">
        <v>296</v>
      </c>
      <c r="I29" t="s">
        <v>297</v>
      </c>
      <c r="J29" t="s">
        <v>71</v>
      </c>
      <c r="K29" t="s">
        <v>298</v>
      </c>
      <c r="L29" t="s">
        <v>72</v>
      </c>
      <c r="M29" t="s">
        <v>35</v>
      </c>
      <c r="N29" t="s">
        <v>133</v>
      </c>
      <c r="O29">
        <v>100</v>
      </c>
      <c r="P29" t="s">
        <v>36</v>
      </c>
      <c r="Q29" t="s">
        <v>299</v>
      </c>
      <c r="R29" t="s">
        <v>300</v>
      </c>
      <c r="U29" t="s">
        <v>301</v>
      </c>
      <c r="V29" t="s">
        <v>109</v>
      </c>
      <c r="W29" s="49">
        <v>106.6</v>
      </c>
      <c r="X29" s="19">
        <v>106.6</v>
      </c>
      <c r="Y29" s="1">
        <v>44278</v>
      </c>
      <c r="Z29" s="1">
        <v>44231</v>
      </c>
      <c r="AA29" t="s">
        <v>151</v>
      </c>
      <c r="AB29" t="s">
        <v>40</v>
      </c>
      <c r="AC29">
        <v>106.6</v>
      </c>
      <c r="AD29" t="s">
        <v>41</v>
      </c>
      <c r="AF29" t="s">
        <v>302</v>
      </c>
      <c r="AG29" t="s">
        <v>42</v>
      </c>
      <c r="AH29">
        <v>342778</v>
      </c>
    </row>
    <row r="30" spans="1:34" x14ac:dyDescent="0.2">
      <c r="A30" s="6" t="s">
        <v>267</v>
      </c>
      <c r="B30" t="s">
        <v>293</v>
      </c>
      <c r="C30" t="s">
        <v>133</v>
      </c>
      <c r="D30" t="s">
        <v>294</v>
      </c>
      <c r="E30" t="s">
        <v>295</v>
      </c>
      <c r="F30" s="1">
        <v>44281</v>
      </c>
      <c r="G30" t="s">
        <v>33</v>
      </c>
      <c r="H30" t="s">
        <v>296</v>
      </c>
      <c r="I30" t="s">
        <v>297</v>
      </c>
      <c r="J30" t="s">
        <v>71</v>
      </c>
      <c r="K30" t="s">
        <v>303</v>
      </c>
      <c r="L30" t="s">
        <v>72</v>
      </c>
      <c r="M30" t="s">
        <v>35</v>
      </c>
      <c r="N30" t="s">
        <v>133</v>
      </c>
      <c r="O30">
        <v>100</v>
      </c>
      <c r="P30" t="s">
        <v>36</v>
      </c>
      <c r="Q30" t="s">
        <v>299</v>
      </c>
      <c r="R30" t="s">
        <v>300</v>
      </c>
      <c r="U30" t="s">
        <v>301</v>
      </c>
      <c r="V30" t="s">
        <v>109</v>
      </c>
      <c r="W30" s="49">
        <v>106.6</v>
      </c>
      <c r="X30" s="19">
        <v>106.6</v>
      </c>
      <c r="Y30" s="1">
        <v>44278</v>
      </c>
      <c r="Z30" s="1">
        <v>44223</v>
      </c>
      <c r="AA30" t="s">
        <v>151</v>
      </c>
      <c r="AB30" t="s">
        <v>40</v>
      </c>
      <c r="AC30">
        <v>106.6</v>
      </c>
      <c r="AD30" t="s">
        <v>41</v>
      </c>
      <c r="AF30" t="s">
        <v>302</v>
      </c>
      <c r="AG30" t="s">
        <v>42</v>
      </c>
      <c r="AH30">
        <v>342777</v>
      </c>
    </row>
    <row r="31" spans="1:34" x14ac:dyDescent="0.2">
      <c r="A31" s="6" t="s">
        <v>267</v>
      </c>
      <c r="B31" t="s">
        <v>304</v>
      </c>
      <c r="C31" t="s">
        <v>133</v>
      </c>
      <c r="D31" t="s">
        <v>305</v>
      </c>
      <c r="E31" t="s">
        <v>236</v>
      </c>
      <c r="F31" s="1">
        <v>44281</v>
      </c>
      <c r="G31" t="s">
        <v>33</v>
      </c>
      <c r="H31" t="s">
        <v>306</v>
      </c>
      <c r="I31" t="s">
        <v>307</v>
      </c>
      <c r="J31" t="s">
        <v>308</v>
      </c>
      <c r="K31" t="s">
        <v>309</v>
      </c>
      <c r="L31" t="s">
        <v>310</v>
      </c>
      <c r="M31" t="s">
        <v>35</v>
      </c>
      <c r="N31" t="s">
        <v>133</v>
      </c>
      <c r="O31">
        <v>100</v>
      </c>
      <c r="P31" t="s">
        <v>36</v>
      </c>
      <c r="Q31" t="s">
        <v>311</v>
      </c>
      <c r="R31" t="s">
        <v>312</v>
      </c>
      <c r="U31" t="s">
        <v>140</v>
      </c>
      <c r="V31" t="s">
        <v>141</v>
      </c>
      <c r="W31" s="49">
        <v>3100</v>
      </c>
      <c r="X31" s="19">
        <v>3100</v>
      </c>
      <c r="Y31" s="1">
        <v>44267</v>
      </c>
      <c r="Z31" s="1">
        <v>44243</v>
      </c>
      <c r="AA31" t="s">
        <v>65</v>
      </c>
      <c r="AB31" t="s">
        <v>40</v>
      </c>
      <c r="AC31">
        <v>3100</v>
      </c>
      <c r="AD31" t="s">
        <v>41</v>
      </c>
      <c r="AF31" t="s">
        <v>143</v>
      </c>
      <c r="AG31" t="s">
        <v>42</v>
      </c>
      <c r="AH31">
        <v>341492</v>
      </c>
    </row>
    <row r="32" spans="1:34" x14ac:dyDescent="0.2">
      <c r="A32" s="6" t="s">
        <v>267</v>
      </c>
      <c r="B32" t="s">
        <v>216</v>
      </c>
      <c r="C32" t="s">
        <v>133</v>
      </c>
      <c r="D32" t="s">
        <v>217</v>
      </c>
      <c r="E32" t="s">
        <v>268</v>
      </c>
      <c r="F32" s="1">
        <v>44260</v>
      </c>
      <c r="G32" t="s">
        <v>33</v>
      </c>
      <c r="H32" t="s">
        <v>269</v>
      </c>
      <c r="I32" t="s">
        <v>219</v>
      </c>
      <c r="J32" t="s">
        <v>148</v>
      </c>
      <c r="K32" t="s">
        <v>270</v>
      </c>
      <c r="L32" t="s">
        <v>150</v>
      </c>
      <c r="M32" t="s">
        <v>35</v>
      </c>
      <c r="N32" t="s">
        <v>133</v>
      </c>
      <c r="O32" s="14">
        <v>100</v>
      </c>
      <c r="P32" t="s">
        <v>36</v>
      </c>
      <c r="Q32" t="s">
        <v>37</v>
      </c>
      <c r="R32" t="s">
        <v>38</v>
      </c>
      <c r="U32" t="s">
        <v>39</v>
      </c>
      <c r="V32" t="s">
        <v>35</v>
      </c>
      <c r="W32" s="57">
        <v>100</v>
      </c>
      <c r="X32" s="14">
        <v>100</v>
      </c>
      <c r="Y32" s="1">
        <v>44256</v>
      </c>
      <c r="Z32" s="1">
        <v>44249</v>
      </c>
      <c r="AA32" t="s">
        <v>151</v>
      </c>
      <c r="AB32" t="s">
        <v>40</v>
      </c>
      <c r="AC32" s="14">
        <v>100</v>
      </c>
      <c r="AD32" t="s">
        <v>41</v>
      </c>
      <c r="AF32" t="s">
        <v>221</v>
      </c>
      <c r="AG32" t="s">
        <v>42</v>
      </c>
      <c r="AH32" s="15">
        <v>341860</v>
      </c>
    </row>
    <row r="33" spans="1:34" x14ac:dyDescent="0.2">
      <c r="A33" s="6"/>
      <c r="F33" s="1"/>
      <c r="O33" s="14"/>
      <c r="W33" s="57"/>
      <c r="X33" s="14"/>
      <c r="Y33" s="1"/>
      <c r="Z33" s="1"/>
      <c r="AC33" s="14"/>
      <c r="AH33" s="15"/>
    </row>
    <row r="34" spans="1:34" x14ac:dyDescent="0.2">
      <c r="A34" s="6"/>
      <c r="F34" s="1"/>
      <c r="O34" s="14"/>
      <c r="W34" s="58"/>
      <c r="X34" s="22"/>
      <c r="Y34" s="1"/>
      <c r="Z34" s="1"/>
      <c r="AC34" s="22"/>
      <c r="AH34" s="15"/>
    </row>
    <row r="35" spans="1:34" x14ac:dyDescent="0.2">
      <c r="A35" s="6"/>
      <c r="F35" s="1"/>
      <c r="O35" s="14"/>
      <c r="W35" s="58"/>
      <c r="X35" s="22"/>
      <c r="Y35" s="1"/>
      <c r="Z35" s="1"/>
      <c r="AC35" s="22"/>
      <c r="AH35" s="15"/>
    </row>
    <row r="36" spans="1:34" x14ac:dyDescent="0.2">
      <c r="A36" s="6"/>
      <c r="F36" s="1"/>
      <c r="O36" s="14"/>
      <c r="W36" s="57"/>
      <c r="X36" s="14"/>
      <c r="Y36" s="1"/>
      <c r="Z36" s="1"/>
      <c r="AC36" s="14"/>
      <c r="AH36" s="15"/>
    </row>
    <row r="37" spans="1:34" x14ac:dyDescent="0.2">
      <c r="A37" s="6"/>
      <c r="F37" s="1"/>
      <c r="Y37" s="1"/>
      <c r="Z37" s="1"/>
    </row>
    <row r="38" spans="1:34" x14ac:dyDescent="0.2">
      <c r="A38" s="6"/>
      <c r="F38" s="1"/>
      <c r="Y38" s="1"/>
      <c r="Z38" s="1"/>
    </row>
    <row r="39" spans="1:34" x14ac:dyDescent="0.2">
      <c r="A39" s="6"/>
      <c r="F39" s="1"/>
      <c r="Y39" s="1"/>
      <c r="Z39" s="1"/>
    </row>
    <row r="40" spans="1:34" x14ac:dyDescent="0.2">
      <c r="A40" s="6"/>
      <c r="F40" s="1"/>
      <c r="Y40" s="1"/>
      <c r="Z40" s="1"/>
    </row>
    <row r="41" spans="1:34" x14ac:dyDescent="0.2">
      <c r="A41" s="6"/>
      <c r="F41" s="1"/>
      <c r="Y41" s="1"/>
      <c r="Z41" s="1"/>
    </row>
  </sheetData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B907C-227B-42EC-99A9-B2A91748FF1A}">
  <sheetPr>
    <pageSetUpPr fitToPage="1"/>
  </sheetPr>
  <dimension ref="A1:T46"/>
  <sheetViews>
    <sheetView zoomScale="130" zoomScaleNormal="130" workbookViewId="0">
      <pane xSplit="7" ySplit="7" topLeftCell="P8" activePane="bottomRight" state="frozen"/>
      <selection pane="topRight" activeCell="H1" sqref="H1"/>
      <selection pane="bottomLeft" activeCell="A8" sqref="A8"/>
      <selection pane="bottomRight" activeCell="D7" sqref="D7"/>
    </sheetView>
  </sheetViews>
  <sheetFormatPr defaultRowHeight="12.75" x14ac:dyDescent="0.2"/>
  <cols>
    <col min="1" max="1" width="15.7109375" customWidth="1"/>
    <col min="2" max="2" width="31.85546875" customWidth="1"/>
    <col min="3" max="3" width="24.140625" bestFit="1" customWidth="1"/>
    <col min="4" max="4" width="38" bestFit="1" customWidth="1"/>
    <col min="5" max="5" width="22.85546875" bestFit="1" customWidth="1"/>
    <col min="6" max="6" width="10.28515625" style="10" bestFit="1" customWidth="1"/>
    <col min="7" max="7" width="11.7109375" style="19" bestFit="1" customWidth="1"/>
    <col min="8" max="8" width="28.85546875" bestFit="1" customWidth="1"/>
    <col min="9" max="9" width="15.5703125" bestFit="1" customWidth="1"/>
    <col min="10" max="10" width="11.28515625" bestFit="1" customWidth="1"/>
    <col min="12" max="12" width="12.85546875" bestFit="1" customWidth="1"/>
    <col min="13" max="13" width="21" bestFit="1" customWidth="1"/>
    <col min="14" max="14" width="53.85546875" hidden="1" customWidth="1"/>
    <col min="15" max="15" width="30.85546875" bestFit="1" customWidth="1"/>
    <col min="16" max="17" width="15.5703125" bestFit="1" customWidth="1"/>
    <col min="18" max="18" width="4.85546875" bestFit="1" customWidth="1"/>
    <col min="19" max="19" width="11.42578125" style="19" bestFit="1" customWidth="1"/>
    <col min="20" max="20" width="22.28515625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51" t="s">
        <v>48</v>
      </c>
      <c r="C1" s="51"/>
      <c r="D1" s="51"/>
      <c r="E1" s="12"/>
      <c r="F1" s="13"/>
      <c r="G1" s="18"/>
      <c r="L1" s="52" t="s">
        <v>58</v>
      </c>
      <c r="M1" s="53"/>
      <c r="N1" s="53"/>
      <c r="O1" s="53"/>
      <c r="P1" s="53"/>
      <c r="Q1" s="53"/>
      <c r="R1" s="53"/>
      <c r="S1" s="53"/>
      <c r="T1" s="54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55" t="s">
        <v>62</v>
      </c>
      <c r="J6" s="55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267</v>
      </c>
      <c r="B8" s="1">
        <v>44260</v>
      </c>
      <c r="C8" t="s">
        <v>216</v>
      </c>
      <c r="D8" t="s">
        <v>268</v>
      </c>
      <c r="E8" t="s">
        <v>269</v>
      </c>
      <c r="F8" s="10">
        <v>100</v>
      </c>
      <c r="G8" s="19">
        <f>F8-S8</f>
        <v>0</v>
      </c>
      <c r="L8" s="23" t="s">
        <v>275</v>
      </c>
      <c r="M8" s="23" t="s">
        <v>224</v>
      </c>
      <c r="N8" s="23" t="s">
        <v>225</v>
      </c>
      <c r="O8" s="24" t="s">
        <v>268</v>
      </c>
      <c r="P8" s="25">
        <v>44249</v>
      </c>
      <c r="Q8" s="25">
        <v>44249</v>
      </c>
      <c r="R8" s="23" t="s">
        <v>77</v>
      </c>
      <c r="S8" s="50">
        <v>100</v>
      </c>
      <c r="T8" s="25">
        <v>44260.048576388886</v>
      </c>
    </row>
    <row r="9" spans="1:20" x14ac:dyDescent="0.2">
      <c r="C9" t="s">
        <v>132</v>
      </c>
      <c r="D9" t="s">
        <v>236</v>
      </c>
      <c r="E9" t="s">
        <v>271</v>
      </c>
      <c r="F9" s="10">
        <v>2100</v>
      </c>
      <c r="G9" s="19">
        <f>F9-S9</f>
        <v>0</v>
      </c>
      <c r="L9" s="23" t="s">
        <v>276</v>
      </c>
      <c r="M9" s="23" t="s">
        <v>176</v>
      </c>
      <c r="N9" s="23" t="s">
        <v>177</v>
      </c>
      <c r="O9" s="24" t="s">
        <v>236</v>
      </c>
      <c r="P9" s="25">
        <v>44231</v>
      </c>
      <c r="Q9" s="25">
        <v>44231</v>
      </c>
      <c r="R9" s="23" t="s">
        <v>77</v>
      </c>
      <c r="S9" s="50">
        <v>2100</v>
      </c>
      <c r="T9" s="25">
        <v>44260.048032407409</v>
      </c>
    </row>
    <row r="10" spans="1:20" x14ac:dyDescent="0.2">
      <c r="B10" s="1" t="s">
        <v>274</v>
      </c>
      <c r="F10" s="10">
        <v>2200</v>
      </c>
      <c r="L10" s="17"/>
      <c r="M10" s="17"/>
      <c r="N10" s="17"/>
      <c r="O10" s="17"/>
      <c r="P10" s="17"/>
      <c r="Q10" s="17"/>
      <c r="R10" s="17"/>
      <c r="S10" s="21"/>
      <c r="T10" s="28">
        <f>SUM(S8:S9)</f>
        <v>2200</v>
      </c>
    </row>
    <row r="11" spans="1:20" x14ac:dyDescent="0.2">
      <c r="B11" s="1">
        <v>44274</v>
      </c>
      <c r="C11" t="s">
        <v>277</v>
      </c>
      <c r="D11" t="s">
        <v>279</v>
      </c>
      <c r="E11" t="s">
        <v>280</v>
      </c>
      <c r="F11" s="10">
        <v>144.24</v>
      </c>
      <c r="G11" s="19">
        <f>F11-S11</f>
        <v>0</v>
      </c>
      <c r="L11" s="23" t="s">
        <v>287</v>
      </c>
      <c r="M11" s="23" t="s">
        <v>288</v>
      </c>
      <c r="N11" s="23" t="s">
        <v>179</v>
      </c>
      <c r="O11" s="24" t="s">
        <v>279</v>
      </c>
      <c r="P11" s="25">
        <v>44197</v>
      </c>
      <c r="Q11" s="25">
        <v>44228</v>
      </c>
      <c r="R11" s="23" t="s">
        <v>77</v>
      </c>
      <c r="S11" s="50">
        <v>144.24</v>
      </c>
      <c r="T11" s="25">
        <v>44274.051620370374</v>
      </c>
    </row>
    <row r="12" spans="1:20" x14ac:dyDescent="0.2">
      <c r="C12" t="s">
        <v>154</v>
      </c>
      <c r="D12" t="s">
        <v>284</v>
      </c>
      <c r="E12" t="s">
        <v>285</v>
      </c>
      <c r="F12" s="10">
        <v>100</v>
      </c>
      <c r="G12" s="19">
        <f>F12-S12</f>
        <v>0</v>
      </c>
      <c r="L12" s="23" t="s">
        <v>289</v>
      </c>
      <c r="M12" s="23" t="s">
        <v>154</v>
      </c>
      <c r="N12" s="23" t="s">
        <v>181</v>
      </c>
      <c r="O12" s="24" t="s">
        <v>284</v>
      </c>
      <c r="P12" s="25">
        <v>44256</v>
      </c>
      <c r="Q12" s="25">
        <v>44256</v>
      </c>
      <c r="R12" s="23" t="s">
        <v>77</v>
      </c>
      <c r="S12" s="50">
        <v>100</v>
      </c>
      <c r="T12" s="25">
        <v>44274.051400462966</v>
      </c>
    </row>
    <row r="13" spans="1:20" x14ac:dyDescent="0.2">
      <c r="B13" s="1" t="s">
        <v>286</v>
      </c>
      <c r="F13" s="10">
        <v>244.24</v>
      </c>
      <c r="K13" s="27"/>
      <c r="L13" s="17"/>
      <c r="M13" s="17"/>
      <c r="N13" s="17"/>
      <c r="O13" s="17"/>
      <c r="P13" s="17"/>
      <c r="Q13" s="17"/>
      <c r="R13" s="17"/>
      <c r="S13" s="21"/>
      <c r="T13" s="28">
        <f>SUM(S11:S12)</f>
        <v>244.24</v>
      </c>
    </row>
    <row r="14" spans="1:20" x14ac:dyDescent="0.2">
      <c r="B14" s="1">
        <v>44281</v>
      </c>
      <c r="C14" t="s">
        <v>144</v>
      </c>
      <c r="D14" t="s">
        <v>246</v>
      </c>
      <c r="E14" t="s">
        <v>290</v>
      </c>
      <c r="F14" s="10">
        <v>1000</v>
      </c>
      <c r="G14" s="19">
        <f t="shared" ref="G14:G16" si="0">F14-S14</f>
        <v>0</v>
      </c>
      <c r="L14" s="23" t="s">
        <v>315</v>
      </c>
      <c r="M14" s="23" t="s">
        <v>144</v>
      </c>
      <c r="N14" s="23" t="s">
        <v>179</v>
      </c>
      <c r="O14" s="24">
        <v>44197</v>
      </c>
      <c r="P14" s="25">
        <v>44227</v>
      </c>
      <c r="Q14" s="25">
        <v>44255</v>
      </c>
      <c r="R14" s="23" t="s">
        <v>77</v>
      </c>
      <c r="S14" s="50">
        <v>1000</v>
      </c>
      <c r="T14" s="25">
        <v>44281.045393518521</v>
      </c>
    </row>
    <row r="15" spans="1:20" x14ac:dyDescent="0.2">
      <c r="C15" t="s">
        <v>293</v>
      </c>
      <c r="D15" t="s">
        <v>295</v>
      </c>
      <c r="E15" t="s">
        <v>296</v>
      </c>
      <c r="F15" s="10">
        <v>213.2</v>
      </c>
      <c r="G15" s="19">
        <f t="shared" si="0"/>
        <v>0</v>
      </c>
      <c r="L15" s="23" t="s">
        <v>316</v>
      </c>
      <c r="M15" s="23" t="s">
        <v>317</v>
      </c>
      <c r="N15" s="23" t="s">
        <v>179</v>
      </c>
      <c r="O15" s="24" t="s">
        <v>295</v>
      </c>
      <c r="P15" s="25">
        <v>44223</v>
      </c>
      <c r="Q15" s="25">
        <v>44231</v>
      </c>
      <c r="R15" s="23" t="s">
        <v>77</v>
      </c>
      <c r="S15" s="50">
        <v>213.2</v>
      </c>
      <c r="T15" s="25">
        <v>44281.045520833337</v>
      </c>
    </row>
    <row r="16" spans="1:20" x14ac:dyDescent="0.2">
      <c r="C16" t="s">
        <v>304</v>
      </c>
      <c r="D16" t="s">
        <v>236</v>
      </c>
      <c r="E16" t="s">
        <v>306</v>
      </c>
      <c r="F16" s="10">
        <v>3100</v>
      </c>
      <c r="G16" s="19">
        <f t="shared" si="0"/>
        <v>0</v>
      </c>
      <c r="L16" s="23" t="s">
        <v>314</v>
      </c>
      <c r="M16" s="23" t="s">
        <v>304</v>
      </c>
      <c r="N16" s="23" t="s">
        <v>177</v>
      </c>
      <c r="O16" s="24" t="s">
        <v>236</v>
      </c>
      <c r="P16" s="25">
        <v>44243</v>
      </c>
      <c r="Q16" s="25">
        <v>44243</v>
      </c>
      <c r="R16" s="23" t="s">
        <v>77</v>
      </c>
      <c r="S16" s="50">
        <v>3100</v>
      </c>
      <c r="T16" s="25">
        <v>44281.044942129629</v>
      </c>
    </row>
    <row r="17" spans="1:20" x14ac:dyDescent="0.2">
      <c r="B17" s="1" t="s">
        <v>313</v>
      </c>
      <c r="F17" s="10">
        <v>4313.2</v>
      </c>
      <c r="L17" s="17"/>
      <c r="M17" s="17"/>
      <c r="N17" s="17"/>
      <c r="O17" s="17"/>
      <c r="P17" s="17"/>
      <c r="Q17" s="17"/>
      <c r="R17" s="17"/>
      <c r="S17" s="21"/>
      <c r="T17" s="28">
        <f>SUM(S14:S16)</f>
        <v>4313.2</v>
      </c>
    </row>
    <row r="18" spans="1:20" x14ac:dyDescent="0.2">
      <c r="A18" t="s">
        <v>45</v>
      </c>
      <c r="F18" s="10">
        <v>6757.44</v>
      </c>
      <c r="L18" s="17"/>
      <c r="M18" s="17"/>
      <c r="N18" s="17"/>
      <c r="O18" s="17"/>
      <c r="P18" s="17"/>
      <c r="Q18" s="17"/>
      <c r="R18" s="17"/>
      <c r="S18" s="21"/>
      <c r="T18" s="28">
        <f>+T17+T13+T10</f>
        <v>6757.44</v>
      </c>
    </row>
    <row r="19" spans="1:20" x14ac:dyDescent="0.2">
      <c r="F19"/>
      <c r="S19" s="37" t="s">
        <v>203</v>
      </c>
      <c r="T19" s="38">
        <f>+G13</f>
        <v>0</v>
      </c>
    </row>
    <row r="20" spans="1:20" x14ac:dyDescent="0.2">
      <c r="F20"/>
      <c r="S20" s="37" t="s">
        <v>204</v>
      </c>
      <c r="T20" s="39"/>
    </row>
    <row r="21" spans="1:20" x14ac:dyDescent="0.2">
      <c r="A21" s="2" t="s">
        <v>161</v>
      </c>
      <c r="B21" t="s">
        <v>162</v>
      </c>
      <c r="F21"/>
      <c r="L21" t="s">
        <v>164</v>
      </c>
      <c r="M21" t="s">
        <v>319</v>
      </c>
      <c r="S21" s="37" t="s">
        <v>205</v>
      </c>
      <c r="T21" s="40"/>
    </row>
    <row r="22" spans="1:20" ht="15.75" thickBot="1" x14ac:dyDescent="0.25">
      <c r="F22"/>
      <c r="K22" s="27"/>
      <c r="L22" t="s">
        <v>166</v>
      </c>
      <c r="M22" s="32" t="s">
        <v>320</v>
      </c>
      <c r="S22" s="41" t="s">
        <v>206</v>
      </c>
      <c r="T22" s="42">
        <f>SUM(T18:T21)</f>
        <v>6757.44</v>
      </c>
    </row>
    <row r="23" spans="1:20" ht="13.5" thickTop="1" x14ac:dyDescent="0.2">
      <c r="F23"/>
    </row>
    <row r="24" spans="1:20" x14ac:dyDescent="0.2">
      <c r="A24" s="2" t="s">
        <v>163</v>
      </c>
      <c r="B24" s="11"/>
      <c r="F24"/>
      <c r="L24" t="s">
        <v>167</v>
      </c>
      <c r="S24" s="37" t="s">
        <v>207</v>
      </c>
      <c r="T24" s="43">
        <f>+T18</f>
        <v>6757.44</v>
      </c>
    </row>
    <row r="25" spans="1:20" x14ac:dyDescent="0.2">
      <c r="F25"/>
      <c r="L25" t="s">
        <v>166</v>
      </c>
      <c r="M25" s="32"/>
      <c r="S25" s="37" t="s">
        <v>205</v>
      </c>
    </row>
    <row r="26" spans="1:20" x14ac:dyDescent="0.2">
      <c r="F26"/>
      <c r="S26" s="44" t="s">
        <v>208</v>
      </c>
      <c r="T26" s="45"/>
    </row>
    <row r="27" spans="1:20" ht="15.75" thickBot="1" x14ac:dyDescent="0.25">
      <c r="F27"/>
      <c r="L27" t="s">
        <v>168</v>
      </c>
      <c r="M27" s="32"/>
      <c r="S27" s="41" t="s">
        <v>209</v>
      </c>
      <c r="T27" s="46">
        <f>SUM(T24:T26)</f>
        <v>6757.44</v>
      </c>
    </row>
    <row r="28" spans="1:20" ht="13.5" thickTop="1" x14ac:dyDescent="0.2">
      <c r="F28"/>
      <c r="L28" t="s">
        <v>166</v>
      </c>
      <c r="M28" s="32"/>
      <c r="T28" s="47" t="s">
        <v>318</v>
      </c>
    </row>
    <row r="29" spans="1:20" x14ac:dyDescent="0.2">
      <c r="F29"/>
    </row>
    <row r="30" spans="1:20" x14ac:dyDescent="0.2">
      <c r="F30"/>
    </row>
    <row r="31" spans="1:20" x14ac:dyDescent="0.2">
      <c r="F31"/>
    </row>
    <row r="32" spans="1:20" x14ac:dyDescent="0.2">
      <c r="F32"/>
    </row>
    <row r="33" spans="6:6" x14ac:dyDescent="0.2">
      <c r="F33"/>
    </row>
    <row r="34" spans="6:6" x14ac:dyDescent="0.2">
      <c r="F34"/>
    </row>
    <row r="35" spans="6:6" x14ac:dyDescent="0.2">
      <c r="F35"/>
    </row>
    <row r="36" spans="6:6" x14ac:dyDescent="0.2">
      <c r="F36"/>
    </row>
    <row r="37" spans="6:6" x14ac:dyDescent="0.2">
      <c r="F37"/>
    </row>
    <row r="38" spans="6:6" x14ac:dyDescent="0.2">
      <c r="F38"/>
    </row>
    <row r="39" spans="6:6" x14ac:dyDescent="0.2">
      <c r="F39"/>
    </row>
    <row r="40" spans="6:6" x14ac:dyDescent="0.2">
      <c r="F40"/>
    </row>
    <row r="41" spans="6:6" x14ac:dyDescent="0.2">
      <c r="F41"/>
    </row>
    <row r="42" spans="6:6" x14ac:dyDescent="0.2">
      <c r="F42"/>
    </row>
    <row r="43" spans="6:6" x14ac:dyDescent="0.2">
      <c r="F43"/>
    </row>
    <row r="44" spans="6:6" x14ac:dyDescent="0.2">
      <c r="F44"/>
    </row>
    <row r="45" spans="6:6" x14ac:dyDescent="0.2">
      <c r="F45"/>
    </row>
    <row r="46" spans="6:6" x14ac:dyDescent="0.2">
      <c r="F46"/>
    </row>
  </sheetData>
  <sortState xmlns:xlrd2="http://schemas.microsoft.com/office/spreadsheetml/2017/richdata2" ref="L14:T16">
    <sortCondition ref="M14:M16"/>
  </sortState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1F6D-F3BE-4C7E-883A-9A4C83C67A41}">
  <sheetPr>
    <pageSetUpPr fitToPage="1"/>
  </sheetPr>
  <dimension ref="A1:T29"/>
  <sheetViews>
    <sheetView zoomScale="80" zoomScaleNormal="80" workbookViewId="0">
      <pane xSplit="7" ySplit="7" topLeftCell="J10" activePane="bottomRight" state="frozen"/>
      <selection pane="topRight" activeCell="H1" sqref="H1"/>
      <selection pane="bottomLeft" activeCell="A8" sqref="A8"/>
      <selection pane="bottomRight" activeCell="A21" sqref="A21:B24"/>
    </sheetView>
  </sheetViews>
  <sheetFormatPr defaultRowHeight="12.75" x14ac:dyDescent="0.2"/>
  <cols>
    <col min="1" max="1" width="15.7109375" customWidth="1"/>
    <col min="2" max="2" width="31.85546875" customWidth="1"/>
    <col min="3" max="3" width="24.140625" bestFit="1" customWidth="1"/>
    <col min="4" max="4" width="38" bestFit="1" customWidth="1"/>
    <col min="5" max="5" width="22.5703125" bestFit="1" customWidth="1"/>
    <col min="6" max="6" width="11.140625" style="10" bestFit="1" customWidth="1"/>
    <col min="7" max="7" width="11.7109375" style="19" bestFit="1" customWidth="1"/>
    <col min="8" max="8" width="28.85546875" bestFit="1" customWidth="1"/>
    <col min="9" max="9" width="15.5703125" bestFit="1" customWidth="1"/>
    <col min="10" max="10" width="11.28515625" bestFit="1" customWidth="1"/>
    <col min="12" max="12" width="12.85546875" bestFit="1" customWidth="1"/>
    <col min="13" max="13" width="21" bestFit="1" customWidth="1"/>
    <col min="14" max="14" width="53.85546875" hidden="1" customWidth="1"/>
    <col min="15" max="15" width="30.85546875" bestFit="1" customWidth="1"/>
    <col min="16" max="17" width="15.5703125" bestFit="1" customWidth="1"/>
    <col min="18" max="18" width="4.85546875" bestFit="1" customWidth="1"/>
    <col min="19" max="19" width="11.42578125" style="19" bestFit="1" customWidth="1"/>
    <col min="20" max="20" width="22.28515625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51" t="s">
        <v>48</v>
      </c>
      <c r="C1" s="51"/>
      <c r="D1" s="51"/>
      <c r="E1" s="12"/>
      <c r="F1" s="13"/>
      <c r="G1" s="18"/>
      <c r="L1" s="52" t="s">
        <v>58</v>
      </c>
      <c r="M1" s="53"/>
      <c r="N1" s="53"/>
      <c r="O1" s="53"/>
      <c r="P1" s="53"/>
      <c r="Q1" s="53"/>
      <c r="R1" s="53"/>
      <c r="S1" s="53"/>
      <c r="T1" s="54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55" t="s">
        <v>62</v>
      </c>
      <c r="J6" s="55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215</v>
      </c>
      <c r="B8" s="1">
        <v>44232</v>
      </c>
      <c r="C8" t="s">
        <v>216</v>
      </c>
      <c r="D8" t="s">
        <v>84</v>
      </c>
      <c r="E8" t="s">
        <v>218</v>
      </c>
      <c r="F8" s="10">
        <v>100</v>
      </c>
      <c r="G8" s="19">
        <f>F8-S8</f>
        <v>0</v>
      </c>
      <c r="L8" s="23" t="s">
        <v>223</v>
      </c>
      <c r="M8" s="23" t="s">
        <v>224</v>
      </c>
      <c r="N8" s="23" t="s">
        <v>225</v>
      </c>
      <c r="O8" s="33">
        <v>44197</v>
      </c>
      <c r="P8" s="25">
        <v>44218</v>
      </c>
      <c r="Q8" s="25">
        <v>44218</v>
      </c>
      <c r="R8" s="23" t="s">
        <v>77</v>
      </c>
      <c r="S8" s="26">
        <v>100</v>
      </c>
      <c r="T8" s="25">
        <v>44232.051446759258</v>
      </c>
    </row>
    <row r="9" spans="1:20" x14ac:dyDescent="0.2">
      <c r="B9" s="1" t="s">
        <v>222</v>
      </c>
      <c r="F9" s="10">
        <v>100</v>
      </c>
      <c r="L9" s="17"/>
      <c r="M9" s="17"/>
      <c r="N9" s="17"/>
      <c r="O9" s="17"/>
      <c r="P9" s="17"/>
      <c r="Q9" s="17"/>
      <c r="R9" s="17"/>
      <c r="S9" s="21"/>
      <c r="T9" s="28">
        <f>SUM(S8)</f>
        <v>100</v>
      </c>
    </row>
    <row r="10" spans="1:20" x14ac:dyDescent="0.2">
      <c r="B10" s="1">
        <v>44239</v>
      </c>
      <c r="C10" t="s">
        <v>226</v>
      </c>
      <c r="D10" t="s">
        <v>84</v>
      </c>
      <c r="E10" t="s">
        <v>233</v>
      </c>
      <c r="F10" s="10">
        <v>99</v>
      </c>
      <c r="G10" s="19">
        <f t="shared" ref="G10:G17" si="0">F10-S10</f>
        <v>0</v>
      </c>
      <c r="L10" s="23" t="s">
        <v>241</v>
      </c>
      <c r="M10" s="23" t="s">
        <v>242</v>
      </c>
      <c r="N10" s="23" t="s">
        <v>179</v>
      </c>
      <c r="O10" s="33">
        <v>44197</v>
      </c>
      <c r="P10" s="25">
        <v>44197</v>
      </c>
      <c r="Q10" s="25">
        <v>44197</v>
      </c>
      <c r="R10" s="23" t="s">
        <v>77</v>
      </c>
      <c r="S10" s="26">
        <v>99</v>
      </c>
      <c r="T10" s="25">
        <v>44239.042974537035</v>
      </c>
    </row>
    <row r="11" spans="1:20" x14ac:dyDescent="0.2">
      <c r="C11" t="s">
        <v>226</v>
      </c>
      <c r="D11" t="s">
        <v>228</v>
      </c>
      <c r="E11" t="s">
        <v>229</v>
      </c>
      <c r="F11" s="10">
        <v>99</v>
      </c>
      <c r="G11" s="19">
        <f t="shared" si="0"/>
        <v>0</v>
      </c>
      <c r="L11" s="23" t="s">
        <v>243</v>
      </c>
      <c r="M11" s="23" t="s">
        <v>242</v>
      </c>
      <c r="N11" s="23" t="s">
        <v>179</v>
      </c>
      <c r="O11" s="33">
        <v>44228</v>
      </c>
      <c r="P11" s="25">
        <v>44228</v>
      </c>
      <c r="Q11" s="25">
        <v>44228</v>
      </c>
      <c r="R11" s="23" t="s">
        <v>77</v>
      </c>
      <c r="S11" s="26">
        <v>99</v>
      </c>
      <c r="T11" s="25">
        <v>44239.043379629627</v>
      </c>
    </row>
    <row r="12" spans="1:20" x14ac:dyDescent="0.2">
      <c r="C12" t="s">
        <v>234</v>
      </c>
      <c r="D12" t="s">
        <v>236</v>
      </c>
      <c r="E12" t="s">
        <v>237</v>
      </c>
      <c r="F12" s="10">
        <v>3295</v>
      </c>
      <c r="G12" s="19">
        <f t="shared" si="0"/>
        <v>0</v>
      </c>
      <c r="L12" s="23" t="s">
        <v>244</v>
      </c>
      <c r="M12" s="23" t="s">
        <v>245</v>
      </c>
      <c r="N12" s="23" t="s">
        <v>177</v>
      </c>
      <c r="O12" s="24" t="s">
        <v>236</v>
      </c>
      <c r="P12" s="25">
        <v>44231</v>
      </c>
      <c r="Q12" s="25">
        <v>44231</v>
      </c>
      <c r="R12" s="23" t="s">
        <v>77</v>
      </c>
      <c r="S12" s="26">
        <v>3295</v>
      </c>
      <c r="T12" s="25">
        <v>44239.04346064815</v>
      </c>
    </row>
    <row r="13" spans="1:20" x14ac:dyDescent="0.2">
      <c r="B13" s="1" t="s">
        <v>240</v>
      </c>
      <c r="F13" s="10">
        <v>3493</v>
      </c>
      <c r="K13" s="27"/>
      <c r="L13" s="17"/>
      <c r="M13" s="17"/>
      <c r="O13" s="17"/>
      <c r="P13" s="17"/>
      <c r="Q13" s="17"/>
      <c r="R13" s="17"/>
      <c r="S13" s="21"/>
      <c r="T13" s="28">
        <f>SUM(S10:S12)</f>
        <v>3493</v>
      </c>
    </row>
    <row r="14" spans="1:20" x14ac:dyDescent="0.2">
      <c r="B14" s="1">
        <v>44246</v>
      </c>
      <c r="C14" t="s">
        <v>182</v>
      </c>
      <c r="D14" t="s">
        <v>246</v>
      </c>
      <c r="E14" t="s">
        <v>247</v>
      </c>
      <c r="F14" s="10">
        <v>246.75</v>
      </c>
      <c r="G14" s="19">
        <f t="shared" si="0"/>
        <v>246.75</v>
      </c>
      <c r="H14" t="s">
        <v>210</v>
      </c>
      <c r="I14" t="s">
        <v>256</v>
      </c>
      <c r="L14" s="48"/>
      <c r="M14" s="48"/>
      <c r="N14" s="48"/>
      <c r="O14" s="48"/>
      <c r="P14" s="48"/>
      <c r="Q14" s="48"/>
      <c r="R14" s="48"/>
      <c r="S14" s="49"/>
      <c r="T14" s="48"/>
    </row>
    <row r="15" spans="1:20" x14ac:dyDescent="0.2">
      <c r="C15" t="s">
        <v>154</v>
      </c>
      <c r="D15" t="s">
        <v>252</v>
      </c>
      <c r="E15" t="s">
        <v>253</v>
      </c>
      <c r="F15" s="10">
        <v>100</v>
      </c>
      <c r="G15" s="19">
        <f t="shared" si="0"/>
        <v>0</v>
      </c>
      <c r="L15" s="23" t="s">
        <v>255</v>
      </c>
      <c r="M15" s="23" t="s">
        <v>154</v>
      </c>
      <c r="N15" s="23" t="s">
        <v>181</v>
      </c>
      <c r="O15" s="24" t="s">
        <v>252</v>
      </c>
      <c r="P15" s="25">
        <v>44228</v>
      </c>
      <c r="Q15" s="25">
        <v>44228</v>
      </c>
      <c r="R15" s="23" t="s">
        <v>77</v>
      </c>
      <c r="S15" s="26">
        <v>100</v>
      </c>
      <c r="T15" s="25">
        <v>44246.045057870368</v>
      </c>
    </row>
    <row r="16" spans="1:20" x14ac:dyDescent="0.2">
      <c r="B16" s="1" t="s">
        <v>254</v>
      </c>
      <c r="F16" s="10">
        <v>346.75</v>
      </c>
      <c r="L16" s="17"/>
      <c r="M16" s="17"/>
      <c r="N16" s="17"/>
      <c r="O16" s="17"/>
      <c r="P16" s="17"/>
      <c r="Q16" s="17"/>
      <c r="R16" s="17"/>
      <c r="S16" s="21"/>
      <c r="T16" s="28">
        <f>SUM(S14:S15)</f>
        <v>100</v>
      </c>
    </row>
    <row r="17" spans="1:20" x14ac:dyDescent="0.2">
      <c r="B17" s="1">
        <v>44253</v>
      </c>
      <c r="C17" t="s">
        <v>257</v>
      </c>
      <c r="D17" t="s">
        <v>259</v>
      </c>
      <c r="E17" t="s">
        <v>260</v>
      </c>
      <c r="F17" s="10">
        <v>7028.39</v>
      </c>
      <c r="G17" s="19">
        <f t="shared" si="0"/>
        <v>0</v>
      </c>
      <c r="L17" s="23" t="s">
        <v>264</v>
      </c>
      <c r="M17" s="23" t="s">
        <v>265</v>
      </c>
      <c r="N17" s="23" t="s">
        <v>177</v>
      </c>
      <c r="O17" s="24" t="s">
        <v>259</v>
      </c>
      <c r="P17" s="25">
        <v>44245</v>
      </c>
      <c r="Q17" s="25">
        <v>44245</v>
      </c>
      <c r="R17" s="23" t="s">
        <v>77</v>
      </c>
      <c r="S17" s="26">
        <v>7028.39</v>
      </c>
      <c r="T17" s="25">
        <v>44253.047349537039</v>
      </c>
    </row>
    <row r="18" spans="1:20" x14ac:dyDescent="0.2">
      <c r="B18" s="1" t="s">
        <v>263</v>
      </c>
      <c r="F18" s="10">
        <v>7028.39</v>
      </c>
      <c r="L18" s="34"/>
      <c r="M18" s="34"/>
      <c r="N18" s="34"/>
      <c r="O18" s="34"/>
      <c r="P18" s="34"/>
      <c r="Q18" s="34"/>
      <c r="R18" s="34"/>
      <c r="S18" s="35"/>
      <c r="T18" s="36">
        <f>SUM(S16:S17)</f>
        <v>7028.39</v>
      </c>
    </row>
    <row r="19" spans="1:20" x14ac:dyDescent="0.2">
      <c r="A19" t="s">
        <v>45</v>
      </c>
      <c r="F19" s="10">
        <v>10968.14</v>
      </c>
      <c r="L19" s="17"/>
      <c r="M19" s="17"/>
      <c r="N19" s="17"/>
      <c r="O19" s="17"/>
      <c r="P19" s="17"/>
      <c r="Q19" s="17"/>
      <c r="R19" s="17"/>
      <c r="S19" s="21"/>
      <c r="T19" s="28">
        <f>SUM(T9+T13+T16+T18)</f>
        <v>10721.39</v>
      </c>
    </row>
    <row r="20" spans="1:20" x14ac:dyDescent="0.2">
      <c r="F20"/>
      <c r="S20" s="37" t="s">
        <v>203</v>
      </c>
      <c r="T20" s="38">
        <f>+G14</f>
        <v>246.75</v>
      </c>
    </row>
    <row r="21" spans="1:20" x14ac:dyDescent="0.2">
      <c r="A21" s="2" t="s">
        <v>161</v>
      </c>
      <c r="B21" t="s">
        <v>162</v>
      </c>
      <c r="F21"/>
      <c r="S21" s="37" t="s">
        <v>204</v>
      </c>
      <c r="T21" s="39"/>
    </row>
    <row r="22" spans="1:20" x14ac:dyDescent="0.2">
      <c r="F22"/>
      <c r="K22" s="27"/>
      <c r="L22" t="s">
        <v>164</v>
      </c>
      <c r="M22" t="s">
        <v>165</v>
      </c>
      <c r="S22" s="37" t="s">
        <v>205</v>
      </c>
      <c r="T22" s="40"/>
    </row>
    <row r="23" spans="1:20" ht="15.75" thickBot="1" x14ac:dyDescent="0.25">
      <c r="F23"/>
      <c r="L23" t="s">
        <v>166</v>
      </c>
      <c r="M23" s="32">
        <v>44253</v>
      </c>
      <c r="S23" s="41" t="s">
        <v>206</v>
      </c>
      <c r="T23" s="42">
        <f>SUM(T19:T22)</f>
        <v>10968.14</v>
      </c>
    </row>
    <row r="24" spans="1:20" ht="13.5" thickTop="1" x14ac:dyDescent="0.2">
      <c r="A24" s="2" t="s">
        <v>163</v>
      </c>
      <c r="B24" s="11"/>
      <c r="F24"/>
    </row>
    <row r="25" spans="1:20" x14ac:dyDescent="0.2">
      <c r="F25"/>
      <c r="L25" t="s">
        <v>167</v>
      </c>
      <c r="M25" t="s">
        <v>214</v>
      </c>
      <c r="S25" s="37" t="s">
        <v>207</v>
      </c>
      <c r="T25" s="43">
        <f>+T19</f>
        <v>10721.39</v>
      </c>
    </row>
    <row r="26" spans="1:20" x14ac:dyDescent="0.2">
      <c r="F26"/>
      <c r="L26" t="s">
        <v>166</v>
      </c>
      <c r="M26" s="32">
        <v>44256</v>
      </c>
      <c r="S26" s="37" t="s">
        <v>205</v>
      </c>
    </row>
    <row r="27" spans="1:20" x14ac:dyDescent="0.2">
      <c r="S27" s="44" t="s">
        <v>208</v>
      </c>
      <c r="T27" s="45"/>
    </row>
    <row r="28" spans="1:20" ht="15.75" thickBot="1" x14ac:dyDescent="0.25">
      <c r="B28" s="11"/>
      <c r="F28"/>
      <c r="L28" t="s">
        <v>168</v>
      </c>
      <c r="M28" s="32"/>
      <c r="S28" s="41" t="s">
        <v>209</v>
      </c>
      <c r="T28" s="46">
        <f>SUM(T25:T27)</f>
        <v>10721.39</v>
      </c>
    </row>
    <row r="29" spans="1:20" ht="13.5" thickTop="1" x14ac:dyDescent="0.2">
      <c r="L29" t="s">
        <v>166</v>
      </c>
      <c r="M29" s="32"/>
      <c r="T29" s="47" t="s">
        <v>266</v>
      </c>
    </row>
  </sheetData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CE52-FCA1-42A6-9EAC-923365097771}">
  <sheetPr>
    <pageSetUpPr fitToPage="1"/>
  </sheetPr>
  <dimension ref="A1:T32"/>
  <sheetViews>
    <sheetView zoomScale="80" zoomScaleNormal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11" sqref="E11"/>
    </sheetView>
  </sheetViews>
  <sheetFormatPr defaultRowHeight="12.75" x14ac:dyDescent="0.2"/>
  <cols>
    <col min="1" max="1" width="15.7109375" customWidth="1"/>
    <col min="2" max="2" width="31.85546875" customWidth="1"/>
    <col min="3" max="3" width="24.140625" bestFit="1" customWidth="1"/>
    <col min="4" max="4" width="38" bestFit="1" customWidth="1"/>
    <col min="5" max="5" width="23.28515625" bestFit="1" customWidth="1"/>
    <col min="6" max="6" width="20.140625" style="10" customWidth="1"/>
    <col min="7" max="7" width="11.7109375" style="19" bestFit="1" customWidth="1"/>
    <col min="8" max="8" width="28.85546875" bestFit="1" customWidth="1"/>
    <col min="9" max="9" width="15.5703125" bestFit="1" customWidth="1"/>
    <col min="10" max="10" width="11.28515625" bestFit="1" customWidth="1"/>
    <col min="12" max="12" width="12.85546875" bestFit="1" customWidth="1"/>
    <col min="13" max="13" width="21" bestFit="1" customWidth="1"/>
    <col min="14" max="14" width="53.85546875" hidden="1" customWidth="1"/>
    <col min="15" max="15" width="30.85546875" bestFit="1" customWidth="1"/>
    <col min="16" max="17" width="15.5703125" bestFit="1" customWidth="1"/>
    <col min="18" max="18" width="4.85546875" bestFit="1" customWidth="1"/>
    <col min="19" max="19" width="11.42578125" style="19" bestFit="1" customWidth="1"/>
    <col min="20" max="20" width="22.28515625" bestFit="1" customWidth="1"/>
    <col min="21" max="21" width="12.7109375" bestFit="1" customWidth="1"/>
    <col min="22" max="22" width="19.85546875" bestFit="1" customWidth="1"/>
  </cols>
  <sheetData>
    <row r="1" spans="1:20" ht="19.5" x14ac:dyDescent="0.25">
      <c r="B1" s="51" t="s">
        <v>48</v>
      </c>
      <c r="C1" s="51"/>
      <c r="D1" s="51"/>
      <c r="E1" s="12"/>
      <c r="F1" s="13"/>
      <c r="G1" s="18"/>
      <c r="L1" s="52" t="s">
        <v>58</v>
      </c>
      <c r="M1" s="53"/>
      <c r="N1" s="53"/>
      <c r="O1" s="53"/>
      <c r="P1" s="53"/>
      <c r="Q1" s="53"/>
      <c r="R1" s="53"/>
      <c r="S1" s="53"/>
      <c r="T1" s="54"/>
    </row>
    <row r="2" spans="1:20" x14ac:dyDescent="0.2">
      <c r="B2" s="12"/>
      <c r="C2" s="12"/>
      <c r="D2" s="12"/>
      <c r="E2" s="12"/>
      <c r="F2" s="13"/>
      <c r="G2" s="18"/>
    </row>
    <row r="6" spans="1:20" x14ac:dyDescent="0.2">
      <c r="A6" s="7" t="s">
        <v>46</v>
      </c>
      <c r="H6" s="8" t="s">
        <v>64</v>
      </c>
      <c r="I6" s="55" t="s">
        <v>62</v>
      </c>
      <c r="J6" s="55"/>
    </row>
    <row r="7" spans="1:20" ht="26.25" x14ac:dyDescent="0.25">
      <c r="A7" s="7" t="s">
        <v>44</v>
      </c>
      <c r="B7" s="7" t="s">
        <v>4</v>
      </c>
      <c r="C7" s="7" t="s">
        <v>0</v>
      </c>
      <c r="D7" s="7" t="s">
        <v>3</v>
      </c>
      <c r="E7" s="7" t="s">
        <v>6</v>
      </c>
      <c r="F7" t="s">
        <v>47</v>
      </c>
      <c r="G7" s="20" t="s">
        <v>59</v>
      </c>
      <c r="H7" s="9" t="s">
        <v>49</v>
      </c>
      <c r="I7" s="9" t="s">
        <v>61</v>
      </c>
      <c r="J7" s="29" t="s">
        <v>63</v>
      </c>
      <c r="L7" s="30" t="s">
        <v>50</v>
      </c>
      <c r="M7" s="30" t="s">
        <v>51</v>
      </c>
      <c r="N7" s="30" t="s">
        <v>52</v>
      </c>
      <c r="O7" s="30" t="s">
        <v>60</v>
      </c>
      <c r="P7" s="30" t="s">
        <v>53</v>
      </c>
      <c r="Q7" s="30" t="s">
        <v>54</v>
      </c>
      <c r="R7" s="30" t="s">
        <v>55</v>
      </c>
      <c r="S7" s="31" t="s">
        <v>56</v>
      </c>
      <c r="T7" s="30" t="s">
        <v>57</v>
      </c>
    </row>
    <row r="8" spans="1:20" x14ac:dyDescent="0.2">
      <c r="A8" t="s">
        <v>84</v>
      </c>
      <c r="B8" s="1">
        <v>44197</v>
      </c>
      <c r="C8" t="s">
        <v>79</v>
      </c>
      <c r="D8" t="s">
        <v>85</v>
      </c>
      <c r="E8" t="s">
        <v>86</v>
      </c>
      <c r="F8" s="10">
        <v>149</v>
      </c>
      <c r="G8" s="19">
        <f>F8-S8</f>
        <v>0</v>
      </c>
      <c r="L8" s="23" t="s">
        <v>98</v>
      </c>
      <c r="M8" s="23" t="s">
        <v>82</v>
      </c>
      <c r="N8" s="23" t="s">
        <v>83</v>
      </c>
      <c r="O8" s="24" t="s">
        <v>85</v>
      </c>
      <c r="P8" s="25">
        <v>44176</v>
      </c>
      <c r="Q8" s="25">
        <v>44176</v>
      </c>
      <c r="R8" s="23" t="s">
        <v>77</v>
      </c>
      <c r="S8" s="26">
        <v>149</v>
      </c>
      <c r="T8" s="25">
        <v>44197.044351851851</v>
      </c>
    </row>
    <row r="9" spans="1:20" x14ac:dyDescent="0.2">
      <c r="C9" t="s">
        <v>91</v>
      </c>
      <c r="D9" t="s">
        <v>93</v>
      </c>
      <c r="E9" t="s">
        <v>94</v>
      </c>
      <c r="F9" s="10">
        <v>-335.24</v>
      </c>
      <c r="G9" s="19">
        <f>F9-S9</f>
        <v>0</v>
      </c>
      <c r="L9" s="23" t="s">
        <v>99</v>
      </c>
      <c r="M9" s="23" t="s">
        <v>100</v>
      </c>
      <c r="N9" s="23" t="s">
        <v>78</v>
      </c>
      <c r="O9" s="24" t="s">
        <v>93</v>
      </c>
      <c r="P9" s="25">
        <v>44168</v>
      </c>
      <c r="Q9" s="25">
        <v>44168</v>
      </c>
      <c r="R9" s="23" t="s">
        <v>77</v>
      </c>
      <c r="S9" s="26">
        <v>-335.24</v>
      </c>
      <c r="T9" s="25">
        <v>44197.044039351851</v>
      </c>
    </row>
    <row r="10" spans="1:20" x14ac:dyDescent="0.2">
      <c r="B10" s="1" t="s">
        <v>97</v>
      </c>
      <c r="F10" s="10">
        <v>-186.24</v>
      </c>
      <c r="L10" s="17"/>
      <c r="M10" s="17"/>
      <c r="N10" s="17"/>
      <c r="O10" s="17"/>
      <c r="P10" s="17"/>
      <c r="Q10" s="17"/>
      <c r="R10" s="17"/>
      <c r="S10" s="21"/>
      <c r="T10" s="28">
        <f>SUM(S8:S9)</f>
        <v>-186.24</v>
      </c>
    </row>
    <row r="11" spans="1:20" x14ac:dyDescent="0.2">
      <c r="B11" s="1">
        <v>44211</v>
      </c>
      <c r="C11" t="s">
        <v>101</v>
      </c>
      <c r="D11" t="s">
        <v>93</v>
      </c>
      <c r="E11" t="s">
        <v>103</v>
      </c>
      <c r="F11" s="10">
        <v>-7087.0499996999997</v>
      </c>
      <c r="G11" s="19">
        <f>F11-S11</f>
        <v>3.0000046535860747E-7</v>
      </c>
      <c r="L11" s="23" t="s">
        <v>169</v>
      </c>
      <c r="M11" s="23" t="s">
        <v>101</v>
      </c>
      <c r="N11" s="23" t="s">
        <v>170</v>
      </c>
      <c r="O11" s="24" t="s">
        <v>93</v>
      </c>
      <c r="P11" s="25">
        <v>44168</v>
      </c>
      <c r="Q11" s="25">
        <v>44168</v>
      </c>
      <c r="R11" s="23" t="s">
        <v>77</v>
      </c>
      <c r="S11" s="26">
        <v>-7087.05</v>
      </c>
      <c r="T11" s="25">
        <v>44211.043067129627</v>
      </c>
    </row>
    <row r="12" spans="1:20" x14ac:dyDescent="0.2">
      <c r="B12" s="1" t="s">
        <v>118</v>
      </c>
      <c r="F12" s="10">
        <v>-7087.0499996999997</v>
      </c>
      <c r="L12" s="17"/>
      <c r="M12" s="17"/>
      <c r="N12" s="17"/>
      <c r="O12" s="17"/>
      <c r="P12" s="17"/>
      <c r="Q12" s="17"/>
      <c r="R12" s="17"/>
      <c r="S12" s="21"/>
      <c r="T12" s="28">
        <f>SUM(S11)</f>
        <v>-7087.05</v>
      </c>
    </row>
    <row r="13" spans="1:20" x14ac:dyDescent="0.2">
      <c r="B13" s="1">
        <v>44218</v>
      </c>
      <c r="C13" t="s">
        <v>119</v>
      </c>
      <c r="D13" t="s">
        <v>93</v>
      </c>
      <c r="E13" t="s">
        <v>121</v>
      </c>
      <c r="F13" s="10">
        <v>-378.32</v>
      </c>
      <c r="G13" s="19">
        <f t="shared" ref="G13:G20" si="0">F13-S13</f>
        <v>0</v>
      </c>
      <c r="K13" s="27"/>
      <c r="L13" s="23" t="s">
        <v>171</v>
      </c>
      <c r="M13" s="23" t="s">
        <v>172</v>
      </c>
      <c r="N13" s="23" t="s">
        <v>78</v>
      </c>
      <c r="O13" s="24" t="s">
        <v>93</v>
      </c>
      <c r="P13" s="25">
        <v>44168</v>
      </c>
      <c r="Q13" s="25">
        <v>44168</v>
      </c>
      <c r="R13" s="23" t="s">
        <v>77</v>
      </c>
      <c r="S13" s="26">
        <v>-378.32</v>
      </c>
      <c r="T13" s="25">
        <v>44218.045624999999</v>
      </c>
    </row>
    <row r="14" spans="1:20" x14ac:dyDescent="0.2">
      <c r="C14" t="s">
        <v>124</v>
      </c>
      <c r="D14" t="s">
        <v>93</v>
      </c>
      <c r="E14" t="s">
        <v>126</v>
      </c>
      <c r="F14" s="10">
        <v>-465.13</v>
      </c>
      <c r="G14" s="19">
        <f t="shared" si="0"/>
        <v>0</v>
      </c>
      <c r="L14" s="23" t="s">
        <v>173</v>
      </c>
      <c r="M14" s="23" t="s">
        <v>124</v>
      </c>
      <c r="N14" s="23" t="s">
        <v>174</v>
      </c>
      <c r="O14" s="24" t="s">
        <v>93</v>
      </c>
      <c r="P14" s="25">
        <v>44168</v>
      </c>
      <c r="Q14" s="25">
        <v>44168</v>
      </c>
      <c r="R14" s="23" t="s">
        <v>77</v>
      </c>
      <c r="S14" s="26">
        <v>-465.13</v>
      </c>
      <c r="T14" s="25">
        <v>44218.045590277776</v>
      </c>
    </row>
    <row r="15" spans="1:20" x14ac:dyDescent="0.2">
      <c r="C15" t="s">
        <v>132</v>
      </c>
      <c r="D15" t="s">
        <v>93</v>
      </c>
      <c r="E15" t="s">
        <v>135</v>
      </c>
      <c r="F15" s="10">
        <v>150</v>
      </c>
      <c r="G15" s="19">
        <f t="shared" si="0"/>
        <v>0</v>
      </c>
      <c r="L15" s="23" t="s">
        <v>175</v>
      </c>
      <c r="M15" s="23" t="s">
        <v>176</v>
      </c>
      <c r="N15" s="23" t="s">
        <v>177</v>
      </c>
      <c r="O15" s="24" t="s">
        <v>93</v>
      </c>
      <c r="P15" s="25">
        <v>44181</v>
      </c>
      <c r="Q15" s="25">
        <v>44181</v>
      </c>
      <c r="R15" s="23" t="s">
        <v>77</v>
      </c>
      <c r="S15" s="26">
        <v>150</v>
      </c>
      <c r="T15" s="25">
        <v>44218.046203703707</v>
      </c>
    </row>
    <row r="16" spans="1:20" x14ac:dyDescent="0.2">
      <c r="C16" t="s">
        <v>144</v>
      </c>
      <c r="D16" t="s">
        <v>84</v>
      </c>
      <c r="E16" t="s">
        <v>146</v>
      </c>
      <c r="F16" s="10">
        <v>500</v>
      </c>
      <c r="G16" s="19">
        <f t="shared" si="0"/>
        <v>0</v>
      </c>
      <c r="L16" s="23" t="s">
        <v>178</v>
      </c>
      <c r="M16" s="23" t="s">
        <v>144</v>
      </c>
      <c r="N16" s="23" t="s">
        <v>179</v>
      </c>
      <c r="O16" s="33">
        <v>44197</v>
      </c>
      <c r="P16" s="25">
        <v>44196</v>
      </c>
      <c r="Q16" s="25">
        <v>44196</v>
      </c>
      <c r="R16" s="23" t="s">
        <v>77</v>
      </c>
      <c r="S16" s="26">
        <v>500</v>
      </c>
      <c r="T16" s="25">
        <v>44218.046458333331</v>
      </c>
    </row>
    <row r="17" spans="1:20" x14ac:dyDescent="0.2">
      <c r="C17" t="s">
        <v>154</v>
      </c>
      <c r="D17" t="s">
        <v>156</v>
      </c>
      <c r="E17" t="s">
        <v>157</v>
      </c>
      <c r="F17" s="10">
        <v>100</v>
      </c>
      <c r="G17" s="19">
        <f t="shared" si="0"/>
        <v>0</v>
      </c>
      <c r="L17" s="23" t="s">
        <v>180</v>
      </c>
      <c r="M17" s="23" t="s">
        <v>154</v>
      </c>
      <c r="N17" s="23" t="s">
        <v>181</v>
      </c>
      <c r="O17" s="24" t="s">
        <v>156</v>
      </c>
      <c r="P17" s="25">
        <v>44197</v>
      </c>
      <c r="Q17" s="25">
        <v>44197</v>
      </c>
      <c r="R17" s="23" t="s">
        <v>77</v>
      </c>
      <c r="S17" s="26">
        <v>100</v>
      </c>
      <c r="T17" s="25">
        <v>44218.046435185184</v>
      </c>
    </row>
    <row r="18" spans="1:20" x14ac:dyDescent="0.2">
      <c r="B18" s="1" t="s">
        <v>160</v>
      </c>
      <c r="F18" s="10">
        <v>-93.450000000000045</v>
      </c>
      <c r="L18" s="17"/>
      <c r="M18" s="17"/>
      <c r="N18" s="17"/>
      <c r="O18" s="17"/>
      <c r="P18" s="17"/>
      <c r="Q18" s="17"/>
      <c r="R18" s="17"/>
      <c r="S18" s="21"/>
      <c r="T18" s="28">
        <f>SUM(S13:S17)</f>
        <v>-93.450000000000045</v>
      </c>
    </row>
    <row r="19" spans="1:20" x14ac:dyDescent="0.2">
      <c r="B19" s="1">
        <v>44225</v>
      </c>
      <c r="C19" t="s">
        <v>182</v>
      </c>
      <c r="D19" t="s">
        <v>184</v>
      </c>
      <c r="E19" t="s">
        <v>185</v>
      </c>
      <c r="F19" s="10">
        <v>1636.25</v>
      </c>
      <c r="G19" s="19">
        <f t="shared" si="0"/>
        <v>1636.25</v>
      </c>
      <c r="H19" t="s">
        <v>210</v>
      </c>
      <c r="L19" s="48"/>
      <c r="M19" s="48"/>
      <c r="N19" s="48"/>
      <c r="O19" s="48"/>
      <c r="P19" s="48"/>
      <c r="Q19" s="48"/>
      <c r="R19" s="48"/>
      <c r="S19" s="49"/>
      <c r="T19" s="48"/>
    </row>
    <row r="20" spans="1:20" x14ac:dyDescent="0.2">
      <c r="C20" t="s">
        <v>192</v>
      </c>
      <c r="D20" t="s">
        <v>194</v>
      </c>
      <c r="E20" t="s">
        <v>195</v>
      </c>
      <c r="F20" s="10">
        <v>495</v>
      </c>
      <c r="G20" s="19">
        <f t="shared" si="0"/>
        <v>0</v>
      </c>
      <c r="L20" s="23" t="s">
        <v>211</v>
      </c>
      <c r="M20" s="23" t="s">
        <v>212</v>
      </c>
      <c r="N20" s="23" t="s">
        <v>177</v>
      </c>
      <c r="O20" s="24" t="s">
        <v>194</v>
      </c>
      <c r="P20" s="25">
        <v>44209</v>
      </c>
      <c r="Q20" s="25">
        <v>44209</v>
      </c>
      <c r="R20" s="23" t="s">
        <v>77</v>
      </c>
      <c r="S20" s="26">
        <v>495</v>
      </c>
      <c r="T20" s="25">
        <v>44226.977824074071</v>
      </c>
    </row>
    <row r="21" spans="1:20" x14ac:dyDescent="0.2">
      <c r="B21" s="1" t="s">
        <v>202</v>
      </c>
      <c r="F21" s="10">
        <v>2131.25</v>
      </c>
      <c r="L21" s="34"/>
      <c r="M21" s="34"/>
      <c r="N21" s="34"/>
      <c r="O21" s="34"/>
      <c r="P21" s="34"/>
      <c r="Q21" s="34"/>
      <c r="R21" s="34"/>
      <c r="S21" s="35"/>
      <c r="T21" s="36">
        <f>SUM(S19:S20)</f>
        <v>495</v>
      </c>
    </row>
    <row r="22" spans="1:20" x14ac:dyDescent="0.2">
      <c r="A22" t="s">
        <v>45</v>
      </c>
      <c r="F22" s="10">
        <v>-5235.4899996999993</v>
      </c>
      <c r="K22" s="27"/>
      <c r="L22" s="17"/>
      <c r="M22" s="17"/>
      <c r="N22" s="17"/>
      <c r="O22" s="17"/>
      <c r="P22" s="17"/>
      <c r="Q22" s="17"/>
      <c r="R22" s="17"/>
      <c r="S22" s="21"/>
      <c r="T22" s="28">
        <f>SUM(T10+T12+T18+T21)</f>
        <v>-6871.74</v>
      </c>
    </row>
    <row r="23" spans="1:20" x14ac:dyDescent="0.2">
      <c r="F23"/>
      <c r="S23" s="37" t="s">
        <v>203</v>
      </c>
      <c r="T23" s="38">
        <v>1636.25</v>
      </c>
    </row>
    <row r="24" spans="1:20" x14ac:dyDescent="0.2">
      <c r="F24"/>
      <c r="S24" s="37" t="s">
        <v>204</v>
      </c>
      <c r="T24" s="39"/>
    </row>
    <row r="25" spans="1:20" x14ac:dyDescent="0.2">
      <c r="A25" s="2" t="s">
        <v>161</v>
      </c>
      <c r="B25" t="s">
        <v>162</v>
      </c>
      <c r="F25"/>
      <c r="L25" t="s">
        <v>164</v>
      </c>
      <c r="M25" t="s">
        <v>165</v>
      </c>
      <c r="S25" s="37" t="s">
        <v>205</v>
      </c>
      <c r="T25" s="40"/>
    </row>
    <row r="26" spans="1:20" ht="15.75" thickBot="1" x14ac:dyDescent="0.25">
      <c r="F26"/>
      <c r="L26" t="s">
        <v>166</v>
      </c>
      <c r="M26" s="32">
        <v>44225</v>
      </c>
      <c r="S26" s="41" t="s">
        <v>206</v>
      </c>
      <c r="T26" s="42">
        <f>SUM(T22:T25)</f>
        <v>-5235.49</v>
      </c>
    </row>
    <row r="27" spans="1:20" ht="13.5" thickTop="1" x14ac:dyDescent="0.2"/>
    <row r="28" spans="1:20" x14ac:dyDescent="0.2">
      <c r="A28" s="2" t="s">
        <v>163</v>
      </c>
      <c r="B28" s="11"/>
      <c r="F28"/>
      <c r="L28" t="s">
        <v>167</v>
      </c>
      <c r="M28" t="s">
        <v>214</v>
      </c>
      <c r="S28" s="37" t="s">
        <v>207</v>
      </c>
      <c r="T28" s="43">
        <f>+T22</f>
        <v>-6871.74</v>
      </c>
    </row>
    <row r="29" spans="1:20" x14ac:dyDescent="0.2">
      <c r="L29" t="s">
        <v>166</v>
      </c>
      <c r="M29" s="32">
        <v>44225</v>
      </c>
      <c r="S29" s="37" t="s">
        <v>205</v>
      </c>
    </row>
    <row r="30" spans="1:20" x14ac:dyDescent="0.2">
      <c r="S30" s="44" t="s">
        <v>208</v>
      </c>
      <c r="T30" s="45"/>
    </row>
    <row r="31" spans="1:20" ht="15.75" thickBot="1" x14ac:dyDescent="0.25">
      <c r="L31" t="s">
        <v>168</v>
      </c>
      <c r="M31" s="32"/>
      <c r="S31" s="41" t="s">
        <v>209</v>
      </c>
      <c r="T31" s="46">
        <f>SUM(T28:T30)</f>
        <v>-6871.74</v>
      </c>
    </row>
    <row r="32" spans="1:20" ht="13.5" thickTop="1" x14ac:dyDescent="0.2">
      <c r="L32" t="s">
        <v>166</v>
      </c>
      <c r="M32" s="32"/>
      <c r="T32" s="47" t="s">
        <v>213</v>
      </c>
    </row>
  </sheetData>
  <mergeCells count="3">
    <mergeCell ref="B1:D1"/>
    <mergeCell ref="L1:T1"/>
    <mergeCell ref="I6:J6"/>
  </mergeCells>
  <pageMargins left="0.25" right="0.25" top="0.75" bottom="0.75" header="0.3" footer="0.3"/>
  <pageSetup paperSize="5" scale="38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19804E98ACA841A41DF0CC856AD3D8" ma:contentTypeVersion="2" ma:contentTypeDescription="Create a new document." ma:contentTypeScope="" ma:versionID="4e31b90c669f8efcd1b4e09179bf3366">
  <xsd:schema xmlns:xsd="http://www.w3.org/2001/XMLSchema" xmlns:xs="http://www.w3.org/2001/XMLSchema" xmlns:p="http://schemas.microsoft.com/office/2006/metadata/properties" xmlns:ns3="61348d9c-ee75-462e-8a60-b2c650a01d6f" targetNamespace="http://schemas.microsoft.com/office/2006/metadata/properties" ma:root="true" ma:fieldsID="56b005c955e3fb5715c31cc2b3fac908" ns3:_="">
    <xsd:import namespace="61348d9c-ee75-462e-8a60-b2c650a01d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48d9c-ee75-462e-8a60-b2c650a01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C5DBED-D1B0-4E6C-8EF1-A67B6C286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AAFB29-17F8-421E-980A-9D741F7BB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348d9c-ee75-462e-8a60-b2c650a01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7D5306-9BDB-4A89-B3C8-BCD6B0615F5E}">
  <ds:schemaRefs>
    <ds:schemaRef ds:uri="http://schemas.microsoft.com/office/2006/metadata/properties"/>
    <ds:schemaRef ds:uri="http://purl.org/dc/terms/"/>
    <ds:schemaRef ds:uri="61348d9c-ee75-462e-8a60-b2c650a01d6f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Concur Data</vt:lpstr>
      <vt:lpstr>Process month (Mar)</vt:lpstr>
      <vt:lpstr>Process month (Feb)</vt:lpstr>
      <vt:lpstr>Process month (Jan)</vt:lpstr>
      <vt:lpstr>'Process month (Feb)'!Print_Titles</vt:lpstr>
      <vt:lpstr>'Process month (Jan)'!Print_Titles</vt:lpstr>
      <vt:lpstr>'Process month (Mar)'!Print_Titles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Finney, Katrina</dc:creator>
  <cp:lastModifiedBy>Bolin, Chris</cp:lastModifiedBy>
  <cp:lastPrinted>2020-02-28T22:01:28Z</cp:lastPrinted>
  <dcterms:created xsi:type="dcterms:W3CDTF">2018-01-22T22:57:27Z</dcterms:created>
  <dcterms:modified xsi:type="dcterms:W3CDTF">2021-06-04T13:40:07Z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0x0101000519804E98ACA841A41DF0CC856AD3D8</vt:lpwstr>
  </property>
</Properties>
</file>