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B784E6FF-2936-4E9B-82D6-D634A6E2D86B}" xr6:coauthVersionLast="45" xr6:coauthVersionMax="45" xr10:uidLastSave="{00000000-0000-0000-0000-000000000000}"/>
  <bookViews>
    <workbookView xWindow="-108" yWindow="-108" windowWidth="23256" windowHeight="12576" xr2:uid="{193E6E88-42C4-43EF-91B3-9ACA8F0750F4}"/>
  </bookViews>
  <sheets>
    <sheet name="Sheet1" sheetId="1" r:id="rId1"/>
  </sheets>
  <externalReferences>
    <externalReference r:id="rId2"/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0" i="1" l="1"/>
  <c r="C570" i="1"/>
  <c r="C569" i="1"/>
  <c r="D569" i="1" s="1"/>
  <c r="G565" i="1"/>
  <c r="B565" i="1"/>
  <c r="H564" i="1"/>
  <c r="I564" i="1" s="1"/>
  <c r="D564" i="1"/>
  <c r="C564" i="1"/>
  <c r="H563" i="1"/>
  <c r="I563" i="1" s="1"/>
  <c r="D563" i="1"/>
  <c r="C563" i="1"/>
  <c r="H562" i="1"/>
  <c r="I562" i="1" s="1"/>
  <c r="D562" i="1"/>
  <c r="C562" i="1"/>
  <c r="H561" i="1"/>
  <c r="I561" i="1" s="1"/>
  <c r="D561" i="1"/>
  <c r="C561" i="1"/>
  <c r="H560" i="1"/>
  <c r="I560" i="1" s="1"/>
  <c r="D560" i="1"/>
  <c r="C560" i="1"/>
  <c r="H559" i="1"/>
  <c r="I559" i="1" s="1"/>
  <c r="D559" i="1"/>
  <c r="C559" i="1"/>
  <c r="H558" i="1"/>
  <c r="I558" i="1" s="1"/>
  <c r="D558" i="1"/>
  <c r="C558" i="1"/>
  <c r="H557" i="1"/>
  <c r="I557" i="1" s="1"/>
  <c r="D557" i="1"/>
  <c r="C557" i="1"/>
  <c r="H555" i="1"/>
  <c r="I555" i="1" s="1"/>
  <c r="D555" i="1"/>
  <c r="C555" i="1"/>
  <c r="H554" i="1"/>
  <c r="I554" i="1" s="1"/>
  <c r="D554" i="1"/>
  <c r="C554" i="1"/>
  <c r="H553" i="1"/>
  <c r="I553" i="1" s="1"/>
  <c r="D553" i="1"/>
  <c r="C553" i="1"/>
  <c r="H552" i="1"/>
  <c r="I552" i="1" s="1"/>
  <c r="D552" i="1"/>
  <c r="C552" i="1"/>
  <c r="H551" i="1"/>
  <c r="I551" i="1" s="1"/>
  <c r="D551" i="1"/>
  <c r="C551" i="1"/>
  <c r="H550" i="1"/>
  <c r="I550" i="1" s="1"/>
  <c r="D550" i="1"/>
  <c r="C550" i="1"/>
  <c r="H549" i="1"/>
  <c r="I549" i="1" s="1"/>
  <c r="D549" i="1"/>
  <c r="C549" i="1"/>
  <c r="H548" i="1"/>
  <c r="I548" i="1" s="1"/>
  <c r="D548" i="1"/>
  <c r="C548" i="1"/>
  <c r="H546" i="1"/>
  <c r="I546" i="1" s="1"/>
  <c r="D546" i="1"/>
  <c r="C546" i="1"/>
  <c r="H545" i="1"/>
  <c r="I545" i="1" s="1"/>
  <c r="D545" i="1"/>
  <c r="C545" i="1"/>
  <c r="H544" i="1"/>
  <c r="I544" i="1" s="1"/>
  <c r="D544" i="1"/>
  <c r="C544" i="1"/>
  <c r="H543" i="1"/>
  <c r="I543" i="1" s="1"/>
  <c r="D543" i="1"/>
  <c r="C543" i="1"/>
  <c r="H542" i="1"/>
  <c r="I542" i="1" s="1"/>
  <c r="D542" i="1"/>
  <c r="C542" i="1"/>
  <c r="H541" i="1"/>
  <c r="I541" i="1" s="1"/>
  <c r="D541" i="1"/>
  <c r="C541" i="1"/>
  <c r="H540" i="1"/>
  <c r="I540" i="1" s="1"/>
  <c r="D540" i="1"/>
  <c r="C540" i="1"/>
  <c r="H539" i="1"/>
  <c r="I539" i="1" s="1"/>
  <c r="D539" i="1"/>
  <c r="C539" i="1"/>
  <c r="H537" i="1"/>
  <c r="I537" i="1" s="1"/>
  <c r="D537" i="1"/>
  <c r="C537" i="1"/>
  <c r="H536" i="1"/>
  <c r="I536" i="1" s="1"/>
  <c r="D536" i="1"/>
  <c r="C536" i="1"/>
  <c r="H535" i="1"/>
  <c r="I535" i="1" s="1"/>
  <c r="D535" i="1"/>
  <c r="C535" i="1"/>
  <c r="H534" i="1"/>
  <c r="I534" i="1" s="1"/>
  <c r="D534" i="1"/>
  <c r="C534" i="1"/>
  <c r="H533" i="1"/>
  <c r="I533" i="1" s="1"/>
  <c r="D533" i="1"/>
  <c r="C533" i="1"/>
  <c r="H532" i="1"/>
  <c r="I532" i="1" s="1"/>
  <c r="D532" i="1"/>
  <c r="C532" i="1"/>
  <c r="H531" i="1"/>
  <c r="I531" i="1" s="1"/>
  <c r="D531" i="1"/>
  <c r="C531" i="1"/>
  <c r="H530" i="1"/>
  <c r="I530" i="1" s="1"/>
  <c r="D530" i="1"/>
  <c r="C530" i="1"/>
  <c r="H526" i="1"/>
  <c r="I526" i="1" s="1"/>
  <c r="C526" i="1"/>
  <c r="I525" i="1"/>
  <c r="H525" i="1"/>
  <c r="D525" i="1"/>
  <c r="C525" i="1"/>
  <c r="H524" i="1"/>
  <c r="I524" i="1" s="1"/>
  <c r="C524" i="1"/>
  <c r="D524" i="1" s="1"/>
  <c r="I523" i="1"/>
  <c r="H523" i="1"/>
  <c r="D523" i="1"/>
  <c r="C523" i="1"/>
  <c r="H522" i="1"/>
  <c r="I522" i="1" s="1"/>
  <c r="C522" i="1"/>
  <c r="D522" i="1" s="1"/>
  <c r="I521" i="1"/>
  <c r="H521" i="1"/>
  <c r="D521" i="1"/>
  <c r="C521" i="1"/>
  <c r="H519" i="1"/>
  <c r="C519" i="1"/>
  <c r="D519" i="1" s="1"/>
  <c r="H518" i="1"/>
  <c r="D518" i="1"/>
  <c r="C518" i="1"/>
  <c r="I517" i="1"/>
  <c r="H517" i="1"/>
  <c r="C517" i="1"/>
  <c r="D517" i="1" s="1"/>
  <c r="H516" i="1"/>
  <c r="I516" i="1" s="1"/>
  <c r="D516" i="1"/>
  <c r="C516" i="1"/>
  <c r="I515" i="1"/>
  <c r="H515" i="1"/>
  <c r="C515" i="1"/>
  <c r="D515" i="1" s="1"/>
  <c r="H514" i="1"/>
  <c r="I514" i="1" s="1"/>
  <c r="D514" i="1"/>
  <c r="C514" i="1"/>
  <c r="I513" i="1"/>
  <c r="H513" i="1"/>
  <c r="C513" i="1"/>
  <c r="D513" i="1" s="1"/>
  <c r="H512" i="1"/>
  <c r="I512" i="1" s="1"/>
  <c r="D512" i="1"/>
  <c r="C512" i="1"/>
  <c r="H510" i="1"/>
  <c r="C510" i="1"/>
  <c r="H509" i="1"/>
  <c r="C509" i="1"/>
  <c r="H508" i="1"/>
  <c r="C508" i="1"/>
  <c r="I507" i="1"/>
  <c r="H507" i="1"/>
  <c r="D507" i="1"/>
  <c r="C507" i="1"/>
  <c r="H506" i="1"/>
  <c r="I506" i="1" s="1"/>
  <c r="C506" i="1"/>
  <c r="D506" i="1" s="1"/>
  <c r="I505" i="1"/>
  <c r="H505" i="1"/>
  <c r="D505" i="1"/>
  <c r="C505" i="1"/>
  <c r="H504" i="1"/>
  <c r="C504" i="1"/>
  <c r="D504" i="1" s="1"/>
  <c r="I503" i="1"/>
  <c r="H503" i="1"/>
  <c r="H565" i="1" s="1"/>
  <c r="C503" i="1"/>
  <c r="C565" i="1" s="1"/>
  <c r="I499" i="1"/>
  <c r="D499" i="1"/>
  <c r="H496" i="1"/>
  <c r="G496" i="1"/>
  <c r="B496" i="1"/>
  <c r="I495" i="1"/>
  <c r="H495" i="1"/>
  <c r="C495" i="1"/>
  <c r="D495" i="1" s="1"/>
  <c r="I494" i="1"/>
  <c r="H494" i="1"/>
  <c r="C494" i="1"/>
  <c r="D494" i="1" s="1"/>
  <c r="I493" i="1"/>
  <c r="H493" i="1"/>
  <c r="C493" i="1"/>
  <c r="D493" i="1" s="1"/>
  <c r="I492" i="1"/>
  <c r="H492" i="1"/>
  <c r="C492" i="1"/>
  <c r="D492" i="1" s="1"/>
  <c r="I491" i="1"/>
  <c r="H491" i="1"/>
  <c r="C491" i="1"/>
  <c r="D491" i="1" s="1"/>
  <c r="I490" i="1"/>
  <c r="H490" i="1"/>
  <c r="C490" i="1"/>
  <c r="D490" i="1" s="1"/>
  <c r="I489" i="1"/>
  <c r="H489" i="1"/>
  <c r="C489" i="1"/>
  <c r="D489" i="1" s="1"/>
  <c r="I488" i="1"/>
  <c r="H488" i="1"/>
  <c r="C488" i="1"/>
  <c r="D488" i="1" s="1"/>
  <c r="I487" i="1"/>
  <c r="H487" i="1"/>
  <c r="C487" i="1"/>
  <c r="D487" i="1" s="1"/>
  <c r="I486" i="1"/>
  <c r="H486" i="1"/>
  <c r="C486" i="1"/>
  <c r="D486" i="1" s="1"/>
  <c r="I485" i="1"/>
  <c r="H485" i="1"/>
  <c r="C485" i="1"/>
  <c r="D485" i="1" s="1"/>
  <c r="I484" i="1"/>
  <c r="H484" i="1"/>
  <c r="C484" i="1"/>
  <c r="D484" i="1" s="1"/>
  <c r="I483" i="1"/>
  <c r="H483" i="1"/>
  <c r="C483" i="1"/>
  <c r="D483" i="1" s="1"/>
  <c r="I482" i="1"/>
  <c r="H482" i="1"/>
  <c r="C482" i="1"/>
  <c r="D482" i="1" s="1"/>
  <c r="I481" i="1"/>
  <c r="H481" i="1"/>
  <c r="C481" i="1"/>
  <c r="D481" i="1" s="1"/>
  <c r="I480" i="1"/>
  <c r="H480" i="1"/>
  <c r="C480" i="1"/>
  <c r="D480" i="1" s="1"/>
  <c r="I479" i="1"/>
  <c r="H479" i="1"/>
  <c r="C479" i="1"/>
  <c r="D479" i="1" s="1"/>
  <c r="I478" i="1"/>
  <c r="H478" i="1"/>
  <c r="C478" i="1"/>
  <c r="D478" i="1" s="1"/>
  <c r="I477" i="1"/>
  <c r="H477" i="1"/>
  <c r="C477" i="1"/>
  <c r="D477" i="1" s="1"/>
  <c r="I476" i="1"/>
  <c r="H476" i="1"/>
  <c r="C476" i="1"/>
  <c r="D476" i="1" s="1"/>
  <c r="I475" i="1"/>
  <c r="H475" i="1"/>
  <c r="C475" i="1"/>
  <c r="D475" i="1" s="1"/>
  <c r="I473" i="1"/>
  <c r="I472" i="1"/>
  <c r="I471" i="1"/>
  <c r="I470" i="1"/>
  <c r="I469" i="1"/>
  <c r="I468" i="1"/>
  <c r="I467" i="1"/>
  <c r="I466" i="1"/>
  <c r="I464" i="1"/>
  <c r="H464" i="1"/>
  <c r="C464" i="1"/>
  <c r="D464" i="1" s="1"/>
  <c r="I463" i="1"/>
  <c r="H463" i="1"/>
  <c r="C463" i="1"/>
  <c r="D463" i="1" s="1"/>
  <c r="I462" i="1"/>
  <c r="H462" i="1"/>
  <c r="C462" i="1"/>
  <c r="D462" i="1" s="1"/>
  <c r="I461" i="1"/>
  <c r="H461" i="1"/>
  <c r="C461" i="1"/>
  <c r="D461" i="1" s="1"/>
  <c r="I460" i="1"/>
  <c r="H460" i="1"/>
  <c r="C460" i="1"/>
  <c r="D460" i="1" s="1"/>
  <c r="I459" i="1"/>
  <c r="H459" i="1"/>
  <c r="C459" i="1"/>
  <c r="D459" i="1" s="1"/>
  <c r="I458" i="1"/>
  <c r="H458" i="1"/>
  <c r="C458" i="1"/>
  <c r="D458" i="1" s="1"/>
  <c r="I457" i="1"/>
  <c r="H457" i="1"/>
  <c r="C457" i="1"/>
  <c r="D457" i="1" s="1"/>
  <c r="I455" i="1"/>
  <c r="H455" i="1"/>
  <c r="C455" i="1"/>
  <c r="D455" i="1" s="1"/>
  <c r="I454" i="1"/>
  <c r="H454" i="1"/>
  <c r="C454" i="1"/>
  <c r="D454" i="1" s="1"/>
  <c r="I453" i="1"/>
  <c r="H453" i="1"/>
  <c r="C453" i="1"/>
  <c r="D453" i="1" s="1"/>
  <c r="I452" i="1"/>
  <c r="H452" i="1"/>
  <c r="C452" i="1"/>
  <c r="D452" i="1" s="1"/>
  <c r="I451" i="1"/>
  <c r="H451" i="1"/>
  <c r="C451" i="1"/>
  <c r="D451" i="1" s="1"/>
  <c r="I450" i="1"/>
  <c r="H450" i="1"/>
  <c r="C450" i="1"/>
  <c r="D450" i="1" s="1"/>
  <c r="I449" i="1"/>
  <c r="H449" i="1"/>
  <c r="C449" i="1"/>
  <c r="D449" i="1" s="1"/>
  <c r="I448" i="1"/>
  <c r="H448" i="1"/>
  <c r="C448" i="1"/>
  <c r="D448" i="1" s="1"/>
  <c r="I446" i="1"/>
  <c r="H446" i="1"/>
  <c r="C446" i="1"/>
  <c r="D446" i="1" s="1"/>
  <c r="I445" i="1"/>
  <c r="H445" i="1"/>
  <c r="C445" i="1"/>
  <c r="D445" i="1" s="1"/>
  <c r="I444" i="1"/>
  <c r="H444" i="1"/>
  <c r="C444" i="1"/>
  <c r="D444" i="1" s="1"/>
  <c r="I443" i="1"/>
  <c r="H443" i="1"/>
  <c r="C443" i="1"/>
  <c r="D443" i="1" s="1"/>
  <c r="I442" i="1"/>
  <c r="H442" i="1"/>
  <c r="C442" i="1"/>
  <c r="D442" i="1" s="1"/>
  <c r="I441" i="1"/>
  <c r="H441" i="1"/>
  <c r="C441" i="1"/>
  <c r="D441" i="1" s="1"/>
  <c r="I440" i="1"/>
  <c r="H440" i="1"/>
  <c r="C440" i="1"/>
  <c r="D440" i="1" s="1"/>
  <c r="I439" i="1"/>
  <c r="H439" i="1"/>
  <c r="C439" i="1"/>
  <c r="D439" i="1" s="1"/>
  <c r="I437" i="1"/>
  <c r="H437" i="1"/>
  <c r="C437" i="1"/>
  <c r="D437" i="1" s="1"/>
  <c r="I436" i="1"/>
  <c r="H436" i="1"/>
  <c r="C436" i="1"/>
  <c r="D436" i="1" s="1"/>
  <c r="I435" i="1"/>
  <c r="H435" i="1"/>
  <c r="C435" i="1"/>
  <c r="D435" i="1" s="1"/>
  <c r="I434" i="1"/>
  <c r="H434" i="1"/>
  <c r="C434" i="1"/>
  <c r="D434" i="1" s="1"/>
  <c r="I433" i="1"/>
  <c r="H433" i="1"/>
  <c r="C433" i="1"/>
  <c r="D433" i="1" s="1"/>
  <c r="I432" i="1"/>
  <c r="H432" i="1"/>
  <c r="C432" i="1"/>
  <c r="D432" i="1" s="1"/>
  <c r="I431" i="1"/>
  <c r="H431" i="1"/>
  <c r="C431" i="1"/>
  <c r="D431" i="1" s="1"/>
  <c r="I430" i="1"/>
  <c r="H430" i="1"/>
  <c r="C430" i="1"/>
  <c r="D430" i="1" s="1"/>
  <c r="I428" i="1"/>
  <c r="H428" i="1"/>
  <c r="C428" i="1"/>
  <c r="D428" i="1" s="1"/>
  <c r="I427" i="1"/>
  <c r="H427" i="1"/>
  <c r="C427" i="1"/>
  <c r="D427" i="1" s="1"/>
  <c r="I426" i="1"/>
  <c r="H426" i="1"/>
  <c r="C426" i="1"/>
  <c r="D426" i="1" s="1"/>
  <c r="I425" i="1"/>
  <c r="H425" i="1"/>
  <c r="C425" i="1"/>
  <c r="D425" i="1" s="1"/>
  <c r="I424" i="1"/>
  <c r="H424" i="1"/>
  <c r="C424" i="1"/>
  <c r="D424" i="1" s="1"/>
  <c r="I423" i="1"/>
  <c r="H423" i="1"/>
  <c r="C423" i="1"/>
  <c r="D423" i="1" s="1"/>
  <c r="I422" i="1"/>
  <c r="H422" i="1"/>
  <c r="C422" i="1"/>
  <c r="D422" i="1" s="1"/>
  <c r="I421" i="1"/>
  <c r="H421" i="1"/>
  <c r="C421" i="1"/>
  <c r="D421" i="1" s="1"/>
  <c r="I419" i="1"/>
  <c r="H419" i="1"/>
  <c r="C419" i="1"/>
  <c r="D419" i="1" s="1"/>
  <c r="I418" i="1"/>
  <c r="H418" i="1"/>
  <c r="C418" i="1"/>
  <c r="D418" i="1" s="1"/>
  <c r="I417" i="1"/>
  <c r="H417" i="1"/>
  <c r="C417" i="1"/>
  <c r="D417" i="1" s="1"/>
  <c r="I416" i="1"/>
  <c r="H416" i="1"/>
  <c r="C416" i="1"/>
  <c r="D416" i="1" s="1"/>
  <c r="I415" i="1"/>
  <c r="H415" i="1"/>
  <c r="C415" i="1"/>
  <c r="D415" i="1" s="1"/>
  <c r="I414" i="1"/>
  <c r="H414" i="1"/>
  <c r="C414" i="1"/>
  <c r="D414" i="1" s="1"/>
  <c r="I413" i="1"/>
  <c r="I496" i="1" s="1"/>
  <c r="H413" i="1"/>
  <c r="C413" i="1"/>
  <c r="D413" i="1" s="1"/>
  <c r="I412" i="1"/>
  <c r="H412" i="1"/>
  <c r="C412" i="1"/>
  <c r="D412" i="1" s="1"/>
  <c r="N408" i="1"/>
  <c r="K408" i="1"/>
  <c r="C408" i="1"/>
  <c r="B408" i="1"/>
  <c r="M405" i="1"/>
  <c r="L405" i="1"/>
  <c r="D405" i="1"/>
  <c r="E405" i="1" s="1"/>
  <c r="M404" i="1"/>
  <c r="L404" i="1"/>
  <c r="D404" i="1"/>
  <c r="E404" i="1" s="1"/>
  <c r="M403" i="1"/>
  <c r="L403" i="1"/>
  <c r="D403" i="1"/>
  <c r="E403" i="1" s="1"/>
  <c r="M402" i="1"/>
  <c r="L402" i="1"/>
  <c r="D402" i="1"/>
  <c r="E402" i="1" s="1"/>
  <c r="M401" i="1"/>
  <c r="L401" i="1"/>
  <c r="D401" i="1"/>
  <c r="E401" i="1" s="1"/>
  <c r="M397" i="1"/>
  <c r="D397" i="1"/>
  <c r="E397" i="1" s="1"/>
  <c r="L396" i="1"/>
  <c r="M396" i="1" s="1"/>
  <c r="E396" i="1"/>
  <c r="D396" i="1"/>
  <c r="M395" i="1"/>
  <c r="L395" i="1"/>
  <c r="D395" i="1"/>
  <c r="E395" i="1" s="1"/>
  <c r="L394" i="1"/>
  <c r="M394" i="1" s="1"/>
  <c r="E394" i="1"/>
  <c r="D394" i="1"/>
  <c r="M393" i="1"/>
  <c r="L393" i="1"/>
  <c r="D393" i="1"/>
  <c r="E393" i="1" s="1"/>
  <c r="L392" i="1"/>
  <c r="M392" i="1" s="1"/>
  <c r="E392" i="1"/>
  <c r="D392" i="1"/>
  <c r="M391" i="1"/>
  <c r="L391" i="1"/>
  <c r="D391" i="1"/>
  <c r="E391" i="1" s="1"/>
  <c r="D389" i="1"/>
  <c r="E389" i="1" s="1"/>
  <c r="M388" i="1"/>
  <c r="L388" i="1"/>
  <c r="E388" i="1"/>
  <c r="D388" i="1"/>
  <c r="L387" i="1"/>
  <c r="M387" i="1" s="1"/>
  <c r="D387" i="1"/>
  <c r="E387" i="1" s="1"/>
  <c r="M386" i="1"/>
  <c r="L386" i="1"/>
  <c r="E386" i="1"/>
  <c r="D386" i="1"/>
  <c r="L385" i="1"/>
  <c r="M385" i="1" s="1"/>
  <c r="D385" i="1"/>
  <c r="E385" i="1" s="1"/>
  <c r="M384" i="1"/>
  <c r="L384" i="1"/>
  <c r="E384" i="1"/>
  <c r="D384" i="1"/>
  <c r="L383" i="1"/>
  <c r="M383" i="1" s="1"/>
  <c r="D383" i="1"/>
  <c r="E383" i="1" s="1"/>
  <c r="M380" i="1"/>
  <c r="D380" i="1"/>
  <c r="E380" i="1" s="1"/>
  <c r="M379" i="1"/>
  <c r="L379" i="1"/>
  <c r="D379" i="1"/>
  <c r="E379" i="1" s="1"/>
  <c r="M378" i="1"/>
  <c r="L378" i="1"/>
  <c r="D378" i="1"/>
  <c r="E378" i="1" s="1"/>
  <c r="M377" i="1"/>
  <c r="L377" i="1"/>
  <c r="D377" i="1"/>
  <c r="E377" i="1" s="1"/>
  <c r="M376" i="1"/>
  <c r="L376" i="1"/>
  <c r="D376" i="1"/>
  <c r="E376" i="1" s="1"/>
  <c r="M375" i="1"/>
  <c r="L375" i="1"/>
  <c r="D375" i="1"/>
  <c r="E375" i="1" s="1"/>
  <c r="M374" i="1"/>
  <c r="L374" i="1"/>
  <c r="D374" i="1"/>
  <c r="E374" i="1" s="1"/>
  <c r="M373" i="1"/>
  <c r="L373" i="1"/>
  <c r="L408" i="1" s="1"/>
  <c r="D373" i="1"/>
  <c r="D408" i="1" s="1"/>
  <c r="L369" i="1"/>
  <c r="K369" i="1"/>
  <c r="C369" i="1"/>
  <c r="B369" i="1"/>
  <c r="M349" i="1"/>
  <c r="D349" i="1"/>
  <c r="M337" i="1"/>
  <c r="M369" i="1" s="1"/>
  <c r="D337" i="1"/>
  <c r="M317" i="1"/>
  <c r="D317" i="1"/>
  <c r="M313" i="1"/>
  <c r="D313" i="1"/>
  <c r="M308" i="1"/>
  <c r="D308" i="1"/>
  <c r="D369" i="1" s="1"/>
  <c r="M303" i="1"/>
  <c r="M301" i="1"/>
  <c r="D301" i="1"/>
  <c r="D303" i="1" s="1"/>
  <c r="L297" i="1"/>
  <c r="K297" i="1"/>
  <c r="C297" i="1"/>
  <c r="B297" i="1"/>
  <c r="M289" i="1"/>
  <c r="D289" i="1"/>
  <c r="M248" i="1"/>
  <c r="M247" i="1"/>
  <c r="D247" i="1"/>
  <c r="M246" i="1"/>
  <c r="D246" i="1"/>
  <c r="M245" i="1"/>
  <c r="D245" i="1"/>
  <c r="M244" i="1"/>
  <c r="D244" i="1"/>
  <c r="D242" i="1"/>
  <c r="D241" i="1"/>
  <c r="M240" i="1"/>
  <c r="D240" i="1"/>
  <c r="M239" i="1"/>
  <c r="D239" i="1"/>
  <c r="M238" i="1"/>
  <c r="D238" i="1"/>
  <c r="M237" i="1"/>
  <c r="D237" i="1"/>
  <c r="M236" i="1"/>
  <c r="D236" i="1"/>
  <c r="D297" i="1" s="1"/>
  <c r="M235" i="1"/>
  <c r="M297" i="1" s="1"/>
  <c r="D235" i="1"/>
  <c r="M231" i="1"/>
  <c r="L231" i="1"/>
  <c r="K231" i="1"/>
  <c r="D231" i="1"/>
  <c r="C231" i="1"/>
  <c r="B231" i="1"/>
  <c r="N230" i="1"/>
  <c r="O230" i="1" s="1"/>
  <c r="E230" i="1"/>
  <c r="F230" i="1" s="1"/>
  <c r="N229" i="1"/>
  <c r="O229" i="1" s="1"/>
  <c r="E229" i="1"/>
  <c r="F229" i="1" s="1"/>
  <c r="N228" i="1"/>
  <c r="O228" i="1" s="1"/>
  <c r="E228" i="1"/>
  <c r="F228" i="1" s="1"/>
  <c r="N227" i="1"/>
  <c r="O227" i="1" s="1"/>
  <c r="E227" i="1"/>
  <c r="F227" i="1" s="1"/>
  <c r="N226" i="1"/>
  <c r="O226" i="1" s="1"/>
  <c r="E226" i="1"/>
  <c r="F226" i="1" s="1"/>
  <c r="N225" i="1"/>
  <c r="O225" i="1" s="1"/>
  <c r="E225" i="1"/>
  <c r="F225" i="1" s="1"/>
  <c r="N224" i="1"/>
  <c r="O224" i="1" s="1"/>
  <c r="E224" i="1"/>
  <c r="F224" i="1" s="1"/>
  <c r="N223" i="1"/>
  <c r="O223" i="1" s="1"/>
  <c r="E223" i="1"/>
  <c r="F223" i="1" s="1"/>
  <c r="N222" i="1"/>
  <c r="O222" i="1" s="1"/>
  <c r="F222" i="1"/>
  <c r="O221" i="1"/>
  <c r="N221" i="1"/>
  <c r="F221" i="1"/>
  <c r="E221" i="1"/>
  <c r="O220" i="1"/>
  <c r="N220" i="1"/>
  <c r="F220" i="1"/>
  <c r="E220" i="1"/>
  <c r="O219" i="1"/>
  <c r="N219" i="1"/>
  <c r="F219" i="1"/>
  <c r="E219" i="1"/>
  <c r="O218" i="1"/>
  <c r="N218" i="1"/>
  <c r="F218" i="1"/>
  <c r="E218" i="1"/>
  <c r="O217" i="1"/>
  <c r="N217" i="1"/>
  <c r="E217" i="1"/>
  <c r="F217" i="1" s="1"/>
  <c r="O216" i="1"/>
  <c r="N216" i="1"/>
  <c r="F216" i="1"/>
  <c r="E216" i="1"/>
  <c r="O215" i="1"/>
  <c r="N215" i="1"/>
  <c r="E215" i="1"/>
  <c r="F215" i="1" s="1"/>
  <c r="N214" i="1"/>
  <c r="O214" i="1" s="1"/>
  <c r="F214" i="1"/>
  <c r="E214" i="1"/>
  <c r="N213" i="1"/>
  <c r="O213" i="1" s="1"/>
  <c r="N212" i="1"/>
  <c r="O212" i="1" s="1"/>
  <c r="E212" i="1"/>
  <c r="F212" i="1" s="1"/>
  <c r="O211" i="1"/>
  <c r="N211" i="1"/>
  <c r="E211" i="1"/>
  <c r="F211" i="1" s="1"/>
  <c r="N210" i="1"/>
  <c r="O210" i="1" s="1"/>
  <c r="E210" i="1"/>
  <c r="F210" i="1" s="1"/>
  <c r="O209" i="1"/>
  <c r="N209" i="1"/>
  <c r="F209" i="1"/>
  <c r="E209" i="1"/>
  <c r="N208" i="1"/>
  <c r="O208" i="1" s="1"/>
  <c r="E208" i="1"/>
  <c r="F208" i="1" s="1"/>
  <c r="N207" i="1"/>
  <c r="O207" i="1" s="1"/>
  <c r="F207" i="1"/>
  <c r="E207" i="1"/>
  <c r="N206" i="1"/>
  <c r="O206" i="1" s="1"/>
  <c r="E206" i="1"/>
  <c r="F206" i="1" s="1"/>
  <c r="N205" i="1"/>
  <c r="O205" i="1" s="1"/>
  <c r="E205" i="1"/>
  <c r="F205" i="1" s="1"/>
  <c r="N204" i="1"/>
  <c r="O204" i="1" s="1"/>
  <c r="N203" i="1"/>
  <c r="O203" i="1" s="1"/>
  <c r="E203" i="1"/>
  <c r="N202" i="1"/>
  <c r="O202" i="1" s="1"/>
  <c r="E202" i="1"/>
  <c r="N201" i="1"/>
  <c r="O201" i="1" s="1"/>
  <c r="E201" i="1"/>
  <c r="F201" i="1" s="1"/>
  <c r="N200" i="1"/>
  <c r="O200" i="1" s="1"/>
  <c r="F200" i="1"/>
  <c r="E200" i="1"/>
  <c r="N199" i="1"/>
  <c r="O199" i="1" s="1"/>
  <c r="E199" i="1"/>
  <c r="F199" i="1" s="1"/>
  <c r="N198" i="1"/>
  <c r="O198" i="1" s="1"/>
  <c r="E198" i="1"/>
  <c r="F198" i="1" s="1"/>
  <c r="N197" i="1"/>
  <c r="O197" i="1" s="1"/>
  <c r="E197" i="1"/>
  <c r="F197" i="1" s="1"/>
  <c r="N196" i="1"/>
  <c r="O196" i="1" s="1"/>
  <c r="E196" i="1"/>
  <c r="F196" i="1" s="1"/>
  <c r="N195" i="1"/>
  <c r="O195" i="1" s="1"/>
  <c r="N194" i="1"/>
  <c r="O194" i="1" s="1"/>
  <c r="F194" i="1"/>
  <c r="E194" i="1"/>
  <c r="N193" i="1"/>
  <c r="O193" i="1" s="1"/>
  <c r="E193" i="1"/>
  <c r="F193" i="1" s="1"/>
  <c r="N192" i="1"/>
  <c r="O192" i="1" s="1"/>
  <c r="E192" i="1"/>
  <c r="F192" i="1" s="1"/>
  <c r="O191" i="1"/>
  <c r="N191" i="1"/>
  <c r="E191" i="1"/>
  <c r="F191" i="1" s="1"/>
  <c r="N190" i="1"/>
  <c r="O190" i="1" s="1"/>
  <c r="E190" i="1"/>
  <c r="F190" i="1" s="1"/>
  <c r="N189" i="1"/>
  <c r="O189" i="1" s="1"/>
  <c r="E189" i="1"/>
  <c r="F189" i="1" s="1"/>
  <c r="N188" i="1"/>
  <c r="O188" i="1" s="1"/>
  <c r="E188" i="1"/>
  <c r="F188" i="1" s="1"/>
  <c r="N187" i="1"/>
  <c r="O187" i="1" s="1"/>
  <c r="E187" i="1"/>
  <c r="O186" i="1"/>
  <c r="N186" i="1"/>
  <c r="O185" i="1"/>
  <c r="N185" i="1"/>
  <c r="E185" i="1"/>
  <c r="N184" i="1"/>
  <c r="O184" i="1" s="1"/>
  <c r="E184" i="1"/>
  <c r="F184" i="1" s="1"/>
  <c r="N183" i="1"/>
  <c r="O183" i="1" s="1"/>
  <c r="F183" i="1"/>
  <c r="E183" i="1"/>
  <c r="O182" i="1"/>
  <c r="N182" i="1"/>
  <c r="E182" i="1"/>
  <c r="F182" i="1" s="1"/>
  <c r="N181" i="1"/>
  <c r="O181" i="1" s="1"/>
  <c r="E181" i="1"/>
  <c r="F181" i="1" s="1"/>
  <c r="N180" i="1"/>
  <c r="O180" i="1" s="1"/>
  <c r="E180" i="1"/>
  <c r="F180" i="1" s="1"/>
  <c r="O179" i="1"/>
  <c r="N179" i="1"/>
  <c r="E179" i="1"/>
  <c r="F179" i="1" s="1"/>
  <c r="O178" i="1"/>
  <c r="N178" i="1"/>
  <c r="E178" i="1"/>
  <c r="F178" i="1" s="1"/>
  <c r="E176" i="1"/>
  <c r="E175" i="1"/>
  <c r="E174" i="1"/>
  <c r="E173" i="1"/>
  <c r="E172" i="1"/>
  <c r="E171" i="1"/>
  <c r="E170" i="1"/>
  <c r="E169" i="1"/>
  <c r="P165" i="1"/>
  <c r="M165" i="1"/>
  <c r="L165" i="1"/>
  <c r="K165" i="1"/>
  <c r="G165" i="1"/>
  <c r="D165" i="1"/>
  <c r="C165" i="1"/>
  <c r="B165" i="1"/>
  <c r="O164" i="1"/>
  <c r="F164" i="1"/>
  <c r="O163" i="1"/>
  <c r="F163" i="1"/>
  <c r="O162" i="1"/>
  <c r="F162" i="1"/>
  <c r="O161" i="1"/>
  <c r="F161" i="1"/>
  <c r="O160" i="1"/>
  <c r="F160" i="1"/>
  <c r="O159" i="1"/>
  <c r="F159" i="1"/>
  <c r="O158" i="1"/>
  <c r="F158" i="1"/>
  <c r="F156" i="1"/>
  <c r="O155" i="1"/>
  <c r="F155" i="1"/>
  <c r="H155" i="1" s="1"/>
  <c r="Q154" i="1"/>
  <c r="O154" i="1"/>
  <c r="H154" i="1"/>
  <c r="F154" i="1"/>
  <c r="O153" i="1"/>
  <c r="Q153" i="1" s="1"/>
  <c r="F153" i="1"/>
  <c r="H153" i="1" s="1"/>
  <c r="O152" i="1"/>
  <c r="Q152" i="1" s="1"/>
  <c r="F152" i="1"/>
  <c r="H152" i="1" s="1"/>
  <c r="O151" i="1"/>
  <c r="Q151" i="1" s="1"/>
  <c r="F151" i="1"/>
  <c r="H151" i="1" s="1"/>
  <c r="Q150" i="1"/>
  <c r="O150" i="1"/>
  <c r="E150" i="1"/>
  <c r="F150" i="1" s="1"/>
  <c r="H150" i="1" s="1"/>
  <c r="Q149" i="1"/>
  <c r="O149" i="1"/>
  <c r="F149" i="1"/>
  <c r="H149" i="1" s="1"/>
  <c r="O147" i="1"/>
  <c r="F147" i="1"/>
  <c r="O146" i="1"/>
  <c r="F146" i="1"/>
  <c r="O145" i="1"/>
  <c r="F145" i="1"/>
  <c r="O144" i="1"/>
  <c r="F144" i="1"/>
  <c r="O143" i="1"/>
  <c r="F143" i="1"/>
  <c r="O142" i="1"/>
  <c r="F142" i="1"/>
  <c r="O141" i="1"/>
  <c r="F141" i="1"/>
  <c r="O140" i="1"/>
  <c r="F140" i="1"/>
  <c r="O138" i="1"/>
  <c r="Q138" i="1" s="1"/>
  <c r="N138" i="1"/>
  <c r="H138" i="1"/>
  <c r="F138" i="1"/>
  <c r="E138" i="1"/>
  <c r="O137" i="1"/>
  <c r="Q137" i="1" s="1"/>
  <c r="N137" i="1"/>
  <c r="E137" i="1"/>
  <c r="F137" i="1" s="1"/>
  <c r="H137" i="1" s="1"/>
  <c r="N136" i="1"/>
  <c r="O136" i="1" s="1"/>
  <c r="Q136" i="1" s="1"/>
  <c r="F136" i="1"/>
  <c r="H136" i="1" s="1"/>
  <c r="E136" i="1"/>
  <c r="N135" i="1"/>
  <c r="O135" i="1" s="1"/>
  <c r="Q135" i="1" s="1"/>
  <c r="E135" i="1"/>
  <c r="F135" i="1" s="1"/>
  <c r="H135" i="1" s="1"/>
  <c r="O134" i="1"/>
  <c r="Q134" i="1" s="1"/>
  <c r="N134" i="1"/>
  <c r="H134" i="1"/>
  <c r="F134" i="1"/>
  <c r="E134" i="1"/>
  <c r="N133" i="1"/>
  <c r="O133" i="1" s="1"/>
  <c r="Q133" i="1" s="1"/>
  <c r="E133" i="1"/>
  <c r="F133" i="1" s="1"/>
  <c r="H133" i="1" s="1"/>
  <c r="N132" i="1"/>
  <c r="O132" i="1" s="1"/>
  <c r="Q132" i="1" s="1"/>
  <c r="E132" i="1"/>
  <c r="F132" i="1" s="1"/>
  <c r="H132" i="1" s="1"/>
  <c r="N131" i="1"/>
  <c r="O131" i="1" s="1"/>
  <c r="Q131" i="1" s="1"/>
  <c r="E131" i="1"/>
  <c r="F131" i="1" s="1"/>
  <c r="H131" i="1" s="1"/>
  <c r="O129" i="1"/>
  <c r="F129" i="1"/>
  <c r="O128" i="1"/>
  <c r="F128" i="1"/>
  <c r="O127" i="1"/>
  <c r="F127" i="1"/>
  <c r="O126" i="1"/>
  <c r="F126" i="1"/>
  <c r="O125" i="1"/>
  <c r="F125" i="1"/>
  <c r="O124" i="1"/>
  <c r="F124" i="1"/>
  <c r="O123" i="1"/>
  <c r="F123" i="1"/>
  <c r="O122" i="1"/>
  <c r="F122" i="1"/>
  <c r="O120" i="1"/>
  <c r="F120" i="1"/>
  <c r="O119" i="1"/>
  <c r="F119" i="1"/>
  <c r="O118" i="1"/>
  <c r="F118" i="1"/>
  <c r="O117" i="1"/>
  <c r="F117" i="1"/>
  <c r="O116" i="1"/>
  <c r="F116" i="1"/>
  <c r="O115" i="1"/>
  <c r="F115" i="1"/>
  <c r="O114" i="1"/>
  <c r="F114" i="1"/>
  <c r="O113" i="1"/>
  <c r="F113" i="1"/>
  <c r="N111" i="1"/>
  <c r="O111" i="1" s="1"/>
  <c r="F111" i="1"/>
  <c r="H111" i="1" s="1"/>
  <c r="E111" i="1"/>
  <c r="N110" i="1"/>
  <c r="O110" i="1" s="1"/>
  <c r="Q110" i="1" s="1"/>
  <c r="E110" i="1"/>
  <c r="F110" i="1" s="1"/>
  <c r="H110" i="1" s="1"/>
  <c r="N109" i="1"/>
  <c r="O109" i="1" s="1"/>
  <c r="Q109" i="1" s="1"/>
  <c r="F109" i="1"/>
  <c r="H109" i="1" s="1"/>
  <c r="E109" i="1"/>
  <c r="N108" i="1"/>
  <c r="O108" i="1" s="1"/>
  <c r="Q108" i="1" s="1"/>
  <c r="F108" i="1"/>
  <c r="H108" i="1" s="1"/>
  <c r="E108" i="1"/>
  <c r="N107" i="1"/>
  <c r="O107" i="1" s="1"/>
  <c r="Q107" i="1" s="1"/>
  <c r="F107" i="1"/>
  <c r="H107" i="1" s="1"/>
  <c r="E107" i="1"/>
  <c r="N106" i="1"/>
  <c r="O106" i="1" s="1"/>
  <c r="Q106" i="1" s="1"/>
  <c r="E106" i="1"/>
  <c r="F106" i="1" s="1"/>
  <c r="H106" i="1" s="1"/>
  <c r="N105" i="1"/>
  <c r="O105" i="1" s="1"/>
  <c r="Q105" i="1" s="1"/>
  <c r="F105" i="1"/>
  <c r="H105" i="1" s="1"/>
  <c r="E105" i="1"/>
  <c r="N104" i="1"/>
  <c r="O104" i="1" s="1"/>
  <c r="Q104" i="1" s="1"/>
  <c r="F104" i="1"/>
  <c r="H104" i="1" s="1"/>
  <c r="E104" i="1"/>
  <c r="N102" i="1"/>
  <c r="O102" i="1" s="1"/>
  <c r="Q102" i="1" s="1"/>
  <c r="F102" i="1"/>
  <c r="H102" i="1" s="1"/>
  <c r="E102" i="1"/>
  <c r="N101" i="1"/>
  <c r="O101" i="1" s="1"/>
  <c r="Q101" i="1" s="1"/>
  <c r="E101" i="1"/>
  <c r="F101" i="1" s="1"/>
  <c r="H101" i="1" s="1"/>
  <c r="N100" i="1"/>
  <c r="O100" i="1" s="1"/>
  <c r="Q100" i="1" s="1"/>
  <c r="F100" i="1"/>
  <c r="H100" i="1" s="1"/>
  <c r="E100" i="1"/>
  <c r="N99" i="1"/>
  <c r="O99" i="1" s="1"/>
  <c r="Q99" i="1" s="1"/>
  <c r="F99" i="1"/>
  <c r="H99" i="1" s="1"/>
  <c r="E99" i="1"/>
  <c r="N98" i="1"/>
  <c r="O98" i="1" s="1"/>
  <c r="Q98" i="1" s="1"/>
  <c r="F98" i="1"/>
  <c r="H98" i="1" s="1"/>
  <c r="E98" i="1"/>
  <c r="N97" i="1"/>
  <c r="O97" i="1" s="1"/>
  <c r="Q97" i="1" s="1"/>
  <c r="E97" i="1"/>
  <c r="F97" i="1" s="1"/>
  <c r="H97" i="1" s="1"/>
  <c r="N96" i="1"/>
  <c r="O96" i="1" s="1"/>
  <c r="Q96" i="1" s="1"/>
  <c r="F96" i="1"/>
  <c r="H96" i="1" s="1"/>
  <c r="E96" i="1"/>
  <c r="E165" i="1" s="1"/>
  <c r="N95" i="1"/>
  <c r="N165" i="1" s="1"/>
  <c r="F95" i="1"/>
  <c r="H95" i="1" s="1"/>
  <c r="E95" i="1"/>
  <c r="O93" i="1"/>
  <c r="F93" i="1"/>
  <c r="H93" i="1" s="1"/>
  <c r="O92" i="1"/>
  <c r="H92" i="1"/>
  <c r="F92" i="1"/>
  <c r="O91" i="1"/>
  <c r="F91" i="1"/>
  <c r="H91" i="1" s="1"/>
  <c r="O90" i="1"/>
  <c r="F90" i="1"/>
  <c r="H90" i="1" s="1"/>
  <c r="O89" i="1"/>
  <c r="F89" i="1"/>
  <c r="H89" i="1" s="1"/>
  <c r="O88" i="1"/>
  <c r="H88" i="1"/>
  <c r="F88" i="1"/>
  <c r="O87" i="1"/>
  <c r="F87" i="1"/>
  <c r="H87" i="1" s="1"/>
  <c r="O86" i="1"/>
  <c r="H86" i="1"/>
  <c r="F86" i="1"/>
  <c r="P82" i="1"/>
  <c r="M82" i="1"/>
  <c r="L82" i="1"/>
  <c r="K82" i="1"/>
  <c r="G82" i="1"/>
  <c r="D82" i="1"/>
  <c r="C82" i="1"/>
  <c r="B82" i="1"/>
  <c r="Q81" i="1"/>
  <c r="O81" i="1"/>
  <c r="H81" i="1"/>
  <c r="F81" i="1"/>
  <c r="O80" i="1"/>
  <c r="Q80" i="1" s="1"/>
  <c r="H80" i="1"/>
  <c r="F80" i="1"/>
  <c r="Q79" i="1"/>
  <c r="O79" i="1"/>
  <c r="H79" i="1"/>
  <c r="F79" i="1"/>
  <c r="O78" i="1"/>
  <c r="Q78" i="1" s="1"/>
  <c r="H78" i="1"/>
  <c r="F78" i="1"/>
  <c r="Q77" i="1"/>
  <c r="O77" i="1"/>
  <c r="H77" i="1"/>
  <c r="F77" i="1"/>
  <c r="O76" i="1"/>
  <c r="Q76" i="1" s="1"/>
  <c r="H76" i="1"/>
  <c r="F76" i="1"/>
  <c r="Q75" i="1"/>
  <c r="O75" i="1"/>
  <c r="H75" i="1"/>
  <c r="F75" i="1"/>
  <c r="N73" i="1"/>
  <c r="O73" i="1" s="1"/>
  <c r="Q73" i="1" s="1"/>
  <c r="F73" i="1"/>
  <c r="H73" i="1" s="1"/>
  <c r="E73" i="1"/>
  <c r="N72" i="1"/>
  <c r="O72" i="1" s="1"/>
  <c r="Q72" i="1" s="1"/>
  <c r="F72" i="1"/>
  <c r="H72" i="1" s="1"/>
  <c r="E72" i="1"/>
  <c r="N71" i="1"/>
  <c r="O71" i="1" s="1"/>
  <c r="Q71" i="1" s="1"/>
  <c r="E71" i="1"/>
  <c r="F71" i="1" s="1"/>
  <c r="H71" i="1" s="1"/>
  <c r="N70" i="1"/>
  <c r="O70" i="1" s="1"/>
  <c r="Q70" i="1" s="1"/>
  <c r="F70" i="1"/>
  <c r="H70" i="1" s="1"/>
  <c r="E70" i="1"/>
  <c r="N69" i="1"/>
  <c r="O69" i="1" s="1"/>
  <c r="Q69" i="1" s="1"/>
  <c r="F69" i="1"/>
  <c r="H69" i="1" s="1"/>
  <c r="E69" i="1"/>
  <c r="N68" i="1"/>
  <c r="O68" i="1" s="1"/>
  <c r="Q68" i="1" s="1"/>
  <c r="F68" i="1"/>
  <c r="H68" i="1" s="1"/>
  <c r="E68" i="1"/>
  <c r="N67" i="1"/>
  <c r="O67" i="1" s="1"/>
  <c r="Q67" i="1" s="1"/>
  <c r="E67" i="1"/>
  <c r="F67" i="1" s="1"/>
  <c r="H67" i="1" s="1"/>
  <c r="N66" i="1"/>
  <c r="O66" i="1" s="1"/>
  <c r="Q66" i="1" s="1"/>
  <c r="F66" i="1"/>
  <c r="H66" i="1" s="1"/>
  <c r="E66" i="1"/>
  <c r="F64" i="1"/>
  <c r="H64" i="1" s="1"/>
  <c r="H63" i="1"/>
  <c r="F63" i="1"/>
  <c r="H62" i="1"/>
  <c r="F62" i="1"/>
  <c r="H61" i="1"/>
  <c r="F61" i="1"/>
  <c r="F60" i="1"/>
  <c r="H60" i="1" s="1"/>
  <c r="H59" i="1"/>
  <c r="F59" i="1"/>
  <c r="H58" i="1"/>
  <c r="F58" i="1"/>
  <c r="H57" i="1"/>
  <c r="F57" i="1"/>
  <c r="N55" i="1"/>
  <c r="O55" i="1" s="1"/>
  <c r="Q55" i="1" s="1"/>
  <c r="F55" i="1"/>
  <c r="H55" i="1" s="1"/>
  <c r="E55" i="1"/>
  <c r="N54" i="1"/>
  <c r="O54" i="1" s="1"/>
  <c r="Q54" i="1" s="1"/>
  <c r="F54" i="1"/>
  <c r="H54" i="1" s="1"/>
  <c r="E54" i="1"/>
  <c r="N53" i="1"/>
  <c r="O53" i="1" s="1"/>
  <c r="Q53" i="1" s="1"/>
  <c r="E53" i="1"/>
  <c r="F53" i="1" s="1"/>
  <c r="H53" i="1" s="1"/>
  <c r="N52" i="1"/>
  <c r="O52" i="1" s="1"/>
  <c r="Q52" i="1" s="1"/>
  <c r="F52" i="1"/>
  <c r="H52" i="1" s="1"/>
  <c r="E52" i="1"/>
  <c r="N51" i="1"/>
  <c r="O51" i="1" s="1"/>
  <c r="Q51" i="1" s="1"/>
  <c r="F51" i="1"/>
  <c r="H51" i="1" s="1"/>
  <c r="E51" i="1"/>
  <c r="N50" i="1"/>
  <c r="O50" i="1" s="1"/>
  <c r="Q50" i="1" s="1"/>
  <c r="F50" i="1"/>
  <c r="H50" i="1" s="1"/>
  <c r="E50" i="1"/>
  <c r="N49" i="1"/>
  <c r="O49" i="1" s="1"/>
  <c r="Q49" i="1" s="1"/>
  <c r="E49" i="1"/>
  <c r="F49" i="1" s="1"/>
  <c r="H49" i="1" s="1"/>
  <c r="N48" i="1"/>
  <c r="O48" i="1" s="1"/>
  <c r="Q48" i="1" s="1"/>
  <c r="F48" i="1"/>
  <c r="H48" i="1" s="1"/>
  <c r="E48" i="1"/>
  <c r="F46" i="1"/>
  <c r="F45" i="1"/>
  <c r="F44" i="1"/>
  <c r="F43" i="1"/>
  <c r="F42" i="1"/>
  <c r="F41" i="1"/>
  <c r="F40" i="1"/>
  <c r="F39" i="1"/>
  <c r="F37" i="1"/>
  <c r="F36" i="1"/>
  <c r="F35" i="1"/>
  <c r="F34" i="1"/>
  <c r="F33" i="1"/>
  <c r="F32" i="1"/>
  <c r="F31" i="1"/>
  <c r="F30" i="1"/>
  <c r="N28" i="1"/>
  <c r="O28" i="1" s="1"/>
  <c r="Q28" i="1" s="1"/>
  <c r="F28" i="1"/>
  <c r="H28" i="1" s="1"/>
  <c r="E28" i="1"/>
  <c r="N27" i="1"/>
  <c r="O27" i="1" s="1"/>
  <c r="Q27" i="1" s="1"/>
  <c r="F27" i="1"/>
  <c r="H27" i="1" s="1"/>
  <c r="E27" i="1"/>
  <c r="N26" i="1"/>
  <c r="O26" i="1" s="1"/>
  <c r="Q26" i="1" s="1"/>
  <c r="E26" i="1"/>
  <c r="F26" i="1" s="1"/>
  <c r="H26" i="1" s="1"/>
  <c r="N25" i="1"/>
  <c r="O25" i="1" s="1"/>
  <c r="Q25" i="1" s="1"/>
  <c r="F25" i="1"/>
  <c r="H25" i="1" s="1"/>
  <c r="E25" i="1"/>
  <c r="N24" i="1"/>
  <c r="O24" i="1" s="1"/>
  <c r="Q24" i="1" s="1"/>
  <c r="F24" i="1"/>
  <c r="H24" i="1" s="1"/>
  <c r="E24" i="1"/>
  <c r="N23" i="1"/>
  <c r="O23" i="1" s="1"/>
  <c r="Q23" i="1" s="1"/>
  <c r="F23" i="1"/>
  <c r="H23" i="1" s="1"/>
  <c r="E23" i="1"/>
  <c r="N22" i="1"/>
  <c r="O22" i="1" s="1"/>
  <c r="Q22" i="1" s="1"/>
  <c r="E22" i="1"/>
  <c r="F22" i="1" s="1"/>
  <c r="H22" i="1" s="1"/>
  <c r="N21" i="1"/>
  <c r="O21" i="1" s="1"/>
  <c r="Q21" i="1" s="1"/>
  <c r="F21" i="1"/>
  <c r="H21" i="1" s="1"/>
  <c r="E21" i="1"/>
  <c r="N19" i="1"/>
  <c r="O19" i="1" s="1"/>
  <c r="Q19" i="1" s="1"/>
  <c r="F19" i="1"/>
  <c r="H19" i="1" s="1"/>
  <c r="E19" i="1"/>
  <c r="N18" i="1"/>
  <c r="O18" i="1" s="1"/>
  <c r="Q18" i="1" s="1"/>
  <c r="F18" i="1"/>
  <c r="H18" i="1" s="1"/>
  <c r="E18" i="1"/>
  <c r="N17" i="1"/>
  <c r="O17" i="1" s="1"/>
  <c r="Q17" i="1" s="1"/>
  <c r="E17" i="1"/>
  <c r="F17" i="1" s="1"/>
  <c r="H17" i="1" s="1"/>
  <c r="N16" i="1"/>
  <c r="O16" i="1" s="1"/>
  <c r="Q16" i="1" s="1"/>
  <c r="F16" i="1"/>
  <c r="H16" i="1" s="1"/>
  <c r="E16" i="1"/>
  <c r="N15" i="1"/>
  <c r="O15" i="1" s="1"/>
  <c r="Q15" i="1" s="1"/>
  <c r="F15" i="1"/>
  <c r="H15" i="1" s="1"/>
  <c r="E15" i="1"/>
  <c r="N14" i="1"/>
  <c r="O14" i="1" s="1"/>
  <c r="Q14" i="1" s="1"/>
  <c r="F14" i="1"/>
  <c r="H14" i="1" s="1"/>
  <c r="E14" i="1"/>
  <c r="N13" i="1"/>
  <c r="O13" i="1" s="1"/>
  <c r="Q13" i="1" s="1"/>
  <c r="E13" i="1"/>
  <c r="E82" i="1" s="1"/>
  <c r="N12" i="1"/>
  <c r="O12" i="1" s="1"/>
  <c r="F12" i="1"/>
  <c r="H12" i="1" s="1"/>
  <c r="E12" i="1"/>
  <c r="F10" i="1"/>
  <c r="H10" i="1" s="1"/>
  <c r="H9" i="1"/>
  <c r="F9" i="1"/>
  <c r="H8" i="1"/>
  <c r="F8" i="1"/>
  <c r="H7" i="1"/>
  <c r="F7" i="1"/>
  <c r="F6" i="1"/>
  <c r="H6" i="1" s="1"/>
  <c r="H5" i="1"/>
  <c r="F5" i="1"/>
  <c r="H4" i="1"/>
  <c r="F4" i="1"/>
  <c r="H3" i="1"/>
  <c r="F3" i="1"/>
  <c r="H165" i="1" l="1"/>
  <c r="Q12" i="1"/>
  <c r="Q82" i="1" s="1"/>
  <c r="O82" i="1"/>
  <c r="O231" i="1"/>
  <c r="N82" i="1"/>
  <c r="O95" i="1"/>
  <c r="Q95" i="1" s="1"/>
  <c r="Q165" i="1" s="1"/>
  <c r="F13" i="1"/>
  <c r="H13" i="1" s="1"/>
  <c r="H82" i="1" s="1"/>
  <c r="D496" i="1"/>
  <c r="F165" i="1"/>
  <c r="F231" i="1"/>
  <c r="M408" i="1"/>
  <c r="E231" i="1"/>
  <c r="N231" i="1"/>
  <c r="I565" i="1"/>
  <c r="C496" i="1"/>
  <c r="D503" i="1"/>
  <c r="D565" i="1" s="1"/>
  <c r="E373" i="1"/>
  <c r="E408" i="1" s="1"/>
  <c r="F82" i="1" l="1"/>
  <c r="O165" i="1"/>
</calcChain>
</file>

<file path=xl/sharedStrings.xml><?xml version="1.0" encoding="utf-8"?>
<sst xmlns="http://schemas.openxmlformats.org/spreadsheetml/2006/main" count="1181" uniqueCount="180">
  <si>
    <t>ERA</t>
  </si>
  <si>
    <t>WEEK 1</t>
  </si>
  <si>
    <t>WEEK 2</t>
  </si>
  <si>
    <t>WEEK 3</t>
  </si>
  <si>
    <t>ACCRUAL SALES COS</t>
  </si>
  <si>
    <t>MYOB</t>
  </si>
  <si>
    <t>ACTUAL WEEK 4</t>
  </si>
  <si>
    <t>DIFF</t>
  </si>
  <si>
    <t>PC12</t>
  </si>
  <si>
    <t>NEW PC12 band1</t>
  </si>
  <si>
    <t>NEW PC12 band2</t>
  </si>
  <si>
    <t>NEW PC12 band3</t>
  </si>
  <si>
    <t>NEW PC12 band4</t>
  </si>
  <si>
    <t>NEW PC12 band5</t>
  </si>
  <si>
    <t>NEW PC12 band6</t>
  </si>
  <si>
    <t>NEW PC12 band7</t>
  </si>
  <si>
    <t>NEW PC12 band8</t>
  </si>
  <si>
    <t>NEW2 PC12 band1</t>
  </si>
  <si>
    <t>NEW2 PC12 band2</t>
  </si>
  <si>
    <t>NEW2 PC12 band3</t>
  </si>
  <si>
    <t>NEW2 PC12 band4</t>
  </si>
  <si>
    <t>NEW2 PC12 band5</t>
  </si>
  <si>
    <t>NEW2 PC12 band6</t>
  </si>
  <si>
    <t>NEW2 PC12 band7</t>
  </si>
  <si>
    <t>NEW2 PC12 band8</t>
  </si>
  <si>
    <t>PC24</t>
  </si>
  <si>
    <t>NEW2 PC24 band1</t>
  </si>
  <si>
    <t>NEW2 PC24 band2</t>
  </si>
  <si>
    <t>NEW2 PC24 band3</t>
  </si>
  <si>
    <t>NEW2 PC24 band4</t>
  </si>
  <si>
    <t>NEW2 PC24 band5</t>
  </si>
  <si>
    <t>NEW2 PC24 band6</t>
  </si>
  <si>
    <t>NEW2 PC24 band7</t>
  </si>
  <si>
    <t>NEW2 PC24 band8</t>
  </si>
  <si>
    <t>PC18</t>
  </si>
  <si>
    <t>NEW PC18 BAND1</t>
  </si>
  <si>
    <t>NEW PC18 BAND2</t>
  </si>
  <si>
    <t>NEW PC18 BAND3</t>
  </si>
  <si>
    <t>NEW PC18 BAND4</t>
  </si>
  <si>
    <t>NEW PC18 BAND5</t>
  </si>
  <si>
    <t>NEW PC18 BAND6</t>
  </si>
  <si>
    <t>NEW PC18 BAND7</t>
  </si>
  <si>
    <t>NEW PC18 BAND8</t>
  </si>
  <si>
    <t>PC6</t>
  </si>
  <si>
    <t>NEW PC6 band1</t>
  </si>
  <si>
    <t>NEW PC6 band2</t>
  </si>
  <si>
    <t>NEW PC6 band3</t>
  </si>
  <si>
    <t>NEW PC6 band4</t>
  </si>
  <si>
    <t>NEW PC6 band5</t>
  </si>
  <si>
    <t>NEW PC6 band6</t>
  </si>
  <si>
    <t>NEW PC6 band7</t>
  </si>
  <si>
    <t>NEW PC6 band8</t>
  </si>
  <si>
    <t>NEW2 PC6 band1</t>
  </si>
  <si>
    <t>NEW2 PC6 band2</t>
  </si>
  <si>
    <t>NEW2 PC6 band3</t>
  </si>
  <si>
    <t>NEW2 PC6 band4</t>
  </si>
  <si>
    <t>NEW2 PC6 band5</t>
  </si>
  <si>
    <t>NEW2 PC6 band6</t>
  </si>
  <si>
    <t>NEW2 PC6 band7</t>
  </si>
  <si>
    <t>NEW2 PC6 band8</t>
  </si>
  <si>
    <t>PP</t>
  </si>
  <si>
    <t>NEW PP band1</t>
  </si>
  <si>
    <t>NEW PP band2</t>
  </si>
  <si>
    <t>NEW PP band3</t>
  </si>
  <si>
    <t>NEW PP band4</t>
  </si>
  <si>
    <t>NEW PP band5</t>
  </si>
  <si>
    <t>NEW PP band6</t>
  </si>
  <si>
    <t>NEW PP band7</t>
  </si>
  <si>
    <t>NEW PP band8</t>
  </si>
  <si>
    <t>NEW2 PP band1</t>
  </si>
  <si>
    <t>NEW2 PP band2</t>
  </si>
  <si>
    <t>NEW2 PP band3</t>
  </si>
  <si>
    <t>NEW2 PP band4</t>
  </si>
  <si>
    <t>NEW2 PP band5</t>
  </si>
  <si>
    <t>NEW2 PP band6</t>
  </si>
  <si>
    <t>NEW2 PP band7</t>
  </si>
  <si>
    <t>NEW2 PP band8</t>
  </si>
  <si>
    <t>SG12</t>
  </si>
  <si>
    <t>SG12 BAND1</t>
  </si>
  <si>
    <t>SG12 BAND2</t>
  </si>
  <si>
    <t>SG12 BAND3</t>
  </si>
  <si>
    <t>SG12 BAND4</t>
  </si>
  <si>
    <t>SG12 BAND5</t>
  </si>
  <si>
    <t>SG12 BAND6</t>
  </si>
  <si>
    <t>SG12 BAND7</t>
  </si>
  <si>
    <t>PPP</t>
  </si>
  <si>
    <t>BATAM</t>
  </si>
  <si>
    <t>Week 4 Sep</t>
  </si>
  <si>
    <t>Week 1</t>
  </si>
  <si>
    <t>Week 2</t>
  </si>
  <si>
    <t>ACCRUAL OCT</t>
  </si>
  <si>
    <t>CANTIK</t>
  </si>
  <si>
    <t>INVOICE</t>
  </si>
  <si>
    <t>ACCRUAL</t>
  </si>
  <si>
    <t>OLD PC12 band1</t>
  </si>
  <si>
    <t>OLD PC12 band2</t>
  </si>
  <si>
    <t>OLD PC12 band3</t>
  </si>
  <si>
    <t>OLD PC12 band4</t>
  </si>
  <si>
    <t>OLD PC12 band5</t>
  </si>
  <si>
    <t>OLD PC12 band6</t>
  </si>
  <si>
    <t>OLD PC12 band7</t>
  </si>
  <si>
    <t>OLD PC12 band8</t>
  </si>
  <si>
    <t>OLD PC6 band1</t>
  </si>
  <si>
    <t>OLD PC6 band2</t>
  </si>
  <si>
    <t>OLD PC6 band3</t>
  </si>
  <si>
    <t>OLD PC6 band4</t>
  </si>
  <si>
    <t>OLD PC6 band5</t>
  </si>
  <si>
    <t>OLD PC6 band6</t>
  </si>
  <si>
    <t>OLD PC6 band7</t>
  </si>
  <si>
    <t>OLD PC6 band8</t>
  </si>
  <si>
    <t>OLD PP band1</t>
  </si>
  <si>
    <t>OLD PP band2</t>
  </si>
  <si>
    <t>OLD PP band3</t>
  </si>
  <si>
    <t>OLD PP band4</t>
  </si>
  <si>
    <t>OLD PP band5</t>
  </si>
  <si>
    <t>OLD PP band6</t>
  </si>
  <si>
    <t>OLD PP band7</t>
  </si>
  <si>
    <t>OLD PP band8</t>
  </si>
  <si>
    <t>ERA SAMSUNG BUNDLING</t>
  </si>
  <si>
    <t>SAMSUNG</t>
  </si>
  <si>
    <t>BAND 3 UPSELL</t>
  </si>
  <si>
    <t>BAND 4 UPSELL</t>
  </si>
  <si>
    <t>ERADOTCOM</t>
  </si>
  <si>
    <t>HCI</t>
  </si>
  <si>
    <t>DISCOUNT</t>
  </si>
  <si>
    <t>PC12 HP</t>
  </si>
  <si>
    <t>PC12 LAPTOP</t>
  </si>
  <si>
    <t>LAPTOP NEW PC12 band1</t>
  </si>
  <si>
    <t>LAPTOP NEW PC12 band2</t>
  </si>
  <si>
    <t>LAPTOP NEW PC12 band3</t>
  </si>
  <si>
    <t>LAPTOP NEW PC12 band4</t>
  </si>
  <si>
    <t>LAPTOP NEW PC12 band5</t>
  </si>
  <si>
    <t>LAPTOP NEW PC12 band6</t>
  </si>
  <si>
    <t>LAPTOP NEW PC12 band7</t>
  </si>
  <si>
    <t>LAPTOP NEW PC12 band8</t>
  </si>
  <si>
    <t>PP HP</t>
  </si>
  <si>
    <t>PP LAPTOP</t>
  </si>
  <si>
    <t>LAPTOP NEW PP band1</t>
  </si>
  <si>
    <t>LAPTOP NEW PP band2</t>
  </si>
  <si>
    <t>LAPTOP NEW PP band3</t>
  </si>
  <si>
    <t>LAPTOP NEW PP band4</t>
  </si>
  <si>
    <t>LAPTOP NEW PP band5</t>
  </si>
  <si>
    <t>LAPTOP NEW PP band6</t>
  </si>
  <si>
    <t>LAPTOP NEW PP band7</t>
  </si>
  <si>
    <t>LAPTOP NEW PP band8</t>
  </si>
  <si>
    <t>IBOX</t>
  </si>
  <si>
    <t>NEW2 PC24 BAND1</t>
  </si>
  <si>
    <t>NEW2 PC24 BAND2</t>
  </si>
  <si>
    <t>NEW2 PC24 BAND3</t>
  </si>
  <si>
    <t>NEW2 PC24 BAND4</t>
  </si>
  <si>
    <t>NEW2 PC24 BAND5</t>
  </si>
  <si>
    <t>NEW2 PC24 BAND6</t>
  </si>
  <si>
    <t>NEW2 PC24 BAND7</t>
  </si>
  <si>
    <t>NEW2 PC24 BAND8</t>
  </si>
  <si>
    <t>FM</t>
  </si>
  <si>
    <t>FM PC6 BAND1</t>
  </si>
  <si>
    <t>FM PC6 BAND2</t>
  </si>
  <si>
    <t>FM PC6 BAND3</t>
  </si>
  <si>
    <t>FM PC6 BAND4</t>
  </si>
  <si>
    <t>FM PC6 BAND5</t>
  </si>
  <si>
    <t>FM PC6 BAND6</t>
  </si>
  <si>
    <t>FM PC6 BAND7</t>
  </si>
  <si>
    <t>FM PC12 BAND1</t>
  </si>
  <si>
    <t>FM PC12 BAND2</t>
  </si>
  <si>
    <t>FM PC12 BAND3</t>
  </si>
  <si>
    <t>FM PC12 BAND4</t>
  </si>
  <si>
    <t>FM PC12 BAND5</t>
  </si>
  <si>
    <t>FM PC12 BAND6</t>
  </si>
  <si>
    <t>FM PC12 BAND7</t>
  </si>
  <si>
    <t>FM PP BAND1</t>
  </si>
  <si>
    <t>FM PP BAND2</t>
  </si>
  <si>
    <t>FM PP BAND3</t>
  </si>
  <si>
    <t>FM PP BAND4</t>
  </si>
  <si>
    <t>FM PP BAND5</t>
  </si>
  <si>
    <t>FM PP BAND6</t>
  </si>
  <si>
    <t>FM PP BAND7</t>
  </si>
  <si>
    <t>INDOSAT</t>
  </si>
  <si>
    <t>MANDATORY</t>
  </si>
  <si>
    <t>MII</t>
  </si>
  <si>
    <t>INV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</si>
</sst>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65" fontId="0" fillId="0" borderId="0" xfId="1" applyNumberFormat="1" applyFont="1"/>
    <xf numFmtId="165" fontId="0" fillId="2" borderId="0" xfId="1" applyNumberFormat="1" applyFont="1" applyFill="1"/>
    <xf numFmtId="165" fontId="2" fillId="0" borderId="0" xfId="1" applyNumberFormat="1" applyFont="1"/>
    <xf numFmtId="165" fontId="2" fillId="2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Revenue%20booking%20project%20docs/Revenue%20booking%20reference%20files/Overunderaccrue%20Oct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olttechio-my.sharepoint.com/personal/siti_bolivia_bolttech_io/Documents/SALES%20DATA/2020/OCT%2020/SALES%20DATA%20OCT20%20OK/OK-BATAM%20OCT%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olttechio-my.sharepoint.com/personal/siti_bolivia_bolttech_io/Documents/SALES%20DATA/2020/OCT%2020/SALES%20DATA%20OCT20%20OK/OK-ERA%20INTEGRASI%20Oct%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2"/>
      <sheetName val="Sheet1"/>
      <sheetName val="Sales &amp; COS Sep20"/>
    </sheetNames>
    <sheetDataSet>
      <sheetData sheetId="0"/>
      <sheetData sheetId="1"/>
      <sheetData sheetId="2"/>
      <sheetData sheetId="3">
        <row r="86">
          <cell r="FC86">
            <v>0</v>
          </cell>
          <cell r="FE86">
            <v>0</v>
          </cell>
          <cell r="VP86">
            <v>28696704.54545461</v>
          </cell>
          <cell r="VR86">
            <v>235</v>
          </cell>
        </row>
        <row r="87">
          <cell r="FC87">
            <v>0</v>
          </cell>
          <cell r="FE87">
            <v>0</v>
          </cell>
          <cell r="VP87">
            <v>6692318.181818177</v>
          </cell>
          <cell r="VR87">
            <v>44</v>
          </cell>
        </row>
        <row r="88">
          <cell r="FC88">
            <v>0</v>
          </cell>
          <cell r="FE88">
            <v>0</v>
          </cell>
          <cell r="VP88">
            <v>0</v>
          </cell>
          <cell r="VR88">
            <v>0</v>
          </cell>
        </row>
        <row r="89">
          <cell r="FC89">
            <v>117672750</v>
          </cell>
          <cell r="FE89">
            <v>447</v>
          </cell>
          <cell r="VP89">
            <v>955431.81818181812</v>
          </cell>
          <cell r="VR89">
            <v>3</v>
          </cell>
        </row>
        <row r="90">
          <cell r="FC90">
            <v>44469000</v>
          </cell>
          <cell r="FE90">
            <v>102</v>
          </cell>
          <cell r="VP90">
            <v>0</v>
          </cell>
          <cell r="VR90">
            <v>0</v>
          </cell>
        </row>
        <row r="91">
          <cell r="FC91">
            <v>14712545.454545448</v>
          </cell>
          <cell r="FE91">
            <v>24</v>
          </cell>
          <cell r="VP91">
            <v>0</v>
          </cell>
          <cell r="VR91">
            <v>0</v>
          </cell>
        </row>
        <row r="92">
          <cell r="FC92">
            <v>22656886.363636356</v>
          </cell>
          <cell r="FE92">
            <v>25</v>
          </cell>
          <cell r="VP92">
            <v>0</v>
          </cell>
          <cell r="VR92">
            <v>0</v>
          </cell>
        </row>
        <row r="93">
          <cell r="FC93">
            <v>0</v>
          </cell>
          <cell r="FE93">
            <v>0</v>
          </cell>
          <cell r="VP93">
            <v>0</v>
          </cell>
          <cell r="VR93">
            <v>0</v>
          </cell>
        </row>
        <row r="94">
          <cell r="D94">
            <v>239648931.8181738</v>
          </cell>
          <cell r="F94">
            <v>1961</v>
          </cell>
          <cell r="Q94">
            <v>610568.18181818177</v>
          </cell>
          <cell r="S94">
            <v>5</v>
          </cell>
          <cell r="BQ94">
            <v>33837750.000000067</v>
          </cell>
          <cell r="BS94">
            <v>277</v>
          </cell>
          <cell r="DP94">
            <v>21010295.454545494</v>
          </cell>
          <cell r="DR94">
            <v>171</v>
          </cell>
          <cell r="FC94">
            <v>0</v>
          </cell>
          <cell r="FE94">
            <v>0</v>
          </cell>
          <cell r="VP94">
            <v>55219909.090908572</v>
          </cell>
          <cell r="VR94">
            <v>452</v>
          </cell>
        </row>
        <row r="95">
          <cell r="D95">
            <v>221647295.45455116</v>
          </cell>
          <cell r="F95">
            <v>1647</v>
          </cell>
          <cell r="Q95">
            <v>781772.72727272729</v>
          </cell>
          <cell r="S95">
            <v>6</v>
          </cell>
          <cell r="BQ95">
            <v>56894522.727273189</v>
          </cell>
          <cell r="BS95">
            <v>423</v>
          </cell>
          <cell r="DP95">
            <v>16670045.454545429</v>
          </cell>
          <cell r="DR95">
            <v>124</v>
          </cell>
          <cell r="FC95">
            <v>0</v>
          </cell>
          <cell r="FE95">
            <v>0</v>
          </cell>
          <cell r="VP95">
            <v>55593613.636364117</v>
          </cell>
          <cell r="VR95">
            <v>413</v>
          </cell>
        </row>
        <row r="96">
          <cell r="D96">
            <v>139085590.90909028</v>
          </cell>
          <cell r="F96">
            <v>912</v>
          </cell>
          <cell r="Q96">
            <v>947454.54545454565</v>
          </cell>
          <cell r="S96">
            <v>6</v>
          </cell>
          <cell r="BQ96">
            <v>40245340.90909075</v>
          </cell>
          <cell r="BS96">
            <v>265</v>
          </cell>
          <cell r="DP96">
            <v>11324659.09090909</v>
          </cell>
          <cell r="DR96">
            <v>75</v>
          </cell>
          <cell r="FC96">
            <v>0</v>
          </cell>
          <cell r="FE96">
            <v>0</v>
          </cell>
          <cell r="VP96">
            <v>19887340.909090899</v>
          </cell>
          <cell r="VR96">
            <v>131</v>
          </cell>
        </row>
        <row r="97">
          <cell r="D97">
            <v>123112022.72727092</v>
          </cell>
          <cell r="F97">
            <v>673</v>
          </cell>
          <cell r="Q97">
            <v>2996386.3636363642</v>
          </cell>
          <cell r="S97">
            <v>17</v>
          </cell>
          <cell r="BQ97">
            <v>24113454.545454595</v>
          </cell>
          <cell r="BS97">
            <v>134</v>
          </cell>
          <cell r="DP97">
            <v>11742545.454545464</v>
          </cell>
          <cell r="DR97">
            <v>64</v>
          </cell>
          <cell r="FC97">
            <v>0</v>
          </cell>
          <cell r="FE97">
            <v>0</v>
          </cell>
          <cell r="VP97">
            <v>0</v>
          </cell>
          <cell r="VR97">
            <v>0</v>
          </cell>
        </row>
        <row r="98">
          <cell r="D98">
            <v>95645045.454545453</v>
          </cell>
          <cell r="F98">
            <v>364</v>
          </cell>
          <cell r="Q98">
            <v>1560477.2727272727</v>
          </cell>
          <cell r="S98">
            <v>7</v>
          </cell>
          <cell r="BQ98">
            <v>9103295.4545454532</v>
          </cell>
          <cell r="BS98">
            <v>35</v>
          </cell>
          <cell r="DP98">
            <v>10658250</v>
          </cell>
          <cell r="DR98">
            <v>41</v>
          </cell>
          <cell r="FC98">
            <v>4738500</v>
          </cell>
          <cell r="FE98">
            <v>18</v>
          </cell>
          <cell r="VP98">
            <v>4658727.2727272734</v>
          </cell>
          <cell r="VR98">
            <v>18</v>
          </cell>
        </row>
        <row r="99">
          <cell r="D99">
            <v>69221250</v>
          </cell>
          <cell r="F99">
            <v>155</v>
          </cell>
          <cell r="Q99">
            <v>3308113.6363636367</v>
          </cell>
          <cell r="S99">
            <v>9</v>
          </cell>
          <cell r="BQ99">
            <v>2407909.0909090908</v>
          </cell>
          <cell r="BS99">
            <v>6</v>
          </cell>
          <cell r="DP99">
            <v>2328136.3636363638</v>
          </cell>
          <cell r="DR99">
            <v>6</v>
          </cell>
          <cell r="FC99">
            <v>3431454.5454545459</v>
          </cell>
          <cell r="FE99">
            <v>8</v>
          </cell>
          <cell r="VP99">
            <v>0</v>
          </cell>
          <cell r="VR99">
            <v>0</v>
          </cell>
        </row>
        <row r="100">
          <cell r="D100">
            <v>37116409.090909086</v>
          </cell>
          <cell r="F100">
            <v>64</v>
          </cell>
          <cell r="Q100">
            <v>4013795.4545454551</v>
          </cell>
          <cell r="S100">
            <v>9</v>
          </cell>
          <cell r="BQ100">
            <v>2758295.4545454546</v>
          </cell>
          <cell r="BS100">
            <v>5</v>
          </cell>
          <cell r="DP100">
            <v>1164681.8181818181</v>
          </cell>
          <cell r="DR100">
            <v>2</v>
          </cell>
          <cell r="FC100">
            <v>2329363.6363636362</v>
          </cell>
          <cell r="FE100">
            <v>4</v>
          </cell>
          <cell r="VP100">
            <v>0</v>
          </cell>
          <cell r="VR100">
            <v>0</v>
          </cell>
        </row>
        <row r="101">
          <cell r="D101">
            <v>4598863.6363636358</v>
          </cell>
          <cell r="F101">
            <v>5</v>
          </cell>
          <cell r="Q101">
            <v>0</v>
          </cell>
          <cell r="S101">
            <v>0</v>
          </cell>
          <cell r="BQ101">
            <v>0</v>
          </cell>
          <cell r="BS101">
            <v>0</v>
          </cell>
          <cell r="DP101">
            <v>292499.99999999994</v>
          </cell>
          <cell r="DR101">
            <v>1</v>
          </cell>
          <cell r="FC101">
            <v>0</v>
          </cell>
          <cell r="FE101">
            <v>0</v>
          </cell>
          <cell r="VP101">
            <v>0</v>
          </cell>
          <cell r="VR101">
            <v>0</v>
          </cell>
        </row>
        <row r="110">
          <cell r="CQ110">
            <v>706292363.63641</v>
          </cell>
          <cell r="CS110">
            <v>3712</v>
          </cell>
          <cell r="FC110">
            <v>0</v>
          </cell>
          <cell r="FE110">
            <v>0</v>
          </cell>
          <cell r="VP110">
            <v>11559068.181818191</v>
          </cell>
          <cell r="VR110">
            <v>63</v>
          </cell>
        </row>
        <row r="111">
          <cell r="CQ111">
            <v>2153149090.9087648</v>
          </cell>
          <cell r="CS111">
            <v>8480</v>
          </cell>
          <cell r="FC111">
            <v>0</v>
          </cell>
          <cell r="FE111">
            <v>0</v>
          </cell>
          <cell r="VP111">
            <v>5263772.7272727285</v>
          </cell>
          <cell r="VR111">
            <v>22</v>
          </cell>
        </row>
        <row r="112">
          <cell r="CQ112">
            <v>568406363.63635945</v>
          </cell>
          <cell r="CS112">
            <v>1790</v>
          </cell>
          <cell r="FC112">
            <v>0</v>
          </cell>
          <cell r="FE112">
            <v>0</v>
          </cell>
          <cell r="VP112">
            <v>0</v>
          </cell>
          <cell r="VR112">
            <v>0</v>
          </cell>
        </row>
        <row r="113">
          <cell r="CQ113">
            <v>334503272.72727585</v>
          </cell>
          <cell r="CS113">
            <v>752</v>
          </cell>
          <cell r="FC113">
            <v>52667181.81818185</v>
          </cell>
          <cell r="FE113">
            <v>122</v>
          </cell>
          <cell r="VP113">
            <v>1715727.2727272727</v>
          </cell>
          <cell r="VR113">
            <v>4</v>
          </cell>
        </row>
        <row r="114">
          <cell r="CQ114">
            <v>251957363.63636485</v>
          </cell>
          <cell r="CS114">
            <v>317</v>
          </cell>
          <cell r="FC114">
            <v>73578681.818181813</v>
          </cell>
          <cell r="FE114">
            <v>94</v>
          </cell>
          <cell r="VP114">
            <v>0</v>
          </cell>
          <cell r="VR114">
            <v>0</v>
          </cell>
        </row>
        <row r="115">
          <cell r="CQ115">
            <v>74570999.999999985</v>
          </cell>
          <cell r="CS115">
            <v>67</v>
          </cell>
          <cell r="FC115">
            <v>10732500</v>
          </cell>
          <cell r="FE115">
            <v>10</v>
          </cell>
          <cell r="VP115">
            <v>0</v>
          </cell>
          <cell r="VR115">
            <v>0</v>
          </cell>
        </row>
        <row r="116">
          <cell r="CQ116">
            <v>11131909.090909088</v>
          </cell>
          <cell r="CS116">
            <v>7</v>
          </cell>
          <cell r="FC116">
            <v>10223181.818181818</v>
          </cell>
          <cell r="FE116">
            <v>6</v>
          </cell>
          <cell r="VP116">
            <v>0</v>
          </cell>
          <cell r="VR116">
            <v>0</v>
          </cell>
        </row>
        <row r="117">
          <cell r="CQ117">
            <v>0</v>
          </cell>
          <cell r="FC117">
            <v>0</v>
          </cell>
          <cell r="FE117">
            <v>0</v>
          </cell>
          <cell r="VP117">
            <v>0</v>
          </cell>
          <cell r="VR117">
            <v>0</v>
          </cell>
        </row>
        <row r="118">
          <cell r="D118">
            <v>212038977.27272844</v>
          </cell>
          <cell r="F118">
            <v>1155</v>
          </cell>
          <cell r="Q118">
            <v>1100863.6363636365</v>
          </cell>
          <cell r="S118">
            <v>6</v>
          </cell>
          <cell r="BQ118">
            <v>11375590.909090918</v>
          </cell>
          <cell r="BS118">
            <v>62</v>
          </cell>
          <cell r="DP118">
            <v>9357340.9090909101</v>
          </cell>
          <cell r="DR118">
            <v>51</v>
          </cell>
          <cell r="FC118">
            <v>0</v>
          </cell>
          <cell r="FE118">
            <v>0</v>
          </cell>
          <cell r="VP118">
            <v>48285204.545454688</v>
          </cell>
          <cell r="VR118">
            <v>263</v>
          </cell>
        </row>
        <row r="119">
          <cell r="D119">
            <v>392829749.99998778</v>
          </cell>
          <cell r="F119">
            <v>1833</v>
          </cell>
          <cell r="Q119">
            <v>1254272.7272727273</v>
          </cell>
          <cell r="S119">
            <v>6</v>
          </cell>
          <cell r="BQ119">
            <v>15450136.363636388</v>
          </cell>
          <cell r="BS119">
            <v>72</v>
          </cell>
          <cell r="DP119">
            <v>10279636.363636369</v>
          </cell>
          <cell r="DR119">
            <v>48</v>
          </cell>
          <cell r="FC119">
            <v>0</v>
          </cell>
          <cell r="FE119">
            <v>0</v>
          </cell>
          <cell r="VP119">
            <v>61188136.36363665</v>
          </cell>
          <cell r="VR119">
            <v>286</v>
          </cell>
        </row>
        <row r="120">
          <cell r="D120">
            <v>376562863.63637269</v>
          </cell>
          <cell r="F120">
            <v>1542</v>
          </cell>
          <cell r="Q120">
            <v>489681.81818181818</v>
          </cell>
          <cell r="S120">
            <v>2</v>
          </cell>
          <cell r="BQ120">
            <v>19097590.909090891</v>
          </cell>
          <cell r="BS120">
            <v>78</v>
          </cell>
          <cell r="DP120">
            <v>8293909.0909090927</v>
          </cell>
          <cell r="DR120">
            <v>34</v>
          </cell>
          <cell r="FC120">
            <v>0</v>
          </cell>
          <cell r="FE120">
            <v>0</v>
          </cell>
          <cell r="VP120">
            <v>48447204.545454428</v>
          </cell>
          <cell r="VR120">
            <v>199</v>
          </cell>
        </row>
        <row r="121">
          <cell r="D121">
            <v>350817136.36363536</v>
          </cell>
          <cell r="F121">
            <v>1148</v>
          </cell>
          <cell r="Q121">
            <v>612409.09090909094</v>
          </cell>
          <cell r="S121">
            <v>2</v>
          </cell>
          <cell r="BQ121">
            <v>13288909.090909088</v>
          </cell>
          <cell r="BS121">
            <v>44</v>
          </cell>
          <cell r="DP121">
            <v>9369613.6363636404</v>
          </cell>
          <cell r="DR121">
            <v>31</v>
          </cell>
          <cell r="FC121">
            <v>0</v>
          </cell>
          <cell r="FE121">
            <v>0</v>
          </cell>
          <cell r="VP121">
            <v>0</v>
          </cell>
          <cell r="VR121">
            <v>0</v>
          </cell>
        </row>
        <row r="122">
          <cell r="D122">
            <v>366521318.18181455</v>
          </cell>
          <cell r="F122">
            <v>856</v>
          </cell>
          <cell r="Q122">
            <v>857863.63636363635</v>
          </cell>
          <cell r="S122">
            <v>2</v>
          </cell>
          <cell r="BQ122">
            <v>7598045.454545456</v>
          </cell>
          <cell r="BS122">
            <v>18</v>
          </cell>
          <cell r="DP122">
            <v>3860386.3636363642</v>
          </cell>
          <cell r="DR122">
            <v>9</v>
          </cell>
          <cell r="FC122">
            <v>2573590.9090909092</v>
          </cell>
          <cell r="FE122">
            <v>6</v>
          </cell>
          <cell r="VP122">
            <v>17892409.09090909</v>
          </cell>
          <cell r="VR122">
            <v>42</v>
          </cell>
        </row>
        <row r="123">
          <cell r="D123">
            <v>234624477.2727263</v>
          </cell>
          <cell r="F123">
            <v>299</v>
          </cell>
          <cell r="Q123">
            <v>3372545.4545454546</v>
          </cell>
          <cell r="S123">
            <v>4</v>
          </cell>
          <cell r="BQ123">
            <v>0</v>
          </cell>
          <cell r="BS123">
            <v>0</v>
          </cell>
          <cell r="DP123">
            <v>1532863.6363636365</v>
          </cell>
          <cell r="DR123">
            <v>2</v>
          </cell>
          <cell r="FC123">
            <v>36022295.454545423</v>
          </cell>
          <cell r="FE123">
            <v>47</v>
          </cell>
          <cell r="VP123">
            <v>0</v>
          </cell>
          <cell r="VR123">
            <v>0</v>
          </cell>
        </row>
        <row r="124">
          <cell r="D124">
            <v>96806659.090909094</v>
          </cell>
          <cell r="F124">
            <v>91</v>
          </cell>
          <cell r="Q124">
            <v>1073250</v>
          </cell>
          <cell r="S124">
            <v>1</v>
          </cell>
          <cell r="BQ124">
            <v>2146500</v>
          </cell>
          <cell r="BS124">
            <v>2</v>
          </cell>
          <cell r="DP124">
            <v>766431.81818181823</v>
          </cell>
          <cell r="DR124">
            <v>1</v>
          </cell>
          <cell r="FC124">
            <v>7512750</v>
          </cell>
          <cell r="FE124">
            <v>7</v>
          </cell>
          <cell r="VP124">
            <v>0</v>
          </cell>
          <cell r="VR124">
            <v>0</v>
          </cell>
        </row>
        <row r="125">
          <cell r="D125">
            <v>28965681.81818182</v>
          </cell>
          <cell r="F125">
            <v>17</v>
          </cell>
          <cell r="Q125">
            <v>0</v>
          </cell>
          <cell r="S125">
            <v>0</v>
          </cell>
          <cell r="BQ125">
            <v>0</v>
          </cell>
          <cell r="BS125">
            <v>0</v>
          </cell>
          <cell r="DP125">
            <v>0</v>
          </cell>
          <cell r="DR125">
            <v>0</v>
          </cell>
          <cell r="FC125">
            <v>13630909.090909092</v>
          </cell>
          <cell r="FE125">
            <v>8</v>
          </cell>
          <cell r="VP125">
            <v>0</v>
          </cell>
          <cell r="VR125">
            <v>0</v>
          </cell>
        </row>
        <row r="135">
          <cell r="CQ135">
            <v>44434090.909090981</v>
          </cell>
          <cell r="CS135">
            <v>175</v>
          </cell>
        </row>
        <row r="136">
          <cell r="CQ136">
            <v>180365818.18181968</v>
          </cell>
          <cell r="CS136">
            <v>568</v>
          </cell>
        </row>
        <row r="137">
          <cell r="CQ137">
            <v>242425909.09091112</v>
          </cell>
          <cell r="CS137">
            <v>545</v>
          </cell>
        </row>
        <row r="138">
          <cell r="CQ138">
            <v>58816545.454545423</v>
          </cell>
          <cell r="CS138">
            <v>74</v>
          </cell>
        </row>
        <row r="139">
          <cell r="CQ139">
            <v>15581999.999999998</v>
          </cell>
          <cell r="CS139">
            <v>14</v>
          </cell>
        </row>
        <row r="140">
          <cell r="CQ140">
            <v>0</v>
          </cell>
          <cell r="CS140">
            <v>0</v>
          </cell>
        </row>
        <row r="141">
          <cell r="CQ141">
            <v>0</v>
          </cell>
        </row>
        <row r="158">
          <cell r="CQ158">
            <v>49553636.363636382</v>
          </cell>
          <cell r="CS158">
            <v>130</v>
          </cell>
          <cell r="FC158">
            <v>0</v>
          </cell>
          <cell r="FE158">
            <v>0</v>
          </cell>
          <cell r="VP158">
            <v>367568.18181818177</v>
          </cell>
          <cell r="VR158">
            <v>1</v>
          </cell>
        </row>
        <row r="159">
          <cell r="CQ159">
            <v>184599545.45454678</v>
          </cell>
          <cell r="CS159">
            <v>415</v>
          </cell>
          <cell r="FC159">
            <v>0</v>
          </cell>
          <cell r="FE159">
            <v>0</v>
          </cell>
          <cell r="VP159">
            <v>428931.81818181818</v>
          </cell>
          <cell r="VR159">
            <v>1</v>
          </cell>
        </row>
        <row r="160">
          <cell r="CQ160">
            <v>37507909.090909116</v>
          </cell>
          <cell r="CS160">
            <v>59</v>
          </cell>
          <cell r="FC160">
            <v>0</v>
          </cell>
          <cell r="FE160">
            <v>0</v>
          </cell>
          <cell r="VP160">
            <v>0</v>
          </cell>
          <cell r="VR160">
            <v>0</v>
          </cell>
        </row>
        <row r="161">
          <cell r="CQ161">
            <v>29758909.090909082</v>
          </cell>
          <cell r="CS161">
            <v>36</v>
          </cell>
          <cell r="FC161">
            <v>3985568.1818181816</v>
          </cell>
          <cell r="FE161">
            <v>5</v>
          </cell>
          <cell r="VP161">
            <v>0</v>
          </cell>
          <cell r="VR161">
            <v>0</v>
          </cell>
        </row>
        <row r="162">
          <cell r="CQ162">
            <v>25188545.454545457</v>
          </cell>
          <cell r="CS162">
            <v>18</v>
          </cell>
          <cell r="FC162">
            <v>2698772.7272727271</v>
          </cell>
          <cell r="FE162">
            <v>2</v>
          </cell>
          <cell r="VP162">
            <v>0</v>
          </cell>
          <cell r="VR162">
            <v>0</v>
          </cell>
        </row>
        <row r="163">
          <cell r="CQ163">
            <v>2226636.3636363633</v>
          </cell>
          <cell r="CS163">
            <v>1</v>
          </cell>
          <cell r="FC163">
            <v>0</v>
          </cell>
          <cell r="FE163">
            <v>0</v>
          </cell>
          <cell r="VP163">
            <v>0</v>
          </cell>
          <cell r="VR163">
            <v>0</v>
          </cell>
        </row>
        <row r="164">
          <cell r="CQ164">
            <v>0</v>
          </cell>
          <cell r="FC164">
            <v>11997272.727272727</v>
          </cell>
          <cell r="FE164">
            <v>4</v>
          </cell>
          <cell r="VP164">
            <v>0</v>
          </cell>
          <cell r="VR164">
            <v>0</v>
          </cell>
        </row>
        <row r="165">
          <cell r="FC165">
            <v>0</v>
          </cell>
          <cell r="FE165">
            <v>0</v>
          </cell>
          <cell r="VP165">
            <v>0</v>
          </cell>
          <cell r="VR165">
            <v>0</v>
          </cell>
        </row>
        <row r="166">
          <cell r="D166">
            <v>2572977.272727272</v>
          </cell>
          <cell r="F166">
            <v>7</v>
          </cell>
          <cell r="BQ166">
            <v>367568.18181818177</v>
          </cell>
          <cell r="BS166">
            <v>1</v>
          </cell>
          <cell r="VP166">
            <v>0</v>
          </cell>
          <cell r="VR166">
            <v>0</v>
          </cell>
        </row>
        <row r="167">
          <cell r="D167">
            <v>7566750</v>
          </cell>
          <cell r="F167">
            <v>19</v>
          </cell>
          <cell r="BQ167">
            <v>398250</v>
          </cell>
          <cell r="BS167">
            <v>1</v>
          </cell>
          <cell r="DP167">
            <v>398250</v>
          </cell>
          <cell r="VP167">
            <v>398250</v>
          </cell>
          <cell r="VR167">
            <v>1</v>
          </cell>
        </row>
        <row r="168">
          <cell r="D168">
            <v>7291840.909090911</v>
          </cell>
          <cell r="F168">
            <v>17</v>
          </cell>
          <cell r="BQ168">
            <v>1286795.4545454546</v>
          </cell>
          <cell r="BS168">
            <v>3</v>
          </cell>
          <cell r="VP168">
            <v>3002522.7272727275</v>
          </cell>
          <cell r="VR168">
            <v>7</v>
          </cell>
        </row>
        <row r="169">
          <cell r="D169">
            <v>4291159.0909090918</v>
          </cell>
          <cell r="F169">
            <v>7</v>
          </cell>
          <cell r="BQ169">
            <v>0</v>
          </cell>
          <cell r="BS169">
            <v>0</v>
          </cell>
          <cell r="VP169">
            <v>0</v>
          </cell>
          <cell r="VR169">
            <v>0</v>
          </cell>
        </row>
        <row r="170">
          <cell r="D170">
            <v>6376909.0909090918</v>
          </cell>
          <cell r="F170">
            <v>8</v>
          </cell>
          <cell r="BQ170">
            <v>797113.63636363635</v>
          </cell>
          <cell r="BS170">
            <v>1</v>
          </cell>
          <cell r="VP170">
            <v>0</v>
          </cell>
          <cell r="VR170">
            <v>0</v>
          </cell>
        </row>
        <row r="171">
          <cell r="D171">
            <v>5397545.4545454541</v>
          </cell>
          <cell r="F171">
            <v>4</v>
          </cell>
          <cell r="BQ171">
            <v>0</v>
          </cell>
          <cell r="BS171">
            <v>0</v>
          </cell>
          <cell r="VP171">
            <v>0</v>
          </cell>
          <cell r="VR171">
            <v>0</v>
          </cell>
        </row>
        <row r="172">
          <cell r="D172">
            <v>4294227.2727272725</v>
          </cell>
          <cell r="F172">
            <v>2</v>
          </cell>
          <cell r="BQ172">
            <v>0</v>
          </cell>
          <cell r="BS172">
            <v>0</v>
          </cell>
          <cell r="VP172">
            <v>0</v>
          </cell>
          <cell r="VR172">
            <v>0</v>
          </cell>
        </row>
        <row r="173">
          <cell r="D173">
            <v>0</v>
          </cell>
          <cell r="F173">
            <v>0</v>
          </cell>
          <cell r="BQ173">
            <v>0</v>
          </cell>
          <cell r="BS173">
            <v>0</v>
          </cell>
          <cell r="VP173">
            <v>0</v>
          </cell>
          <cell r="VR173">
            <v>0</v>
          </cell>
        </row>
        <row r="183">
          <cell r="CQ183">
            <v>4003363.6363636353</v>
          </cell>
          <cell r="CS183">
            <v>9</v>
          </cell>
        </row>
        <row r="184">
          <cell r="CQ184">
            <v>9535909.0909090899</v>
          </cell>
          <cell r="CS184">
            <v>15</v>
          </cell>
        </row>
        <row r="185">
          <cell r="CQ185">
            <v>13226181.818181815</v>
          </cell>
          <cell r="CS185">
            <v>16</v>
          </cell>
        </row>
        <row r="186">
          <cell r="CQ186">
            <v>5597454.5454545449</v>
          </cell>
          <cell r="CS186">
            <v>4</v>
          </cell>
        </row>
        <row r="187">
          <cell r="CQ187">
            <v>0</v>
          </cell>
          <cell r="CS187">
            <v>0</v>
          </cell>
        </row>
        <row r="198">
          <cell r="D198">
            <v>13226931.818181824</v>
          </cell>
          <cell r="F198">
            <v>45</v>
          </cell>
          <cell r="Q198">
            <v>0</v>
          </cell>
          <cell r="S198">
            <v>0</v>
          </cell>
          <cell r="BQ198">
            <v>293931.81818181818</v>
          </cell>
          <cell r="BS198">
            <v>1</v>
          </cell>
          <cell r="DP198">
            <v>1763590.9090909089</v>
          </cell>
          <cell r="DR198">
            <v>6</v>
          </cell>
          <cell r="FC198">
            <v>0</v>
          </cell>
          <cell r="FE198">
            <v>0</v>
          </cell>
          <cell r="VP198">
            <v>2645386.3636363638</v>
          </cell>
          <cell r="VR198">
            <v>9</v>
          </cell>
        </row>
        <row r="199">
          <cell r="D199">
            <v>27098795.45454542</v>
          </cell>
          <cell r="F199">
            <v>79</v>
          </cell>
          <cell r="Q199">
            <v>0</v>
          </cell>
          <cell r="S199">
            <v>0</v>
          </cell>
          <cell r="BQ199">
            <v>0</v>
          </cell>
          <cell r="BS199">
            <v>0</v>
          </cell>
          <cell r="DP199">
            <v>0</v>
          </cell>
          <cell r="DR199">
            <v>0</v>
          </cell>
          <cell r="FC199">
            <v>0</v>
          </cell>
          <cell r="FE199">
            <v>0</v>
          </cell>
          <cell r="VP199">
            <v>5831386.3636363633</v>
          </cell>
          <cell r="VR199">
            <v>17</v>
          </cell>
        </row>
        <row r="200">
          <cell r="D200">
            <v>31663022.727272749</v>
          </cell>
          <cell r="F200">
            <v>81</v>
          </cell>
          <cell r="Q200">
            <v>392113.63636363635</v>
          </cell>
          <cell r="S200">
            <v>1</v>
          </cell>
          <cell r="BQ200">
            <v>1176340.9090909092</v>
          </cell>
          <cell r="BS200">
            <v>3</v>
          </cell>
          <cell r="DP200">
            <v>784227.27272727271</v>
          </cell>
          <cell r="DR200">
            <v>2</v>
          </cell>
          <cell r="FC200">
            <v>0</v>
          </cell>
          <cell r="FE200">
            <v>0</v>
          </cell>
          <cell r="VP200">
            <v>5832613.6363636376</v>
          </cell>
          <cell r="VR200">
            <v>15</v>
          </cell>
        </row>
        <row r="201">
          <cell r="D201">
            <v>39125454.545454502</v>
          </cell>
          <cell r="F201">
            <v>80</v>
          </cell>
          <cell r="Q201">
            <v>0</v>
          </cell>
          <cell r="S201">
            <v>0</v>
          </cell>
          <cell r="BQ201">
            <v>1470886.3636363638</v>
          </cell>
          <cell r="BS201">
            <v>3</v>
          </cell>
          <cell r="DP201">
            <v>980590.90909090918</v>
          </cell>
          <cell r="DR201">
            <v>2</v>
          </cell>
          <cell r="FC201">
            <v>0</v>
          </cell>
          <cell r="FE201">
            <v>0</v>
          </cell>
          <cell r="VP201">
            <v>0</v>
          </cell>
          <cell r="VR201">
            <v>0</v>
          </cell>
        </row>
        <row r="202">
          <cell r="D202">
            <v>40221409.090909094</v>
          </cell>
          <cell r="F202">
            <v>54</v>
          </cell>
          <cell r="Q202">
            <v>2207250</v>
          </cell>
          <cell r="S202">
            <v>3</v>
          </cell>
          <cell r="BQ202">
            <v>1471500</v>
          </cell>
          <cell r="BS202">
            <v>2</v>
          </cell>
          <cell r="DP202">
            <v>1471500</v>
          </cell>
          <cell r="DR202">
            <v>2</v>
          </cell>
          <cell r="FC202">
            <v>735750</v>
          </cell>
          <cell r="FE202">
            <v>1</v>
          </cell>
          <cell r="VP202">
            <v>2550272.7272727271</v>
          </cell>
          <cell r="VR202">
            <v>4</v>
          </cell>
        </row>
        <row r="203">
          <cell r="D203">
            <v>36897954.545454532</v>
          </cell>
          <cell r="F203">
            <v>30</v>
          </cell>
          <cell r="Q203">
            <v>1226659.0909090908</v>
          </cell>
          <cell r="S203">
            <v>1</v>
          </cell>
          <cell r="BQ203">
            <v>1226659.0909090908</v>
          </cell>
          <cell r="BS203">
            <v>1</v>
          </cell>
          <cell r="DP203">
            <v>5397545.4545454541</v>
          </cell>
          <cell r="DR203">
            <v>4</v>
          </cell>
          <cell r="FC203">
            <v>2453318.1818181816</v>
          </cell>
          <cell r="FE203">
            <v>2</v>
          </cell>
          <cell r="VP203">
            <v>0</v>
          </cell>
          <cell r="VR203">
            <v>0</v>
          </cell>
        </row>
        <row r="204">
          <cell r="D204">
            <v>32633795.454545438</v>
          </cell>
          <cell r="F204">
            <v>19</v>
          </cell>
          <cell r="Q204">
            <v>0</v>
          </cell>
          <cell r="S204">
            <v>0</v>
          </cell>
          <cell r="BQ204">
            <v>0</v>
          </cell>
          <cell r="BS204">
            <v>0</v>
          </cell>
          <cell r="DP204">
            <v>0</v>
          </cell>
          <cell r="DR204">
            <v>0</v>
          </cell>
          <cell r="FC204">
            <v>3435136.3636363633</v>
          </cell>
          <cell r="FE204">
            <v>2</v>
          </cell>
        </row>
        <row r="205">
          <cell r="D205">
            <v>5453181.8181818174</v>
          </cell>
          <cell r="F205">
            <v>2</v>
          </cell>
          <cell r="Q205">
            <v>0</v>
          </cell>
          <cell r="S205">
            <v>0</v>
          </cell>
          <cell r="BQ205">
            <v>0</v>
          </cell>
          <cell r="BS205">
            <v>0</v>
          </cell>
          <cell r="DP205">
            <v>0</v>
          </cell>
          <cell r="DR205">
            <v>0</v>
          </cell>
          <cell r="FC205">
            <v>2726590.9090909087</v>
          </cell>
          <cell r="FE205">
            <v>1</v>
          </cell>
        </row>
        <row r="392">
          <cell r="FC392">
            <v>0</v>
          </cell>
          <cell r="FE392">
            <v>0</v>
          </cell>
        </row>
        <row r="393">
          <cell r="FC393">
            <v>0</v>
          </cell>
          <cell r="FE393">
            <v>0</v>
          </cell>
        </row>
        <row r="394">
          <cell r="FC394">
            <v>0</v>
          </cell>
          <cell r="FE394">
            <v>0</v>
          </cell>
        </row>
        <row r="395">
          <cell r="FC395">
            <v>9969998.7486704625</v>
          </cell>
          <cell r="FE395">
            <v>37</v>
          </cell>
        </row>
        <row r="396">
          <cell r="FC396">
            <v>5141360.1684820224</v>
          </cell>
          <cell r="FE396">
            <v>14</v>
          </cell>
        </row>
        <row r="397">
          <cell r="FC397">
            <v>1328985.4576980909</v>
          </cell>
          <cell r="FE397">
            <v>3</v>
          </cell>
        </row>
        <row r="398">
          <cell r="FC398">
            <v>1882849.0622929838</v>
          </cell>
          <cell r="FE398">
            <v>4</v>
          </cell>
        </row>
        <row r="399">
          <cell r="FC399">
            <v>0</v>
          </cell>
          <cell r="FE399">
            <v>0</v>
          </cell>
        </row>
        <row r="400">
          <cell r="FC400">
            <v>0</v>
          </cell>
          <cell r="FE400">
            <v>0</v>
          </cell>
        </row>
        <row r="401">
          <cell r="FC401">
            <v>0</v>
          </cell>
          <cell r="FE401">
            <v>0</v>
          </cell>
        </row>
        <row r="402">
          <cell r="FC402">
            <v>13163727.272727266</v>
          </cell>
          <cell r="FE402">
            <v>31</v>
          </cell>
        </row>
        <row r="403">
          <cell r="FC403">
            <v>23981920.13739749</v>
          </cell>
          <cell r="FE403">
            <v>37</v>
          </cell>
        </row>
        <row r="404">
          <cell r="FC404">
            <v>8770352.33142622</v>
          </cell>
          <cell r="FE404">
            <v>10</v>
          </cell>
        </row>
        <row r="405">
          <cell r="FC405">
            <v>20172524.74160891</v>
          </cell>
          <cell r="FE405">
            <v>19</v>
          </cell>
        </row>
        <row r="406">
          <cell r="FC406">
            <v>0</v>
          </cell>
          <cell r="FE406">
            <v>0</v>
          </cell>
        </row>
        <row r="407">
          <cell r="FC407">
            <v>0</v>
          </cell>
          <cell r="FE407">
            <v>0</v>
          </cell>
        </row>
        <row r="408">
          <cell r="FC408">
            <v>0</v>
          </cell>
          <cell r="FE408">
            <v>0</v>
          </cell>
        </row>
        <row r="409">
          <cell r="FC409">
            <v>0</v>
          </cell>
          <cell r="FE409">
            <v>0</v>
          </cell>
        </row>
        <row r="410">
          <cell r="FC410">
            <v>1174896.1472292801</v>
          </cell>
          <cell r="FE410">
            <v>1</v>
          </cell>
        </row>
        <row r="411">
          <cell r="FC411">
            <v>2933620.2107174285</v>
          </cell>
          <cell r="FE411">
            <v>2</v>
          </cell>
        </row>
        <row r="412">
          <cell r="FC412">
            <v>5652713.576796867</v>
          </cell>
          <cell r="FE412">
            <v>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"/>
      <sheetName val="Sheet1"/>
      <sheetName val="BATAM"/>
      <sheetName val="UW"/>
    </sheetNames>
    <sheetDataSet>
      <sheetData sheetId="0" refreshError="1"/>
      <sheetData sheetId="1" refreshError="1">
        <row r="3">
          <cell r="A3" t="str">
            <v>Row Labels</v>
          </cell>
          <cell r="B3" t="str">
            <v>Sum of Ex Margin</v>
          </cell>
          <cell r="C3" t="str">
            <v>Sum of qty</v>
          </cell>
        </row>
        <row r="4">
          <cell r="A4" t="str">
            <v>NEW PC6 BAND1</v>
          </cell>
          <cell r="B4">
            <v>134325</v>
          </cell>
          <cell r="C4">
            <v>1</v>
          </cell>
        </row>
        <row r="5">
          <cell r="A5" t="str">
            <v>NEW2 PC12 BAND1</v>
          </cell>
          <cell r="B5">
            <v>1412775</v>
          </cell>
          <cell r="C5">
            <v>7</v>
          </cell>
        </row>
        <row r="6">
          <cell r="A6" t="str">
            <v>NEW2 PC12 BAND2</v>
          </cell>
          <cell r="B6">
            <v>2120175.0000000005</v>
          </cell>
          <cell r="C6">
            <v>9</v>
          </cell>
        </row>
        <row r="7">
          <cell r="A7" t="str">
            <v>NEW2 PC12 BAND3</v>
          </cell>
          <cell r="B7">
            <v>1885275</v>
          </cell>
          <cell r="C7">
            <v>7</v>
          </cell>
        </row>
        <row r="8">
          <cell r="A8" t="str">
            <v>NEW2 PC12 BAND4</v>
          </cell>
          <cell r="B8">
            <v>2694600</v>
          </cell>
          <cell r="C8">
            <v>8</v>
          </cell>
        </row>
        <row r="9">
          <cell r="A9" t="str">
            <v>NEW2 PC12 BAND5</v>
          </cell>
          <cell r="B9">
            <v>10380150.000000002</v>
          </cell>
          <cell r="C9">
            <v>22</v>
          </cell>
        </row>
        <row r="10">
          <cell r="A10" t="str">
            <v>NEW2 PC12 BAND6</v>
          </cell>
          <cell r="B10">
            <v>7587675</v>
          </cell>
          <cell r="C10">
            <v>9</v>
          </cell>
        </row>
        <row r="11">
          <cell r="A11" t="str">
            <v>NEW2 PC12 BAND7</v>
          </cell>
          <cell r="B11">
            <v>3541725</v>
          </cell>
          <cell r="C11">
            <v>3</v>
          </cell>
        </row>
        <row r="12">
          <cell r="A12" t="str">
            <v>NEW2 PC24 BAND3</v>
          </cell>
          <cell r="B12">
            <v>431325</v>
          </cell>
          <cell r="C12">
            <v>1</v>
          </cell>
        </row>
        <row r="13">
          <cell r="A13" t="str">
            <v>NEW2 PC24 BAND4</v>
          </cell>
          <cell r="B13">
            <v>1617975</v>
          </cell>
          <cell r="C13">
            <v>3</v>
          </cell>
        </row>
        <row r="14">
          <cell r="A14" t="str">
            <v>NEW2 PC24 BAND5</v>
          </cell>
          <cell r="B14">
            <v>4046625</v>
          </cell>
          <cell r="C14">
            <v>5</v>
          </cell>
        </row>
        <row r="15">
          <cell r="A15" t="str">
            <v>NEW2 PC24 BAND6</v>
          </cell>
          <cell r="B15">
            <v>2698650</v>
          </cell>
          <cell r="C15">
            <v>2</v>
          </cell>
        </row>
        <row r="16">
          <cell r="A16" t="str">
            <v>NEW2 PC24 BAND7</v>
          </cell>
          <cell r="B16">
            <v>1889325.0000000002</v>
          </cell>
          <cell r="C16">
            <v>1</v>
          </cell>
        </row>
        <row r="17">
          <cell r="A17" t="str">
            <v>NEW2 PC6 BAND4</v>
          </cell>
          <cell r="B17">
            <v>201825</v>
          </cell>
          <cell r="C17">
            <v>1</v>
          </cell>
        </row>
        <row r="18">
          <cell r="A18" t="str">
            <v>NEW2 PC6 BAND5</v>
          </cell>
          <cell r="B18">
            <v>289575</v>
          </cell>
          <cell r="C18">
            <v>1</v>
          </cell>
        </row>
        <row r="19">
          <cell r="A19" t="str">
            <v>NEW2 PC6 BAND7</v>
          </cell>
          <cell r="B19">
            <v>640575</v>
          </cell>
          <cell r="C19">
            <v>1</v>
          </cell>
        </row>
        <row r="20">
          <cell r="A20" t="str">
            <v>NEW2 PP BAND1</v>
          </cell>
          <cell r="B20">
            <v>404325</v>
          </cell>
          <cell r="C20">
            <v>1</v>
          </cell>
        </row>
        <row r="21">
          <cell r="A21" t="str">
            <v>NEW2 PP BAND5</v>
          </cell>
          <cell r="B21">
            <v>876825</v>
          </cell>
          <cell r="C21">
            <v>1</v>
          </cell>
        </row>
        <row r="22">
          <cell r="A22" t="str">
            <v>Grand Total</v>
          </cell>
          <cell r="B22">
            <v>42853725</v>
          </cell>
          <cell r="C22">
            <v>83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R"/>
      <sheetName val="DAILY"/>
      <sheetName val="EVENT"/>
      <sheetName val="Sheet1"/>
      <sheetName val="Sheet2"/>
      <sheetName val="Master"/>
      <sheetName val="Store"/>
      <sheetName val="OCTOBER"/>
      <sheetName val="Take Out"/>
      <sheetName val="UW "/>
      <sheetName val="ZONA"/>
      <sheetName val="Master N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3474791090.9090033</v>
          </cell>
        </row>
        <row r="37">
          <cell r="B37">
            <v>252113113.63637066</v>
          </cell>
        </row>
        <row r="59">
          <cell r="B59">
            <v>137316886.36363581</v>
          </cell>
        </row>
        <row r="85">
          <cell r="B85">
            <v>30148568.181818169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41C36-B0ED-4EAC-A71D-6CEAFCBF3F83}">
  <dimension ref="A1:Q570"/>
  <sheetViews>
    <sheetView tabSelected="1" topLeftCell="A37" workbookViewId="0">
      <selection activeCell="A5" sqref="A5"/>
    </sheetView>
  </sheetViews>
  <sheetFormatPr defaultRowHeight="14.4" x14ac:dyDescent="0.3"/>
  <cols>
    <col min="1" max="1" width="20.21875" customWidth="1"/>
    <col min="2" max="2" width="13.6640625" style="2" bestFit="1" customWidth="1"/>
    <col min="3" max="3" width="16.109375" style="2" bestFit="1" customWidth="1"/>
    <col min="4" max="4" width="14.21875" style="2" bestFit="1" customWidth="1"/>
    <col min="5" max="5" width="19.109375" style="2" bestFit="1" customWidth="1"/>
    <col min="6" max="6" width="12.88671875" style="2" bestFit="1" customWidth="1"/>
    <col min="7" max="7" width="15.44140625" style="2" bestFit="1" customWidth="1"/>
    <col min="8" max="8" width="12.21875" style="2" bestFit="1" customWidth="1"/>
    <col min="9" max="9" width="8.88671875" style="2"/>
    <col min="10" max="10" width="21.77734375" style="2" customWidth="1"/>
    <col min="11" max="11" width="8.77734375" style="2" bestFit="1" customWidth="1"/>
    <col min="12" max="12" width="13.5546875" style="2" bestFit="1" customWidth="1"/>
    <col min="13" max="13" width="14.21875" style="2" bestFit="1" customWidth="1"/>
    <col min="14" max="14" width="19.109375" style="2" bestFit="1" customWidth="1"/>
    <col min="15" max="15" width="7.21875" style="2" bestFit="1" customWidth="1"/>
    <col min="16" max="16" width="15.44140625" style="2" bestFit="1" customWidth="1"/>
    <col min="17" max="17" width="8.88671875" style="2"/>
  </cols>
  <sheetData>
    <row r="1" spans="1:17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J1" s="4" t="s">
        <v>0</v>
      </c>
      <c r="K1" s="2" t="s">
        <v>1</v>
      </c>
      <c r="L1" s="2" t="s">
        <v>2</v>
      </c>
      <c r="M1" s="2" t="s">
        <v>3</v>
      </c>
      <c r="N1" s="2" t="s">
        <v>4</v>
      </c>
      <c r="O1" s="2" t="s">
        <v>5</v>
      </c>
      <c r="P1" s="2" t="s">
        <v>6</v>
      </c>
      <c r="Q1" s="3" t="s">
        <v>7</v>
      </c>
    </row>
    <row r="2" spans="1:17" x14ac:dyDescent="0.3">
      <c r="A2" t="s">
        <v>8</v>
      </c>
      <c r="H2" s="3"/>
      <c r="J2" s="2" t="s">
        <v>8</v>
      </c>
      <c r="Q2" s="3"/>
    </row>
    <row r="3" spans="1:17" x14ac:dyDescent="0.3">
      <c r="A3" t="s">
        <v>9</v>
      </c>
      <c r="F3" s="2">
        <f>E3-SUM(B3:D3)</f>
        <v>0</v>
      </c>
      <c r="H3" s="3">
        <f>G3-F3</f>
        <v>0</v>
      </c>
      <c r="J3" s="2" t="s">
        <v>9</v>
      </c>
      <c r="Q3" s="3"/>
    </row>
    <row r="4" spans="1:17" x14ac:dyDescent="0.3">
      <c r="A4" t="s">
        <v>10</v>
      </c>
      <c r="F4" s="2">
        <f t="shared" ref="F4:F67" si="0">E4-SUM(B4:D4)</f>
        <v>0</v>
      </c>
      <c r="H4" s="3">
        <f t="shared" ref="H4:H28" si="1">G4-F4</f>
        <v>0</v>
      </c>
      <c r="J4" s="2" t="s">
        <v>10</v>
      </c>
      <c r="Q4" s="3"/>
    </row>
    <row r="5" spans="1:17" x14ac:dyDescent="0.3">
      <c r="A5" t="s">
        <v>11</v>
      </c>
      <c r="F5" s="2">
        <f t="shared" si="0"/>
        <v>0</v>
      </c>
      <c r="H5" s="3">
        <f t="shared" si="1"/>
        <v>0</v>
      </c>
      <c r="J5" s="2" t="s">
        <v>11</v>
      </c>
      <c r="Q5" s="3"/>
    </row>
    <row r="6" spans="1:17" x14ac:dyDescent="0.3">
      <c r="A6" t="s">
        <v>12</v>
      </c>
      <c r="F6" s="2">
        <f t="shared" si="0"/>
        <v>0</v>
      </c>
      <c r="H6" s="3">
        <f t="shared" si="1"/>
        <v>0</v>
      </c>
      <c r="J6" s="2" t="s">
        <v>12</v>
      </c>
      <c r="Q6" s="3"/>
    </row>
    <row r="7" spans="1:17" x14ac:dyDescent="0.3">
      <c r="A7" t="s">
        <v>13</v>
      </c>
      <c r="F7" s="2">
        <f t="shared" si="0"/>
        <v>0</v>
      </c>
      <c r="H7" s="3">
        <f t="shared" si="1"/>
        <v>0</v>
      </c>
      <c r="J7" s="2" t="s">
        <v>13</v>
      </c>
      <c r="Q7" s="3"/>
    </row>
    <row r="8" spans="1:17" x14ac:dyDescent="0.3">
      <c r="A8" t="s">
        <v>14</v>
      </c>
      <c r="F8" s="2">
        <f t="shared" si="0"/>
        <v>0</v>
      </c>
      <c r="H8" s="3">
        <f t="shared" si="1"/>
        <v>0</v>
      </c>
      <c r="J8" s="2" t="s">
        <v>14</v>
      </c>
      <c r="Q8" s="3"/>
    </row>
    <row r="9" spans="1:17" x14ac:dyDescent="0.3">
      <c r="A9" t="s">
        <v>15</v>
      </c>
      <c r="F9" s="2">
        <f t="shared" si="0"/>
        <v>0</v>
      </c>
      <c r="H9" s="3">
        <f t="shared" si="1"/>
        <v>0</v>
      </c>
      <c r="J9" s="2" t="s">
        <v>15</v>
      </c>
      <c r="Q9" s="3"/>
    </row>
    <row r="10" spans="1:17" x14ac:dyDescent="0.3">
      <c r="A10" t="s">
        <v>16</v>
      </c>
      <c r="F10" s="2">
        <f t="shared" si="0"/>
        <v>0</v>
      </c>
      <c r="H10" s="3">
        <f t="shared" si="1"/>
        <v>0</v>
      </c>
      <c r="J10" s="2" t="s">
        <v>16</v>
      </c>
      <c r="Q10" s="3"/>
    </row>
    <row r="11" spans="1:17" x14ac:dyDescent="0.3">
      <c r="A11" t="s">
        <v>8</v>
      </c>
      <c r="H11" s="3"/>
      <c r="J11" s="2" t="s">
        <v>8</v>
      </c>
      <c r="Q11" s="3"/>
    </row>
    <row r="12" spans="1:17" x14ac:dyDescent="0.3">
      <c r="A12" t="s">
        <v>17</v>
      </c>
      <c r="B12" s="2">
        <v>55593613.636363804</v>
      </c>
      <c r="C12" s="2">
        <v>54309272.727272883</v>
      </c>
      <c r="D12" s="2">
        <v>52657977.27272743</v>
      </c>
      <c r="E12" s="2">
        <f>'[1]Sales &amp; COS Sep20'!D118+'[1]Sales &amp; COS Sep20'!BQ118</f>
        <v>223414568.18181935</v>
      </c>
      <c r="F12" s="2">
        <f t="shared" si="0"/>
        <v>60853704.545455247</v>
      </c>
      <c r="G12" s="2">
        <v>79262181.818181589</v>
      </c>
      <c r="H12" s="3">
        <f t="shared" si="1"/>
        <v>18408477.272726342</v>
      </c>
      <c r="J12" s="2" t="s">
        <v>17</v>
      </c>
      <c r="K12" s="2">
        <v>303</v>
      </c>
      <c r="L12" s="2">
        <v>296</v>
      </c>
      <c r="M12" s="2">
        <v>287</v>
      </c>
      <c r="N12" s="2">
        <f>'[1]Sales &amp; COS Sep20'!BS118+'[1]Sales &amp; COS Sep20'!F118</f>
        <v>1217</v>
      </c>
      <c r="O12" s="2">
        <f>N12-SUM(K12:M12)</f>
        <v>331</v>
      </c>
      <c r="P12" s="2">
        <v>432</v>
      </c>
      <c r="Q12" s="3">
        <f>P12-O12</f>
        <v>101</v>
      </c>
    </row>
    <row r="13" spans="1:17" x14ac:dyDescent="0.3">
      <c r="A13" t="s">
        <v>18</v>
      </c>
      <c r="B13" s="2">
        <v>81686045.454546005</v>
      </c>
      <c r="C13" s="2">
        <v>105794590.90909177</v>
      </c>
      <c r="D13" s="2">
        <v>111148568.18181911</v>
      </c>
      <c r="E13" s="2">
        <f>'[1]Sales &amp; COS Sep20'!D119+'[1]Sales &amp; COS Sep20'!BQ119</f>
        <v>408279886.36362416</v>
      </c>
      <c r="F13" s="2">
        <f t="shared" si="0"/>
        <v>109650681.81816727</v>
      </c>
      <c r="G13" s="2">
        <v>147341454.54545593</v>
      </c>
      <c r="H13" s="3">
        <f t="shared" si="1"/>
        <v>37690772.727288663</v>
      </c>
      <c r="J13" s="2" t="s">
        <v>18</v>
      </c>
      <c r="K13" s="2">
        <v>382</v>
      </c>
      <c r="L13" s="2">
        <v>494</v>
      </c>
      <c r="M13" s="2">
        <v>519</v>
      </c>
      <c r="N13" s="2">
        <f>'[1]Sales &amp; COS Sep20'!BS119+'[1]Sales &amp; COS Sep20'!F119</f>
        <v>1905</v>
      </c>
      <c r="O13" s="2">
        <f t="shared" ref="O13:O28" si="2">N13-SUM(K13:M13)</f>
        <v>510</v>
      </c>
      <c r="P13" s="2">
        <v>688</v>
      </c>
      <c r="Q13" s="3">
        <f t="shared" ref="Q13:Q28" si="3">P13-O13</f>
        <v>178</v>
      </c>
    </row>
    <row r="14" spans="1:17" x14ac:dyDescent="0.3">
      <c r="A14" t="s">
        <v>19</v>
      </c>
      <c r="B14" s="2">
        <v>76940795.454545021</v>
      </c>
      <c r="C14" s="2">
        <v>93774068.181817576</v>
      </c>
      <c r="D14" s="2">
        <v>95732795.454544812</v>
      </c>
      <c r="E14" s="2">
        <f>'[1]Sales &amp; COS Sep20'!D120+'[1]Sales &amp; COS Sep20'!BQ120</f>
        <v>395660454.54546356</v>
      </c>
      <c r="F14" s="2">
        <f t="shared" si="0"/>
        <v>129212795.45455614</v>
      </c>
      <c r="G14" s="2">
        <v>159881113.63636228</v>
      </c>
      <c r="H14" s="3">
        <f t="shared" si="1"/>
        <v>30668318.181806147</v>
      </c>
      <c r="J14" s="2" t="s">
        <v>19</v>
      </c>
      <c r="K14" s="2">
        <v>315</v>
      </c>
      <c r="L14" s="2">
        <v>383</v>
      </c>
      <c r="M14" s="2">
        <v>391</v>
      </c>
      <c r="N14" s="2">
        <f>'[1]Sales &amp; COS Sep20'!BS120+'[1]Sales &amp; COS Sep20'!F120</f>
        <v>1620</v>
      </c>
      <c r="O14" s="2">
        <f t="shared" si="2"/>
        <v>531</v>
      </c>
      <c r="P14" s="2">
        <v>653</v>
      </c>
      <c r="Q14" s="3">
        <f t="shared" si="3"/>
        <v>122</v>
      </c>
    </row>
    <row r="15" spans="1:17" x14ac:dyDescent="0.3">
      <c r="A15" t="s">
        <v>20</v>
      </c>
      <c r="B15" s="2">
        <v>85431068.18181847</v>
      </c>
      <c r="C15" s="2">
        <v>100741295.45454581</v>
      </c>
      <c r="D15" s="2">
        <v>75938727.272727519</v>
      </c>
      <c r="E15" s="2">
        <f>'[1]Sales &amp; COS Sep20'!D121+'[1]Sales &amp; COS Sep20'!BQ121</f>
        <v>364106045.45454443</v>
      </c>
      <c r="F15" s="2">
        <f t="shared" si="0"/>
        <v>101994954.54545262</v>
      </c>
      <c r="G15" s="2">
        <v>122481818.18181863</v>
      </c>
      <c r="H15" s="3">
        <f t="shared" si="1"/>
        <v>20486863.63636601</v>
      </c>
      <c r="J15" s="2" t="s">
        <v>20</v>
      </c>
      <c r="K15" s="2">
        <v>279</v>
      </c>
      <c r="L15" s="2">
        <v>329</v>
      </c>
      <c r="M15" s="2">
        <v>248</v>
      </c>
      <c r="N15" s="2">
        <f>'[1]Sales &amp; COS Sep20'!BS121+'[1]Sales &amp; COS Sep20'!F121</f>
        <v>1192</v>
      </c>
      <c r="O15" s="2">
        <f t="shared" si="2"/>
        <v>336</v>
      </c>
      <c r="P15" s="2">
        <v>400</v>
      </c>
      <c r="Q15" s="3">
        <f t="shared" si="3"/>
        <v>64</v>
      </c>
    </row>
    <row r="16" spans="1:17" x14ac:dyDescent="0.3">
      <c r="A16" t="s">
        <v>21</v>
      </c>
      <c r="B16" s="2">
        <v>86215295.454545304</v>
      </c>
      <c r="C16" s="2">
        <v>85357431.818181694</v>
      </c>
      <c r="D16" s="2">
        <v>79781318.181818113</v>
      </c>
      <c r="E16" s="2">
        <f>'[1]Sales &amp; COS Sep20'!D122+'[1]Sales &amp; COS Sep20'!BQ122</f>
        <v>374119363.63635999</v>
      </c>
      <c r="F16" s="2">
        <f t="shared" si="0"/>
        <v>122765318.18181485</v>
      </c>
      <c r="G16" s="2">
        <v>145407886.36363548</v>
      </c>
      <c r="H16" s="3">
        <f t="shared" si="1"/>
        <v>22642568.181820631</v>
      </c>
      <c r="J16" s="2" t="s">
        <v>21</v>
      </c>
      <c r="K16" s="2">
        <v>201</v>
      </c>
      <c r="L16" s="2">
        <v>199</v>
      </c>
      <c r="M16" s="2">
        <v>186</v>
      </c>
      <c r="N16" s="2">
        <f>'[1]Sales &amp; COS Sep20'!BS122+'[1]Sales &amp; COS Sep20'!F122</f>
        <v>874</v>
      </c>
      <c r="O16" s="2">
        <f t="shared" si="2"/>
        <v>288</v>
      </c>
      <c r="P16" s="2">
        <v>339</v>
      </c>
      <c r="Q16" s="3">
        <f t="shared" si="3"/>
        <v>51</v>
      </c>
    </row>
    <row r="17" spans="1:17" x14ac:dyDescent="0.3">
      <c r="A17" t="s">
        <v>22</v>
      </c>
      <c r="B17" s="2">
        <v>46752340.909090906</v>
      </c>
      <c r="C17" s="2">
        <v>50584500.000000007</v>
      </c>
      <c r="D17" s="2">
        <v>53650227.272727288</v>
      </c>
      <c r="E17" s="2">
        <f>'[1]Sales &amp; COS Sep20'!D123+'[1]Sales &amp; COS Sep20'!BQ123</f>
        <v>234624477.2727263</v>
      </c>
      <c r="F17" s="2">
        <f t="shared" si="0"/>
        <v>83637409.09090811</v>
      </c>
      <c r="G17" s="2">
        <v>76643181.818181798</v>
      </c>
      <c r="H17" s="3">
        <f t="shared" si="1"/>
        <v>-6994227.2727263123</v>
      </c>
      <c r="J17" s="2" t="s">
        <v>22</v>
      </c>
      <c r="K17" s="2">
        <v>61</v>
      </c>
      <c r="L17" s="2">
        <v>66</v>
      </c>
      <c r="M17" s="2">
        <v>70</v>
      </c>
      <c r="N17" s="2">
        <f>'[1]Sales &amp; COS Sep20'!BS123+'[1]Sales &amp; COS Sep20'!F123</f>
        <v>299</v>
      </c>
      <c r="O17" s="2">
        <f t="shared" si="2"/>
        <v>102</v>
      </c>
      <c r="P17" s="2">
        <v>100</v>
      </c>
      <c r="Q17" s="3">
        <f t="shared" si="3"/>
        <v>-2</v>
      </c>
    </row>
    <row r="18" spans="1:17" x14ac:dyDescent="0.3">
      <c r="A18" t="s">
        <v>23</v>
      </c>
      <c r="B18" s="2">
        <v>25758000</v>
      </c>
      <c r="C18" s="2">
        <v>39710250</v>
      </c>
      <c r="D18" s="2">
        <v>27904500</v>
      </c>
      <c r="E18" s="2">
        <f>'[1]Sales &amp; COS Sep20'!D124+'[1]Sales &amp; COS Sep20'!BQ124</f>
        <v>98953159.090909094</v>
      </c>
      <c r="F18" s="2">
        <f t="shared" si="0"/>
        <v>5580409.0909090936</v>
      </c>
      <c r="G18" s="2">
        <v>31124250</v>
      </c>
      <c r="H18" s="3">
        <f t="shared" si="1"/>
        <v>25543840.909090906</v>
      </c>
      <c r="J18" s="2" t="s">
        <v>23</v>
      </c>
      <c r="K18" s="2">
        <v>24</v>
      </c>
      <c r="L18" s="2">
        <v>37</v>
      </c>
      <c r="M18" s="2">
        <v>26</v>
      </c>
      <c r="N18" s="2">
        <f>'[1]Sales &amp; COS Sep20'!BS124+'[1]Sales &amp; COS Sep20'!F124</f>
        <v>93</v>
      </c>
      <c r="O18" s="2">
        <f t="shared" si="2"/>
        <v>6</v>
      </c>
      <c r="P18" s="2">
        <v>29</v>
      </c>
      <c r="Q18" s="3">
        <f t="shared" si="3"/>
        <v>23</v>
      </c>
    </row>
    <row r="19" spans="1:17" x14ac:dyDescent="0.3">
      <c r="A19" t="s">
        <v>24</v>
      </c>
      <c r="B19" s="2">
        <v>10223181.818181818</v>
      </c>
      <c r="C19" s="2">
        <v>5111590.9090909082</v>
      </c>
      <c r="D19" s="2">
        <v>10223181.818181818</v>
      </c>
      <c r="E19" s="2">
        <f>'[1]Sales &amp; COS Sep20'!D125+'[1]Sales &amp; COS Sep20'!BQ125</f>
        <v>28965681.81818182</v>
      </c>
      <c r="F19" s="2">
        <f t="shared" si="0"/>
        <v>3407727.2727272734</v>
      </c>
      <c r="G19" s="2">
        <v>3407727.2727272725</v>
      </c>
      <c r="H19" s="3">
        <f t="shared" si="1"/>
        <v>0</v>
      </c>
      <c r="J19" s="2" t="s">
        <v>24</v>
      </c>
      <c r="K19" s="2">
        <v>6</v>
      </c>
      <c r="L19" s="2">
        <v>3</v>
      </c>
      <c r="M19" s="2">
        <v>6</v>
      </c>
      <c r="N19" s="2">
        <f>'[1]Sales &amp; COS Sep20'!BS125+'[1]Sales &amp; COS Sep20'!F125</f>
        <v>17</v>
      </c>
      <c r="O19" s="2">
        <f t="shared" si="2"/>
        <v>2</v>
      </c>
      <c r="P19" s="2">
        <v>2</v>
      </c>
      <c r="Q19" s="3">
        <f t="shared" si="3"/>
        <v>0</v>
      </c>
    </row>
    <row r="20" spans="1:17" x14ac:dyDescent="0.3">
      <c r="A20" t="s">
        <v>25</v>
      </c>
      <c r="H20" s="3"/>
      <c r="J20" s="2" t="s">
        <v>25</v>
      </c>
      <c r="Q20" s="3"/>
    </row>
    <row r="21" spans="1:17" x14ac:dyDescent="0.3">
      <c r="A21" t="s">
        <v>26</v>
      </c>
      <c r="B21" s="2">
        <v>3821113.6363636372</v>
      </c>
      <c r="C21" s="2">
        <v>2645386.3636363638</v>
      </c>
      <c r="D21" s="2">
        <v>2645386.3636363638</v>
      </c>
      <c r="E21" s="2">
        <f>'[1]Sales &amp; COS Sep20'!D198+'[1]Sales &amp; COS Sep20'!BQ198</f>
        <v>13520863.636363642</v>
      </c>
      <c r="F21" s="2">
        <f t="shared" si="0"/>
        <v>4408977.2727272771</v>
      </c>
      <c r="G21" s="2">
        <v>5878636.3636363652</v>
      </c>
      <c r="H21" s="3">
        <f t="shared" si="1"/>
        <v>1469659.090909088</v>
      </c>
      <c r="J21" s="2" t="s">
        <v>26</v>
      </c>
      <c r="K21" s="2">
        <v>13</v>
      </c>
      <c r="L21" s="2">
        <v>9</v>
      </c>
      <c r="M21" s="2">
        <v>9</v>
      </c>
      <c r="N21" s="2">
        <f>'[1]Sales &amp; COS Sep20'!BS198+'[1]Sales &amp; COS Sep20'!F198</f>
        <v>46</v>
      </c>
      <c r="O21" s="2">
        <f t="shared" si="2"/>
        <v>15</v>
      </c>
      <c r="P21" s="2">
        <v>20</v>
      </c>
      <c r="Q21" s="3">
        <f t="shared" si="3"/>
        <v>5</v>
      </c>
    </row>
    <row r="22" spans="1:17" x14ac:dyDescent="0.3">
      <c r="A22" t="s">
        <v>27</v>
      </c>
      <c r="B22" s="2">
        <v>6174409.0909090908</v>
      </c>
      <c r="C22" s="2">
        <v>5145340.9090909082</v>
      </c>
      <c r="D22" s="2">
        <v>7203477.2727272734</v>
      </c>
      <c r="E22" s="2">
        <f>'[1]Sales &amp; COS Sep20'!D199+'[1]Sales &amp; COS Sep20'!BQ199</f>
        <v>27098795.45454542</v>
      </c>
      <c r="F22" s="2">
        <f t="shared" si="0"/>
        <v>8575568.1818181463</v>
      </c>
      <c r="G22" s="2">
        <v>12348818.181818176</v>
      </c>
      <c r="H22" s="3">
        <f t="shared" si="1"/>
        <v>3773250.0000000298</v>
      </c>
      <c r="J22" s="2" t="s">
        <v>27</v>
      </c>
      <c r="K22" s="2">
        <v>18</v>
      </c>
      <c r="L22" s="2">
        <v>15</v>
      </c>
      <c r="M22" s="2">
        <v>21</v>
      </c>
      <c r="N22" s="2">
        <f>'[1]Sales &amp; COS Sep20'!BS199+'[1]Sales &amp; COS Sep20'!F199</f>
        <v>79</v>
      </c>
      <c r="O22" s="2">
        <f t="shared" si="2"/>
        <v>25</v>
      </c>
      <c r="P22" s="2">
        <v>36</v>
      </c>
      <c r="Q22" s="3">
        <f t="shared" si="3"/>
        <v>11</v>
      </c>
    </row>
    <row r="23" spans="1:17" x14ac:dyDescent="0.3">
      <c r="A23" t="s">
        <v>28</v>
      </c>
      <c r="B23" s="2">
        <v>5881704.5454545459</v>
      </c>
      <c r="C23" s="2">
        <v>10194954.545454549</v>
      </c>
      <c r="D23" s="2">
        <v>5881704.5454545459</v>
      </c>
      <c r="E23" s="2">
        <f>'[1]Sales &amp; COS Sep20'!D200+'[1]Sales &amp; COS Sep20'!BQ200</f>
        <v>32839363.636363659</v>
      </c>
      <c r="F23" s="2">
        <f t="shared" si="0"/>
        <v>10881000.000000019</v>
      </c>
      <c r="G23" s="2">
        <v>12939750.000000006</v>
      </c>
      <c r="H23" s="3">
        <f t="shared" si="1"/>
        <v>2058749.999999987</v>
      </c>
      <c r="J23" s="2" t="s">
        <v>28</v>
      </c>
      <c r="K23" s="2">
        <v>15</v>
      </c>
      <c r="L23" s="2">
        <v>26</v>
      </c>
      <c r="M23" s="2">
        <v>15</v>
      </c>
      <c r="N23" s="2">
        <f>'[1]Sales &amp; COS Sep20'!BS200+'[1]Sales &amp; COS Sep20'!F200</f>
        <v>84</v>
      </c>
      <c r="O23" s="2">
        <f t="shared" si="2"/>
        <v>28</v>
      </c>
      <c r="P23" s="2">
        <v>33</v>
      </c>
      <c r="Q23" s="3">
        <f t="shared" si="3"/>
        <v>5</v>
      </c>
    </row>
    <row r="24" spans="1:17" x14ac:dyDescent="0.3">
      <c r="A24" t="s">
        <v>29</v>
      </c>
      <c r="B24" s="2">
        <v>10786500.000000007</v>
      </c>
      <c r="C24" s="2">
        <v>13237977.272727281</v>
      </c>
      <c r="D24" s="2">
        <v>9805909.0909090973</v>
      </c>
      <c r="E24" s="2">
        <f>'[1]Sales &amp; COS Sep20'!D201+'[1]Sales &amp; COS Sep20'!BQ201</f>
        <v>40596340.909090869</v>
      </c>
      <c r="F24" s="2">
        <f t="shared" si="0"/>
        <v>6765954.5454544798</v>
      </c>
      <c r="G24" s="2">
        <v>8825318.1818181872</v>
      </c>
      <c r="H24" s="3">
        <f t="shared" si="1"/>
        <v>2059363.6363637075</v>
      </c>
      <c r="J24" s="2" t="s">
        <v>29</v>
      </c>
      <c r="K24" s="2">
        <v>22</v>
      </c>
      <c r="L24" s="2">
        <v>27</v>
      </c>
      <c r="M24" s="2">
        <v>20</v>
      </c>
      <c r="N24" s="2">
        <f>'[1]Sales &amp; COS Sep20'!BS201+'[1]Sales &amp; COS Sep20'!F201</f>
        <v>83</v>
      </c>
      <c r="O24" s="2">
        <f t="shared" si="2"/>
        <v>14</v>
      </c>
      <c r="P24" s="2">
        <v>18</v>
      </c>
      <c r="Q24" s="3">
        <f t="shared" si="3"/>
        <v>4</v>
      </c>
    </row>
    <row r="25" spans="1:17" x14ac:dyDescent="0.3">
      <c r="A25" t="s">
        <v>30</v>
      </c>
      <c r="B25" s="2">
        <v>8093250</v>
      </c>
      <c r="C25" s="2">
        <v>6621750</v>
      </c>
      <c r="D25" s="2">
        <v>9564750</v>
      </c>
      <c r="E25" s="2">
        <f>'[1]Sales &amp; COS Sep20'!D202+'[1]Sales &amp; COS Sep20'!BQ202</f>
        <v>41692909.090909094</v>
      </c>
      <c r="F25" s="2">
        <f t="shared" si="0"/>
        <v>17413159.090909094</v>
      </c>
      <c r="G25" s="2">
        <v>23544000</v>
      </c>
      <c r="H25" s="3">
        <f t="shared" si="1"/>
        <v>6130840.9090909064</v>
      </c>
      <c r="J25" s="2" t="s">
        <v>30</v>
      </c>
      <c r="K25" s="2">
        <v>11</v>
      </c>
      <c r="L25" s="2">
        <v>9</v>
      </c>
      <c r="M25" s="2">
        <v>13</v>
      </c>
      <c r="N25" s="2">
        <f>'[1]Sales &amp; COS Sep20'!BS202+'[1]Sales &amp; COS Sep20'!F202</f>
        <v>56</v>
      </c>
      <c r="O25" s="2">
        <f t="shared" si="2"/>
        <v>23</v>
      </c>
      <c r="P25" s="2">
        <v>32</v>
      </c>
      <c r="Q25" s="3">
        <f t="shared" si="3"/>
        <v>9</v>
      </c>
    </row>
    <row r="26" spans="1:17" x14ac:dyDescent="0.3">
      <c r="A26" t="s">
        <v>31</v>
      </c>
      <c r="B26" s="2">
        <v>11039931.818181816</v>
      </c>
      <c r="C26" s="2">
        <v>6133295.4545454541</v>
      </c>
      <c r="D26" s="2">
        <v>11039931.818181816</v>
      </c>
      <c r="E26" s="2">
        <f>'[1]Sales &amp; COS Sep20'!D203+'[1]Sales &amp; COS Sep20'!BQ203</f>
        <v>38124613.636363626</v>
      </c>
      <c r="F26" s="2">
        <f t="shared" si="0"/>
        <v>9911454.5454545394</v>
      </c>
      <c r="G26" s="2">
        <v>7359954.5454545449</v>
      </c>
      <c r="H26" s="3">
        <f t="shared" si="1"/>
        <v>-2551499.9999999944</v>
      </c>
      <c r="J26" s="2" t="s">
        <v>31</v>
      </c>
      <c r="K26" s="2">
        <v>9</v>
      </c>
      <c r="L26" s="2">
        <v>5</v>
      </c>
      <c r="M26" s="2">
        <v>9</v>
      </c>
      <c r="N26" s="2">
        <f>'[1]Sales &amp; COS Sep20'!BS203+'[1]Sales &amp; COS Sep20'!F203</f>
        <v>31</v>
      </c>
      <c r="O26" s="2">
        <f t="shared" si="2"/>
        <v>8</v>
      </c>
      <c r="P26" s="2">
        <v>6</v>
      </c>
      <c r="Q26" s="3">
        <f t="shared" si="3"/>
        <v>-2</v>
      </c>
    </row>
    <row r="27" spans="1:17" x14ac:dyDescent="0.3">
      <c r="A27" t="s">
        <v>32</v>
      </c>
      <c r="B27" s="2">
        <v>13740545.454545453</v>
      </c>
      <c r="C27" s="2">
        <v>8587840.9090909082</v>
      </c>
      <c r="D27" s="2">
        <v>8587840.9090909082</v>
      </c>
      <c r="E27" s="2">
        <f>'[1]Sales &amp; COS Sep20'!D204+'[1]Sales &amp; COS Sep20'!BQ204</f>
        <v>32633795.454545438</v>
      </c>
      <c r="F27" s="2">
        <f t="shared" si="0"/>
        <v>1717568.1818181723</v>
      </c>
      <c r="G27" s="2">
        <v>5152704.5454545449</v>
      </c>
      <c r="H27" s="3">
        <f t="shared" si="1"/>
        <v>3435136.3636363726</v>
      </c>
      <c r="J27" s="2" t="s">
        <v>32</v>
      </c>
      <c r="K27" s="2">
        <v>8</v>
      </c>
      <c r="L27" s="2">
        <v>5</v>
      </c>
      <c r="M27" s="2">
        <v>5</v>
      </c>
      <c r="N27" s="2">
        <f>'[1]Sales &amp; COS Sep20'!BS204+'[1]Sales &amp; COS Sep20'!F204</f>
        <v>19</v>
      </c>
      <c r="O27" s="2">
        <f t="shared" si="2"/>
        <v>1</v>
      </c>
      <c r="P27" s="2">
        <v>3</v>
      </c>
      <c r="Q27" s="3">
        <f t="shared" si="3"/>
        <v>2</v>
      </c>
    </row>
    <row r="28" spans="1:17" x14ac:dyDescent="0.3">
      <c r="A28" t="s">
        <v>33</v>
      </c>
      <c r="D28" s="2">
        <v>2726590.9090909087</v>
      </c>
      <c r="E28" s="2">
        <f>'[1]Sales &amp; COS Sep20'!D205+'[1]Sales &amp; COS Sep20'!BQ205</f>
        <v>5453181.8181818174</v>
      </c>
      <c r="F28" s="2">
        <f t="shared" si="0"/>
        <v>2726590.9090909087</v>
      </c>
      <c r="G28" s="2">
        <v>2726590.9090909087</v>
      </c>
      <c r="H28" s="3">
        <f t="shared" si="1"/>
        <v>0</v>
      </c>
      <c r="J28" s="2" t="s">
        <v>33</v>
      </c>
      <c r="M28" s="2">
        <v>1</v>
      </c>
      <c r="N28" s="2">
        <f>'[1]Sales &amp; COS Sep20'!BS205+'[1]Sales &amp; COS Sep20'!F205</f>
        <v>2</v>
      </c>
      <c r="O28" s="2">
        <f t="shared" si="2"/>
        <v>1</v>
      </c>
      <c r="P28" s="2">
        <v>1</v>
      </c>
      <c r="Q28" s="3">
        <f t="shared" si="3"/>
        <v>0</v>
      </c>
    </row>
    <row r="29" spans="1:17" x14ac:dyDescent="0.3">
      <c r="A29" t="s">
        <v>34</v>
      </c>
      <c r="H29" s="3"/>
      <c r="J29" s="2" t="s">
        <v>34</v>
      </c>
      <c r="Q29" s="3"/>
    </row>
    <row r="30" spans="1:17" x14ac:dyDescent="0.3">
      <c r="A30" t="s">
        <v>35</v>
      </c>
      <c r="F30" s="2">
        <f t="shared" si="0"/>
        <v>0</v>
      </c>
      <c r="H30" s="3"/>
      <c r="J30" s="2" t="s">
        <v>35</v>
      </c>
      <c r="Q30" s="3"/>
    </row>
    <row r="31" spans="1:17" x14ac:dyDescent="0.3">
      <c r="A31" t="s">
        <v>36</v>
      </c>
      <c r="F31" s="2">
        <f t="shared" si="0"/>
        <v>0</v>
      </c>
      <c r="H31" s="3"/>
      <c r="J31" s="2" t="s">
        <v>36</v>
      </c>
      <c r="Q31" s="3"/>
    </row>
    <row r="32" spans="1:17" x14ac:dyDescent="0.3">
      <c r="A32" t="s">
        <v>37</v>
      </c>
      <c r="F32" s="2">
        <f t="shared" si="0"/>
        <v>0</v>
      </c>
      <c r="H32" s="3"/>
      <c r="J32" s="2" t="s">
        <v>37</v>
      </c>
      <c r="Q32" s="3"/>
    </row>
    <row r="33" spans="1:17" x14ac:dyDescent="0.3">
      <c r="A33" t="s">
        <v>38</v>
      </c>
      <c r="F33" s="2">
        <f t="shared" si="0"/>
        <v>0</v>
      </c>
      <c r="H33" s="3"/>
      <c r="J33" s="2" t="s">
        <v>38</v>
      </c>
      <c r="Q33" s="3"/>
    </row>
    <row r="34" spans="1:17" x14ac:dyDescent="0.3">
      <c r="A34" t="s">
        <v>39</v>
      </c>
      <c r="F34" s="2">
        <f t="shared" si="0"/>
        <v>0</v>
      </c>
      <c r="H34" s="3"/>
      <c r="J34" s="2" t="s">
        <v>39</v>
      </c>
      <c r="Q34" s="3"/>
    </row>
    <row r="35" spans="1:17" x14ac:dyDescent="0.3">
      <c r="A35" t="s">
        <v>40</v>
      </c>
      <c r="F35" s="2">
        <f t="shared" si="0"/>
        <v>0</v>
      </c>
      <c r="H35" s="3"/>
      <c r="J35" s="2" t="s">
        <v>40</v>
      </c>
      <c r="Q35" s="3"/>
    </row>
    <row r="36" spans="1:17" x14ac:dyDescent="0.3">
      <c r="A36" t="s">
        <v>41</v>
      </c>
      <c r="F36" s="2">
        <f t="shared" si="0"/>
        <v>0</v>
      </c>
      <c r="H36" s="3"/>
      <c r="J36" s="2" t="s">
        <v>41</v>
      </c>
      <c r="Q36" s="3"/>
    </row>
    <row r="37" spans="1:17" x14ac:dyDescent="0.3">
      <c r="A37" t="s">
        <v>42</v>
      </c>
      <c r="F37" s="2">
        <f t="shared" si="0"/>
        <v>0</v>
      </c>
      <c r="H37" s="3"/>
      <c r="J37" s="2" t="s">
        <v>42</v>
      </c>
      <c r="Q37" s="3"/>
    </row>
    <row r="38" spans="1:17" x14ac:dyDescent="0.3">
      <c r="A38" t="s">
        <v>43</v>
      </c>
      <c r="H38" s="3"/>
      <c r="J38" s="2" t="s">
        <v>43</v>
      </c>
      <c r="Q38" s="3"/>
    </row>
    <row r="39" spans="1:17" x14ac:dyDescent="0.3">
      <c r="A39" t="s">
        <v>44</v>
      </c>
      <c r="F39" s="2">
        <f t="shared" si="0"/>
        <v>0</v>
      </c>
      <c r="H39" s="3"/>
      <c r="J39" s="2" t="s">
        <v>44</v>
      </c>
      <c r="Q39" s="3"/>
    </row>
    <row r="40" spans="1:17" x14ac:dyDescent="0.3">
      <c r="A40" t="s">
        <v>45</v>
      </c>
      <c r="F40" s="2">
        <f t="shared" si="0"/>
        <v>0</v>
      </c>
      <c r="H40" s="3"/>
      <c r="J40" s="2" t="s">
        <v>45</v>
      </c>
      <c r="Q40" s="3"/>
    </row>
    <row r="41" spans="1:17" x14ac:dyDescent="0.3">
      <c r="A41" t="s">
        <v>46</v>
      </c>
      <c r="F41" s="2">
        <f t="shared" si="0"/>
        <v>0</v>
      </c>
      <c r="H41" s="3"/>
      <c r="J41" s="2" t="s">
        <v>46</v>
      </c>
      <c r="Q41" s="3"/>
    </row>
    <row r="42" spans="1:17" x14ac:dyDescent="0.3">
      <c r="A42" t="s">
        <v>47</v>
      </c>
      <c r="F42" s="2">
        <f t="shared" si="0"/>
        <v>0</v>
      </c>
      <c r="H42" s="3"/>
      <c r="J42" s="2" t="s">
        <v>47</v>
      </c>
      <c r="Q42" s="3"/>
    </row>
    <row r="43" spans="1:17" x14ac:dyDescent="0.3">
      <c r="A43" t="s">
        <v>48</v>
      </c>
      <c r="F43" s="2">
        <f t="shared" si="0"/>
        <v>0</v>
      </c>
      <c r="H43" s="3"/>
      <c r="J43" s="2" t="s">
        <v>48</v>
      </c>
      <c r="Q43" s="3"/>
    </row>
    <row r="44" spans="1:17" x14ac:dyDescent="0.3">
      <c r="A44" t="s">
        <v>49</v>
      </c>
      <c r="F44" s="2">
        <f t="shared" si="0"/>
        <v>0</v>
      </c>
      <c r="H44" s="3"/>
      <c r="J44" s="2" t="s">
        <v>49</v>
      </c>
      <c r="Q44" s="3"/>
    </row>
    <row r="45" spans="1:17" x14ac:dyDescent="0.3">
      <c r="A45" t="s">
        <v>50</v>
      </c>
      <c r="F45" s="2">
        <f t="shared" si="0"/>
        <v>0</v>
      </c>
      <c r="H45" s="3"/>
      <c r="J45" s="2" t="s">
        <v>50</v>
      </c>
      <c r="Q45" s="3"/>
    </row>
    <row r="46" spans="1:17" x14ac:dyDescent="0.3">
      <c r="A46" t="s">
        <v>51</v>
      </c>
      <c r="F46" s="2">
        <f t="shared" si="0"/>
        <v>0</v>
      </c>
      <c r="H46" s="3"/>
      <c r="J46" s="2" t="s">
        <v>51</v>
      </c>
      <c r="Q46" s="3"/>
    </row>
    <row r="47" spans="1:17" x14ac:dyDescent="0.3">
      <c r="A47" t="s">
        <v>43</v>
      </c>
      <c r="H47" s="3"/>
      <c r="J47" s="2" t="s">
        <v>43</v>
      </c>
      <c r="Q47" s="3"/>
    </row>
    <row r="48" spans="1:17" x14ac:dyDescent="0.3">
      <c r="A48" t="s">
        <v>52</v>
      </c>
      <c r="B48" s="2">
        <v>62277954.545453824</v>
      </c>
      <c r="C48" s="2">
        <v>72413386.363635689</v>
      </c>
      <c r="D48" s="2">
        <v>62766409.090908378</v>
      </c>
      <c r="E48" s="2">
        <f>'[1]Sales &amp; COS Sep20'!D94+'[1]Sales &amp; COS Sep20'!BQ94</f>
        <v>273486681.81817389</v>
      </c>
      <c r="F48" s="2">
        <f t="shared" si="0"/>
        <v>76028931.818176001</v>
      </c>
      <c r="G48" s="2">
        <v>100377409.09090935</v>
      </c>
      <c r="H48" s="3">
        <f t="shared" ref="H48:H81" si="4">G48-F48</f>
        <v>24348477.272733346</v>
      </c>
      <c r="J48" s="2" t="s">
        <v>52</v>
      </c>
      <c r="K48" s="2">
        <v>510</v>
      </c>
      <c r="L48" s="2">
        <v>593</v>
      </c>
      <c r="M48" s="2">
        <v>514</v>
      </c>
      <c r="N48" s="2">
        <f>'[1]Sales &amp; COS Sep20'!BS94+'[1]Sales &amp; COS Sep20'!F94</f>
        <v>2238</v>
      </c>
      <c r="O48" s="2">
        <f t="shared" ref="O48:O55" si="5">N48-SUM(K48:M48)</f>
        <v>621</v>
      </c>
      <c r="P48" s="2">
        <v>822</v>
      </c>
      <c r="Q48" s="3">
        <f t="shared" ref="Q48:Q55" si="6">P48-O48</f>
        <v>201</v>
      </c>
    </row>
    <row r="49" spans="1:17" x14ac:dyDescent="0.3">
      <c r="A49" t="s">
        <v>53</v>
      </c>
      <c r="B49" s="2">
        <v>67596340.909091666</v>
      </c>
      <c r="C49" s="2">
        <v>76331454.545455039</v>
      </c>
      <c r="D49" s="2">
        <v>66252477.272728026</v>
      </c>
      <c r="E49" s="2">
        <f>'[1]Sales &amp; COS Sep20'!D95+'[1]Sales &amp; COS Sep20'!BQ95</f>
        <v>278541818.18182433</v>
      </c>
      <c r="F49" s="2">
        <f t="shared" si="0"/>
        <v>68361545.454549611</v>
      </c>
      <c r="G49" s="2">
        <v>93532909.090909064</v>
      </c>
      <c r="H49" s="3">
        <f t="shared" si="4"/>
        <v>25171363.636359453</v>
      </c>
      <c r="J49" s="2" t="s">
        <v>53</v>
      </c>
      <c r="K49" s="2">
        <v>503</v>
      </c>
      <c r="L49" s="2">
        <v>568</v>
      </c>
      <c r="M49" s="2">
        <v>493</v>
      </c>
      <c r="N49" s="2">
        <f>'[1]Sales &amp; COS Sep20'!BS95+'[1]Sales &amp; COS Sep20'!F95</f>
        <v>2070</v>
      </c>
      <c r="O49" s="2">
        <f t="shared" si="5"/>
        <v>506</v>
      </c>
      <c r="P49" s="2">
        <v>696</v>
      </c>
      <c r="Q49" s="3">
        <f t="shared" si="6"/>
        <v>190</v>
      </c>
    </row>
    <row r="50" spans="1:17" x14ac:dyDescent="0.3">
      <c r="A50" t="s">
        <v>54</v>
      </c>
      <c r="B50" s="2">
        <v>37893272.727272555</v>
      </c>
      <c r="C50" s="2">
        <v>38504454.545454368</v>
      </c>
      <c r="D50" s="2">
        <v>38351659.09090893</v>
      </c>
      <c r="E50" s="2">
        <f>'[1]Sales &amp; COS Sep20'!D96+'[1]Sales &amp; COS Sep20'!BQ96</f>
        <v>179330931.81818104</v>
      </c>
      <c r="F50" s="2">
        <f t="shared" si="0"/>
        <v>64581545.454545185</v>
      </c>
      <c r="G50" s="2">
        <v>75786545.454544961</v>
      </c>
      <c r="H50" s="3">
        <f t="shared" si="4"/>
        <v>11204999.999999776</v>
      </c>
      <c r="J50" s="2" t="s">
        <v>54</v>
      </c>
      <c r="K50" s="2">
        <v>248</v>
      </c>
      <c r="L50" s="2">
        <v>252</v>
      </c>
      <c r="M50" s="2">
        <v>251</v>
      </c>
      <c r="N50" s="2">
        <f>'[1]Sales &amp; COS Sep20'!BS96+'[1]Sales &amp; COS Sep20'!F96</f>
        <v>1177</v>
      </c>
      <c r="O50" s="2">
        <f t="shared" si="5"/>
        <v>426</v>
      </c>
      <c r="P50" s="2">
        <v>496</v>
      </c>
      <c r="Q50" s="3">
        <f t="shared" si="6"/>
        <v>70</v>
      </c>
    </row>
    <row r="51" spans="1:17" x14ac:dyDescent="0.3">
      <c r="A51" t="s">
        <v>55</v>
      </c>
      <c r="B51" s="2">
        <v>30457227.272727352</v>
      </c>
      <c r="C51" s="2">
        <v>42016295.454545572</v>
      </c>
      <c r="D51" s="2">
        <v>32842431.818181902</v>
      </c>
      <c r="E51" s="2">
        <f>'[1]Sales &amp; COS Sep20'!D97+'[1]Sales &amp; COS Sep20'!BQ97</f>
        <v>147225477.27272552</v>
      </c>
      <c r="F51" s="2">
        <f t="shared" si="0"/>
        <v>41909522.727270693</v>
      </c>
      <c r="G51" s="2">
        <v>51740590.909091063</v>
      </c>
      <c r="H51" s="3">
        <f t="shared" si="4"/>
        <v>9831068.1818203703</v>
      </c>
      <c r="J51" s="2" t="s">
        <v>55</v>
      </c>
      <c r="K51" s="2">
        <v>166</v>
      </c>
      <c r="L51" s="2">
        <v>229</v>
      </c>
      <c r="M51" s="2">
        <v>179</v>
      </c>
      <c r="N51" s="2">
        <f>'[1]Sales &amp; COS Sep20'!BS97+'[1]Sales &amp; COS Sep20'!F97</f>
        <v>807</v>
      </c>
      <c r="O51" s="2">
        <f t="shared" si="5"/>
        <v>233</v>
      </c>
      <c r="P51" s="2">
        <v>282</v>
      </c>
      <c r="Q51" s="3">
        <f t="shared" si="6"/>
        <v>49</v>
      </c>
    </row>
    <row r="52" spans="1:17" x14ac:dyDescent="0.3">
      <c r="A52" t="s">
        <v>56</v>
      </c>
      <c r="B52" s="2">
        <v>28167750</v>
      </c>
      <c r="C52" s="2">
        <v>28694250</v>
      </c>
      <c r="D52" s="2">
        <v>22639500</v>
      </c>
      <c r="E52" s="2">
        <f>'[1]Sales &amp; COS Sep20'!D98+'[1]Sales &amp; COS Sep20'!BQ98</f>
        <v>104748340.90909091</v>
      </c>
      <c r="F52" s="2">
        <f t="shared" si="0"/>
        <v>25246840.909090906</v>
      </c>
      <c r="G52" s="2">
        <v>30537000</v>
      </c>
      <c r="H52" s="3">
        <f t="shared" si="4"/>
        <v>5290159.0909090936</v>
      </c>
      <c r="J52" s="2" t="s">
        <v>56</v>
      </c>
      <c r="K52" s="2">
        <v>107</v>
      </c>
      <c r="L52" s="2">
        <v>109</v>
      </c>
      <c r="M52" s="2">
        <v>86</v>
      </c>
      <c r="N52" s="2">
        <f>'[1]Sales &amp; COS Sep20'!BS98+'[1]Sales &amp; COS Sep20'!F98</f>
        <v>399</v>
      </c>
      <c r="O52" s="2">
        <f t="shared" si="5"/>
        <v>97</v>
      </c>
      <c r="P52" s="2">
        <v>116</v>
      </c>
      <c r="Q52" s="3">
        <f t="shared" si="6"/>
        <v>19</v>
      </c>
    </row>
    <row r="53" spans="1:17" x14ac:dyDescent="0.3">
      <c r="A53" t="s">
        <v>57</v>
      </c>
      <c r="B53" s="2">
        <v>13296886.363636367</v>
      </c>
      <c r="C53" s="2">
        <v>13296886.363636367</v>
      </c>
      <c r="D53" s="2">
        <v>14583681.818181822</v>
      </c>
      <c r="E53" s="2">
        <f>'[1]Sales &amp; COS Sep20'!D99+'[1]Sales &amp; COS Sep20'!BQ99</f>
        <v>71629159.090909094</v>
      </c>
      <c r="F53" s="2">
        <f t="shared" si="0"/>
        <v>30451704.545454539</v>
      </c>
      <c r="G53" s="2">
        <v>25735909.09090906</v>
      </c>
      <c r="H53" s="3">
        <f t="shared" si="4"/>
        <v>-4715795.4545454793</v>
      </c>
      <c r="J53" s="2" t="s">
        <v>57</v>
      </c>
      <c r="K53" s="2">
        <v>31</v>
      </c>
      <c r="L53" s="2">
        <v>31</v>
      </c>
      <c r="M53" s="2">
        <v>34</v>
      </c>
      <c r="N53" s="2">
        <f>'[1]Sales &amp; COS Sep20'!BS99+'[1]Sales &amp; COS Sep20'!F99</f>
        <v>161</v>
      </c>
      <c r="O53" s="2">
        <f t="shared" si="5"/>
        <v>65</v>
      </c>
      <c r="P53" s="2">
        <v>60</v>
      </c>
      <c r="Q53" s="3">
        <f t="shared" si="6"/>
        <v>-5</v>
      </c>
    </row>
    <row r="54" spans="1:17" x14ac:dyDescent="0.3">
      <c r="A54" t="s">
        <v>58</v>
      </c>
      <c r="B54" s="2">
        <v>8735113.6363636367</v>
      </c>
      <c r="C54" s="2">
        <v>8735113.6363636367</v>
      </c>
      <c r="D54" s="2">
        <v>20964272.727272723</v>
      </c>
      <c r="E54" s="2">
        <f>'[1]Sales &amp; COS Sep20'!D100+'[1]Sales &amp; COS Sep20'!BQ100</f>
        <v>39874704.545454539</v>
      </c>
      <c r="F54" s="2">
        <f t="shared" si="0"/>
        <v>1440204.5454545394</v>
      </c>
      <c r="G54" s="2">
        <v>12811499.999999994</v>
      </c>
      <c r="H54" s="3">
        <f t="shared" si="4"/>
        <v>11371295.454545455</v>
      </c>
      <c r="J54" s="2" t="s">
        <v>58</v>
      </c>
      <c r="K54" s="2">
        <v>15</v>
      </c>
      <c r="L54" s="2">
        <v>15</v>
      </c>
      <c r="M54" s="2">
        <v>36</v>
      </c>
      <c r="N54" s="2">
        <f>'[1]Sales &amp; COS Sep20'!BS100+'[1]Sales &amp; COS Sep20'!F100</f>
        <v>69</v>
      </c>
      <c r="O54" s="2">
        <f t="shared" si="5"/>
        <v>3</v>
      </c>
      <c r="P54" s="2">
        <v>22</v>
      </c>
      <c r="Q54" s="3">
        <f t="shared" si="6"/>
        <v>19</v>
      </c>
    </row>
    <row r="55" spans="1:17" x14ac:dyDescent="0.3">
      <c r="A55" t="s">
        <v>59</v>
      </c>
      <c r="C55" s="2">
        <v>919772.72727272718</v>
      </c>
      <c r="D55" s="2">
        <v>1839545.4545454544</v>
      </c>
      <c r="E55" s="2">
        <f>'[1]Sales &amp; COS Sep20'!D101+'[1]Sales &amp; COS Sep20'!BQ101</f>
        <v>4598863.6363636358</v>
      </c>
      <c r="F55" s="2">
        <f t="shared" si="0"/>
        <v>1839545.4545454541</v>
      </c>
      <c r="G55" s="2">
        <v>1839545.4545454544</v>
      </c>
      <c r="H55" s="3">
        <f t="shared" si="4"/>
        <v>0</v>
      </c>
      <c r="J55" s="2" t="s">
        <v>59</v>
      </c>
      <c r="L55" s="2">
        <v>1</v>
      </c>
      <c r="M55" s="2">
        <v>2</v>
      </c>
      <c r="N55" s="2">
        <f>'[1]Sales &amp; COS Sep20'!BS101+'[1]Sales &amp; COS Sep20'!F101</f>
        <v>5</v>
      </c>
      <c r="O55" s="2">
        <f t="shared" si="5"/>
        <v>2</v>
      </c>
      <c r="P55" s="2">
        <v>2</v>
      </c>
      <c r="Q55" s="3">
        <f t="shared" si="6"/>
        <v>0</v>
      </c>
    </row>
    <row r="56" spans="1:17" x14ac:dyDescent="0.3">
      <c r="A56" t="s">
        <v>60</v>
      </c>
      <c r="H56" s="3"/>
      <c r="J56" s="2" t="s">
        <v>60</v>
      </c>
      <c r="Q56" s="3"/>
    </row>
    <row r="57" spans="1:17" x14ac:dyDescent="0.3">
      <c r="A57" t="s">
        <v>61</v>
      </c>
      <c r="F57" s="2">
        <f t="shared" si="0"/>
        <v>0</v>
      </c>
      <c r="H57" s="3">
        <f t="shared" si="4"/>
        <v>0</v>
      </c>
      <c r="J57" s="2" t="s">
        <v>61</v>
      </c>
      <c r="Q57" s="3"/>
    </row>
    <row r="58" spans="1:17" x14ac:dyDescent="0.3">
      <c r="A58" t="s">
        <v>62</v>
      </c>
      <c r="F58" s="2">
        <f t="shared" si="0"/>
        <v>0</v>
      </c>
      <c r="H58" s="3">
        <f t="shared" si="4"/>
        <v>0</v>
      </c>
      <c r="J58" s="2" t="s">
        <v>62</v>
      </c>
      <c r="Q58" s="3"/>
    </row>
    <row r="59" spans="1:17" x14ac:dyDescent="0.3">
      <c r="A59" t="s">
        <v>63</v>
      </c>
      <c r="F59" s="2">
        <f t="shared" si="0"/>
        <v>0</v>
      </c>
      <c r="H59" s="3">
        <f t="shared" si="4"/>
        <v>0</v>
      </c>
      <c r="J59" s="2" t="s">
        <v>63</v>
      </c>
      <c r="Q59" s="3"/>
    </row>
    <row r="60" spans="1:17" x14ac:dyDescent="0.3">
      <c r="A60" t="s">
        <v>64</v>
      </c>
      <c r="F60" s="2">
        <f t="shared" si="0"/>
        <v>0</v>
      </c>
      <c r="H60" s="3">
        <f t="shared" si="4"/>
        <v>0</v>
      </c>
      <c r="J60" s="2" t="s">
        <v>64</v>
      </c>
      <c r="Q60" s="3"/>
    </row>
    <row r="61" spans="1:17" x14ac:dyDescent="0.3">
      <c r="A61" t="s">
        <v>65</v>
      </c>
      <c r="F61" s="2">
        <f t="shared" si="0"/>
        <v>0</v>
      </c>
      <c r="H61" s="3">
        <f t="shared" si="4"/>
        <v>0</v>
      </c>
      <c r="J61" s="2" t="s">
        <v>65</v>
      </c>
      <c r="Q61" s="3"/>
    </row>
    <row r="62" spans="1:17" x14ac:dyDescent="0.3">
      <c r="A62" t="s">
        <v>66</v>
      </c>
      <c r="F62" s="2">
        <f t="shared" si="0"/>
        <v>0</v>
      </c>
      <c r="H62" s="3">
        <f t="shared" si="4"/>
        <v>0</v>
      </c>
      <c r="J62" s="2" t="s">
        <v>66</v>
      </c>
      <c r="Q62" s="3"/>
    </row>
    <row r="63" spans="1:17" x14ac:dyDescent="0.3">
      <c r="A63" t="s">
        <v>67</v>
      </c>
      <c r="F63" s="2">
        <f t="shared" si="0"/>
        <v>0</v>
      </c>
      <c r="H63" s="3">
        <f t="shared" si="4"/>
        <v>0</v>
      </c>
      <c r="J63" s="2" t="s">
        <v>67</v>
      </c>
      <c r="Q63" s="3"/>
    </row>
    <row r="64" spans="1:17" x14ac:dyDescent="0.3">
      <c r="A64" t="s">
        <v>68</v>
      </c>
      <c r="F64" s="2">
        <f t="shared" si="0"/>
        <v>0</v>
      </c>
      <c r="H64" s="3">
        <f t="shared" si="4"/>
        <v>0</v>
      </c>
      <c r="J64" s="2" t="s">
        <v>68</v>
      </c>
      <c r="Q64" s="3"/>
    </row>
    <row r="65" spans="1:17" x14ac:dyDescent="0.3">
      <c r="A65" t="s">
        <v>60</v>
      </c>
      <c r="H65" s="3"/>
      <c r="J65" s="2" t="s">
        <v>60</v>
      </c>
      <c r="Q65" s="3"/>
    </row>
    <row r="66" spans="1:17" x14ac:dyDescent="0.3">
      <c r="A66" t="s">
        <v>69</v>
      </c>
      <c r="B66" s="2">
        <v>367568.18181818177</v>
      </c>
      <c r="C66" s="2">
        <v>735136.36363636353</v>
      </c>
      <c r="D66" s="2">
        <v>1102704.5454545454</v>
      </c>
      <c r="E66" s="2">
        <f>'[1]Sales &amp; COS Sep20'!D166+'[1]Sales &amp; COS Sep20'!BQ166</f>
        <v>2940545.4545454537</v>
      </c>
      <c r="F66" s="2">
        <f t="shared" si="0"/>
        <v>735136.36363636283</v>
      </c>
      <c r="G66" s="2">
        <v>1102704.5454545454</v>
      </c>
      <c r="H66" s="3">
        <f t="shared" si="4"/>
        <v>367568.18181818258</v>
      </c>
      <c r="J66" s="2" t="s">
        <v>69</v>
      </c>
      <c r="K66" s="2">
        <v>1</v>
      </c>
      <c r="L66" s="2">
        <v>2</v>
      </c>
      <c r="M66" s="2">
        <v>3</v>
      </c>
      <c r="N66" s="2">
        <f>'[1]Sales &amp; COS Sep20'!BS166+'[1]Sales &amp; COS Sep20'!F166</f>
        <v>8</v>
      </c>
      <c r="O66" s="2">
        <f t="shared" ref="O66:O81" si="7">N66-SUM(K66:M66)</f>
        <v>2</v>
      </c>
      <c r="P66" s="2">
        <v>3</v>
      </c>
      <c r="Q66" s="3">
        <f t="shared" ref="Q66:Q81" si="8">P66-O66</f>
        <v>1</v>
      </c>
    </row>
    <row r="67" spans="1:17" x14ac:dyDescent="0.3">
      <c r="A67" t="s">
        <v>70</v>
      </c>
      <c r="B67" s="2">
        <v>796500</v>
      </c>
      <c r="C67" s="2">
        <v>2787750</v>
      </c>
      <c r="D67" s="2">
        <v>1991250</v>
      </c>
      <c r="E67" s="2">
        <f>'[1]Sales &amp; COS Sep20'!D167+'[1]Sales &amp; COS Sep20'!BQ167</f>
        <v>7965000</v>
      </c>
      <c r="F67" s="2">
        <f t="shared" si="0"/>
        <v>2389500</v>
      </c>
      <c r="G67" s="2">
        <v>2787750</v>
      </c>
      <c r="H67" s="3">
        <f t="shared" si="4"/>
        <v>398250</v>
      </c>
      <c r="J67" s="2" t="s">
        <v>70</v>
      </c>
      <c r="K67" s="2">
        <v>2</v>
      </c>
      <c r="L67" s="2">
        <v>7</v>
      </c>
      <c r="M67" s="2">
        <v>5</v>
      </c>
      <c r="N67" s="2">
        <f>'[1]Sales &amp; COS Sep20'!BS167+'[1]Sales &amp; COS Sep20'!F167</f>
        <v>20</v>
      </c>
      <c r="O67" s="2">
        <f t="shared" si="7"/>
        <v>6</v>
      </c>
      <c r="P67" s="2">
        <v>7</v>
      </c>
      <c r="Q67" s="3">
        <f t="shared" si="8"/>
        <v>1</v>
      </c>
    </row>
    <row r="68" spans="1:17" x14ac:dyDescent="0.3">
      <c r="A68" t="s">
        <v>71</v>
      </c>
      <c r="B68" s="2">
        <v>2144659.0909090908</v>
      </c>
      <c r="C68" s="2">
        <v>1286795.4545454546</v>
      </c>
      <c r="D68" s="2">
        <v>3860386.3636363642</v>
      </c>
      <c r="E68" s="2">
        <f>'[1]Sales &amp; COS Sep20'!D168+'[1]Sales &amp; COS Sep20'!BQ168</f>
        <v>8578636.3636363652</v>
      </c>
      <c r="F68" s="2">
        <f t="shared" ref="F68:F81" si="9">E68-SUM(B68:D68)</f>
        <v>1286795.4545454551</v>
      </c>
      <c r="G68" s="2">
        <v>1286795.4545454546</v>
      </c>
      <c r="H68" s="3">
        <f t="shared" si="4"/>
        <v>0</v>
      </c>
      <c r="J68" s="2" t="s">
        <v>71</v>
      </c>
      <c r="K68" s="2">
        <v>5</v>
      </c>
      <c r="L68" s="2">
        <v>3</v>
      </c>
      <c r="M68" s="2">
        <v>9</v>
      </c>
      <c r="N68" s="2">
        <f>'[1]Sales &amp; COS Sep20'!BS168+'[1]Sales &amp; COS Sep20'!F168</f>
        <v>20</v>
      </c>
      <c r="O68" s="2">
        <f t="shared" si="7"/>
        <v>3</v>
      </c>
      <c r="P68" s="2">
        <v>3</v>
      </c>
      <c r="Q68" s="3">
        <f t="shared" si="8"/>
        <v>0</v>
      </c>
    </row>
    <row r="69" spans="1:17" x14ac:dyDescent="0.3">
      <c r="A69" t="s">
        <v>72</v>
      </c>
      <c r="B69" s="2">
        <v>613022.72727272729</v>
      </c>
      <c r="C69" s="2">
        <v>2452090.9090909092</v>
      </c>
      <c r="D69" s="2">
        <v>1226045.4545454546</v>
      </c>
      <c r="E69" s="2">
        <f>'[1]Sales &amp; COS Sep20'!D169+'[1]Sales &amp; COS Sep20'!BQ169</f>
        <v>4291159.0909090918</v>
      </c>
      <c r="F69" s="2">
        <f t="shared" si="9"/>
        <v>0</v>
      </c>
      <c r="G69" s="2">
        <v>613022.72727272729</v>
      </c>
      <c r="H69" s="3">
        <f t="shared" si="4"/>
        <v>613022.72727272729</v>
      </c>
      <c r="J69" s="2" t="s">
        <v>72</v>
      </c>
      <c r="K69" s="2">
        <v>1</v>
      </c>
      <c r="L69" s="2">
        <v>4</v>
      </c>
      <c r="M69" s="2">
        <v>2</v>
      </c>
      <c r="N69" s="2">
        <f>'[1]Sales &amp; COS Sep20'!BS169+'[1]Sales &amp; COS Sep20'!F169</f>
        <v>7</v>
      </c>
      <c r="O69" s="2">
        <f t="shared" si="7"/>
        <v>0</v>
      </c>
      <c r="P69" s="2">
        <v>1</v>
      </c>
      <c r="Q69" s="3">
        <f t="shared" si="8"/>
        <v>1</v>
      </c>
    </row>
    <row r="70" spans="1:17" x14ac:dyDescent="0.3">
      <c r="A70" t="s">
        <v>73</v>
      </c>
      <c r="B70" s="2">
        <v>1594227.2727272727</v>
      </c>
      <c r="C70" s="2">
        <v>1594227.2727272727</v>
      </c>
      <c r="D70" s="2">
        <v>2391340.9090909092</v>
      </c>
      <c r="E70" s="2">
        <f>'[1]Sales &amp; COS Sep20'!D170+'[1]Sales &amp; COS Sep20'!BQ170</f>
        <v>7174022.7272727285</v>
      </c>
      <c r="F70" s="2">
        <f t="shared" si="9"/>
        <v>1594227.2727272734</v>
      </c>
      <c r="G70" s="2">
        <v>2391340.9090909092</v>
      </c>
      <c r="H70" s="3">
        <f t="shared" si="4"/>
        <v>797113.63636363577</v>
      </c>
      <c r="J70" s="2" t="s">
        <v>73</v>
      </c>
      <c r="K70" s="2">
        <v>2</v>
      </c>
      <c r="L70" s="2">
        <v>2</v>
      </c>
      <c r="M70" s="2">
        <v>3</v>
      </c>
      <c r="N70" s="2">
        <f>'[1]Sales &amp; COS Sep20'!BS170+'[1]Sales &amp; COS Sep20'!F170</f>
        <v>9</v>
      </c>
      <c r="O70" s="2">
        <f t="shared" si="7"/>
        <v>2</v>
      </c>
      <c r="P70" s="2">
        <v>3</v>
      </c>
      <c r="Q70" s="3">
        <f t="shared" si="8"/>
        <v>1</v>
      </c>
    </row>
    <row r="71" spans="1:17" x14ac:dyDescent="0.3">
      <c r="A71" t="s">
        <v>74</v>
      </c>
      <c r="B71" s="2">
        <v>1349386.3636363635</v>
      </c>
      <c r="C71" s="2">
        <v>1349386.3636363635</v>
      </c>
      <c r="E71" s="2">
        <f>'[1]Sales &amp; COS Sep20'!D171+'[1]Sales &amp; COS Sep20'!BQ171</f>
        <v>5397545.4545454541</v>
      </c>
      <c r="F71" s="2">
        <f t="shared" si="9"/>
        <v>2698772.7272727271</v>
      </c>
      <c r="G71" s="2">
        <v>5397545.4545454541</v>
      </c>
      <c r="H71" s="3">
        <f t="shared" si="4"/>
        <v>2698772.7272727271</v>
      </c>
      <c r="J71" s="2" t="s">
        <v>74</v>
      </c>
      <c r="K71" s="2">
        <v>1</v>
      </c>
      <c r="L71" s="2">
        <v>1</v>
      </c>
      <c r="N71" s="2">
        <f>'[1]Sales &amp; COS Sep20'!BS171+'[1]Sales &amp; COS Sep20'!F171</f>
        <v>4</v>
      </c>
      <c r="O71" s="2">
        <f t="shared" si="7"/>
        <v>2</v>
      </c>
      <c r="P71" s="2">
        <v>4</v>
      </c>
      <c r="Q71" s="3">
        <f t="shared" si="8"/>
        <v>2</v>
      </c>
    </row>
    <row r="72" spans="1:17" x14ac:dyDescent="0.3">
      <c r="A72" t="s">
        <v>75</v>
      </c>
      <c r="B72" s="2">
        <v>2147113.6363636362</v>
      </c>
      <c r="C72" s="2">
        <v>2147113.6363636362</v>
      </c>
      <c r="E72" s="2">
        <f>'[1]Sales &amp; COS Sep20'!D172+'[1]Sales &amp; COS Sep20'!BQ172</f>
        <v>4294227.2727272725</v>
      </c>
      <c r="F72" s="2">
        <f t="shared" si="9"/>
        <v>0</v>
      </c>
      <c r="H72" s="3">
        <f t="shared" si="4"/>
        <v>0</v>
      </c>
      <c r="J72" s="2" t="s">
        <v>75</v>
      </c>
      <c r="K72" s="2">
        <v>1</v>
      </c>
      <c r="L72" s="2">
        <v>1</v>
      </c>
      <c r="N72" s="2">
        <f>'[1]Sales &amp; COS Sep20'!BS172+'[1]Sales &amp; COS Sep20'!F172</f>
        <v>2</v>
      </c>
      <c r="O72" s="2">
        <f t="shared" si="7"/>
        <v>0</v>
      </c>
      <c r="Q72" s="3">
        <f t="shared" si="8"/>
        <v>0</v>
      </c>
    </row>
    <row r="73" spans="1:17" ht="15" customHeight="1" x14ac:dyDescent="0.3">
      <c r="A73" t="s">
        <v>76</v>
      </c>
      <c r="E73" s="2">
        <f>'[1]Sales &amp; COS Sep20'!D173+'[1]Sales &amp; COS Sep20'!BQ173</f>
        <v>0</v>
      </c>
      <c r="F73" s="2">
        <f t="shared" si="9"/>
        <v>0</v>
      </c>
      <c r="H73" s="3">
        <f t="shared" si="4"/>
        <v>0</v>
      </c>
      <c r="J73" s="2" t="s">
        <v>76</v>
      </c>
      <c r="N73" s="2">
        <f>'[1]Sales &amp; COS Sep20'!BS173+'[1]Sales &amp; COS Sep20'!F173</f>
        <v>0</v>
      </c>
      <c r="O73" s="2">
        <f t="shared" si="7"/>
        <v>0</v>
      </c>
      <c r="Q73" s="3">
        <f t="shared" si="8"/>
        <v>0</v>
      </c>
    </row>
    <row r="74" spans="1:17" ht="15" customHeight="1" x14ac:dyDescent="0.3">
      <c r="A74" t="s">
        <v>77</v>
      </c>
      <c r="H74" s="3"/>
      <c r="J74" t="s">
        <v>77</v>
      </c>
      <c r="Q74" s="3"/>
    </row>
    <row r="75" spans="1:17" ht="15" customHeight="1" x14ac:dyDescent="0.3">
      <c r="A75" t="s">
        <v>78</v>
      </c>
      <c r="D75" s="2">
        <v>104977.27272727272</v>
      </c>
      <c r="E75" s="2">
        <v>104977.27272727272</v>
      </c>
      <c r="F75" s="2">
        <f t="shared" si="9"/>
        <v>0</v>
      </c>
      <c r="H75" s="3">
        <f>G75-F75</f>
        <v>0</v>
      </c>
      <c r="J75" t="s">
        <v>78</v>
      </c>
      <c r="M75" s="2">
        <v>1</v>
      </c>
      <c r="N75" s="2">
        <v>1</v>
      </c>
      <c r="O75" s="2">
        <f t="shared" si="7"/>
        <v>0</v>
      </c>
      <c r="Q75" s="3">
        <f t="shared" si="8"/>
        <v>0</v>
      </c>
    </row>
    <row r="76" spans="1:17" ht="15" customHeight="1" x14ac:dyDescent="0.3">
      <c r="A76" t="s">
        <v>79</v>
      </c>
      <c r="F76" s="2">
        <f t="shared" si="9"/>
        <v>0</v>
      </c>
      <c r="G76" s="2">
        <v>203613.63636363635</v>
      </c>
      <c r="H76" s="3">
        <f>G76-F76</f>
        <v>203613.63636363635</v>
      </c>
      <c r="J76" t="s">
        <v>79</v>
      </c>
      <c r="O76" s="2">
        <f t="shared" si="7"/>
        <v>0</v>
      </c>
      <c r="P76" s="2">
        <v>1</v>
      </c>
      <c r="Q76" s="3">
        <f t="shared" si="8"/>
        <v>1</v>
      </c>
    </row>
    <row r="77" spans="1:17" ht="15" customHeight="1" x14ac:dyDescent="0.3">
      <c r="A77" t="s">
        <v>80</v>
      </c>
      <c r="F77" s="2">
        <f t="shared" si="9"/>
        <v>0</v>
      </c>
      <c r="H77" s="3">
        <f t="shared" si="4"/>
        <v>0</v>
      </c>
      <c r="J77" t="s">
        <v>80</v>
      </c>
      <c r="O77" s="2">
        <f t="shared" si="7"/>
        <v>0</v>
      </c>
      <c r="Q77" s="3">
        <f t="shared" si="8"/>
        <v>0</v>
      </c>
    </row>
    <row r="78" spans="1:17" ht="15" customHeight="1" x14ac:dyDescent="0.3">
      <c r="A78" t="s">
        <v>81</v>
      </c>
      <c r="F78" s="2">
        <f t="shared" si="9"/>
        <v>0</v>
      </c>
      <c r="G78" s="2">
        <v>499522.72727272724</v>
      </c>
      <c r="H78" s="3">
        <f t="shared" si="4"/>
        <v>499522.72727272724</v>
      </c>
      <c r="J78" t="s">
        <v>81</v>
      </c>
      <c r="O78" s="2">
        <f t="shared" si="7"/>
        <v>0</v>
      </c>
      <c r="P78" s="2">
        <v>1</v>
      </c>
      <c r="Q78" s="3">
        <f t="shared" si="8"/>
        <v>1</v>
      </c>
    </row>
    <row r="79" spans="1:17" ht="15" customHeight="1" x14ac:dyDescent="0.3">
      <c r="A79" t="s">
        <v>82</v>
      </c>
      <c r="F79" s="2">
        <f t="shared" si="9"/>
        <v>0</v>
      </c>
      <c r="H79" s="3">
        <f t="shared" si="4"/>
        <v>0</v>
      </c>
      <c r="J79" t="s">
        <v>82</v>
      </c>
      <c r="O79" s="2">
        <f t="shared" si="7"/>
        <v>0</v>
      </c>
      <c r="Q79" s="3">
        <f t="shared" si="8"/>
        <v>0</v>
      </c>
    </row>
    <row r="80" spans="1:17" ht="15" customHeight="1" x14ac:dyDescent="0.3">
      <c r="A80" t="s">
        <v>83</v>
      </c>
      <c r="F80" s="2">
        <f t="shared" si="9"/>
        <v>0</v>
      </c>
      <c r="H80" s="3">
        <f t="shared" si="4"/>
        <v>0</v>
      </c>
      <c r="J80" t="s">
        <v>83</v>
      </c>
      <c r="O80" s="2">
        <f t="shared" si="7"/>
        <v>0</v>
      </c>
      <c r="Q80" s="3">
        <f t="shared" si="8"/>
        <v>0</v>
      </c>
    </row>
    <row r="81" spans="1:17" ht="15" customHeight="1" x14ac:dyDescent="0.3">
      <c r="A81" t="s">
        <v>84</v>
      </c>
      <c r="F81" s="2">
        <f t="shared" si="9"/>
        <v>0</v>
      </c>
      <c r="H81" s="3">
        <f t="shared" si="4"/>
        <v>0</v>
      </c>
      <c r="J81" t="s">
        <v>84</v>
      </c>
      <c r="O81" s="2">
        <f t="shared" si="7"/>
        <v>0</v>
      </c>
      <c r="Q81" s="3">
        <f t="shared" si="8"/>
        <v>0</v>
      </c>
    </row>
    <row r="82" spans="1:17" ht="15" customHeight="1" x14ac:dyDescent="0.3">
      <c r="B82" s="4">
        <f>SUM(B1:B81)</f>
        <v>785574818.18181849</v>
      </c>
      <c r="C82" s="4">
        <f t="shared" ref="C82:G82" si="10">SUM(C1:C81)</f>
        <v>881213659.09090948</v>
      </c>
      <c r="D82" s="4">
        <f t="shared" si="10"/>
        <v>835409568.18181884</v>
      </c>
      <c r="E82" s="4">
        <f t="shared" si="10"/>
        <v>3500265590.9090791</v>
      </c>
      <c r="F82" s="4">
        <f t="shared" si="10"/>
        <v>998067545.45453191</v>
      </c>
      <c r="G82" s="4">
        <f t="shared" si="10"/>
        <v>1250969090.90909</v>
      </c>
      <c r="H82" s="5">
        <f>SUM(H1:H81)</f>
        <v>252901545.4545581</v>
      </c>
      <c r="K82" s="4">
        <f>SUM(K1:K81)</f>
        <v>3260</v>
      </c>
      <c r="L82" s="4">
        <f t="shared" ref="L82:N82" si="11">SUM(L1:L81)</f>
        <v>3721</v>
      </c>
      <c r="M82" s="4">
        <f t="shared" si="11"/>
        <v>3444</v>
      </c>
      <c r="N82" s="4">
        <f t="shared" si="11"/>
        <v>14614</v>
      </c>
      <c r="O82" s="4">
        <f>SUM(O1:O81)</f>
        <v>4189</v>
      </c>
      <c r="P82" s="4">
        <f>SUM(P2:P81)</f>
        <v>5311</v>
      </c>
      <c r="Q82" s="5">
        <f>SUM(Q2:Q81)</f>
        <v>1122</v>
      </c>
    </row>
    <row r="84" spans="1:17" x14ac:dyDescent="0.3">
      <c r="A84" s="1" t="s">
        <v>85</v>
      </c>
      <c r="B84" s="2" t="s">
        <v>1</v>
      </c>
      <c r="C84" s="2" t="s">
        <v>2</v>
      </c>
      <c r="D84" s="2" t="s">
        <v>3</v>
      </c>
      <c r="E84" s="2" t="s">
        <v>4</v>
      </c>
      <c r="F84" s="2" t="s">
        <v>5</v>
      </c>
      <c r="G84" s="2" t="s">
        <v>6</v>
      </c>
      <c r="H84" s="3" t="s">
        <v>7</v>
      </c>
      <c r="J84" s="4" t="s">
        <v>85</v>
      </c>
      <c r="K84" s="2" t="s">
        <v>1</v>
      </c>
      <c r="L84" s="2" t="s">
        <v>2</v>
      </c>
      <c r="M84" s="2" t="s">
        <v>3</v>
      </c>
      <c r="N84" s="2" t="s">
        <v>4</v>
      </c>
      <c r="O84" s="2" t="s">
        <v>5</v>
      </c>
      <c r="P84" s="2" t="s">
        <v>6</v>
      </c>
      <c r="Q84" s="3" t="s">
        <v>7</v>
      </c>
    </row>
    <row r="85" spans="1:17" x14ac:dyDescent="0.3">
      <c r="A85" t="s">
        <v>8</v>
      </c>
      <c r="H85" s="3"/>
      <c r="J85" s="2" t="s">
        <v>8</v>
      </c>
      <c r="Q85" s="3"/>
    </row>
    <row r="86" spans="1:17" x14ac:dyDescent="0.3">
      <c r="A86" t="s">
        <v>9</v>
      </c>
      <c r="F86" s="2">
        <f t="shared" ref="F86:F149" si="12">E86-SUM(B86:D86)</f>
        <v>0</v>
      </c>
      <c r="H86" s="3">
        <f t="shared" ref="H86:H93" si="13">G86-F86</f>
        <v>0</v>
      </c>
      <c r="J86" s="2" t="s">
        <v>9</v>
      </c>
      <c r="O86" s="2">
        <f t="shared" ref="O86:O149" si="14">N86-SUM(K86:M86)</f>
        <v>0</v>
      </c>
      <c r="Q86" s="3"/>
    </row>
    <row r="87" spans="1:17" x14ac:dyDescent="0.3">
      <c r="A87" t="s">
        <v>10</v>
      </c>
      <c r="F87" s="2">
        <f t="shared" si="12"/>
        <v>0</v>
      </c>
      <c r="H87" s="3">
        <f t="shared" si="13"/>
        <v>0</v>
      </c>
      <c r="J87" s="2" t="s">
        <v>10</v>
      </c>
      <c r="O87" s="2">
        <f t="shared" si="14"/>
        <v>0</v>
      </c>
      <c r="Q87" s="3"/>
    </row>
    <row r="88" spans="1:17" x14ac:dyDescent="0.3">
      <c r="A88" t="s">
        <v>11</v>
      </c>
      <c r="F88" s="2">
        <f t="shared" si="12"/>
        <v>0</v>
      </c>
      <c r="H88" s="3">
        <f t="shared" si="13"/>
        <v>0</v>
      </c>
      <c r="J88" s="2" t="s">
        <v>11</v>
      </c>
      <c r="O88" s="2">
        <f t="shared" si="14"/>
        <v>0</v>
      </c>
      <c r="Q88" s="3"/>
    </row>
    <row r="89" spans="1:17" x14ac:dyDescent="0.3">
      <c r="A89" t="s">
        <v>12</v>
      </c>
      <c r="F89" s="2">
        <f t="shared" si="12"/>
        <v>0</v>
      </c>
      <c r="H89" s="3">
        <f t="shared" si="13"/>
        <v>0</v>
      </c>
      <c r="J89" s="2" t="s">
        <v>12</v>
      </c>
      <c r="O89" s="2">
        <f t="shared" si="14"/>
        <v>0</v>
      </c>
      <c r="Q89" s="3"/>
    </row>
    <row r="90" spans="1:17" x14ac:dyDescent="0.3">
      <c r="A90" t="s">
        <v>13</v>
      </c>
      <c r="F90" s="2">
        <f t="shared" si="12"/>
        <v>0</v>
      </c>
      <c r="H90" s="3">
        <f t="shared" si="13"/>
        <v>0</v>
      </c>
      <c r="J90" s="2" t="s">
        <v>13</v>
      </c>
      <c r="O90" s="2">
        <f t="shared" si="14"/>
        <v>0</v>
      </c>
      <c r="Q90" s="3"/>
    </row>
    <row r="91" spans="1:17" x14ac:dyDescent="0.3">
      <c r="A91" t="s">
        <v>14</v>
      </c>
      <c r="F91" s="2">
        <f t="shared" si="12"/>
        <v>0</v>
      </c>
      <c r="H91" s="3">
        <f t="shared" si="13"/>
        <v>0</v>
      </c>
      <c r="J91" s="2" t="s">
        <v>14</v>
      </c>
      <c r="O91" s="2">
        <f t="shared" si="14"/>
        <v>0</v>
      </c>
      <c r="Q91" s="3"/>
    </row>
    <row r="92" spans="1:17" x14ac:dyDescent="0.3">
      <c r="A92" t="s">
        <v>15</v>
      </c>
      <c r="F92" s="2">
        <f t="shared" si="12"/>
        <v>0</v>
      </c>
      <c r="H92" s="3">
        <f t="shared" si="13"/>
        <v>0</v>
      </c>
      <c r="J92" s="2" t="s">
        <v>15</v>
      </c>
      <c r="O92" s="2">
        <f t="shared" si="14"/>
        <v>0</v>
      </c>
      <c r="Q92" s="3"/>
    </row>
    <row r="93" spans="1:17" x14ac:dyDescent="0.3">
      <c r="A93" t="s">
        <v>16</v>
      </c>
      <c r="F93" s="2">
        <f t="shared" si="12"/>
        <v>0</v>
      </c>
      <c r="H93" s="3">
        <f t="shared" si="13"/>
        <v>0</v>
      </c>
      <c r="J93" s="2" t="s">
        <v>16</v>
      </c>
      <c r="O93" s="2">
        <f t="shared" si="14"/>
        <v>0</v>
      </c>
      <c r="Q93" s="3"/>
    </row>
    <row r="94" spans="1:17" x14ac:dyDescent="0.3">
      <c r="A94" t="s">
        <v>8</v>
      </c>
      <c r="H94" s="3"/>
      <c r="J94" s="2" t="s">
        <v>8</v>
      </c>
      <c r="Q94" s="3"/>
    </row>
    <row r="95" spans="1:17" x14ac:dyDescent="0.3">
      <c r="A95" t="s">
        <v>17</v>
      </c>
      <c r="B95" s="2">
        <v>2568681.8181818188</v>
      </c>
      <c r="C95" s="2">
        <v>3669545.4545454565</v>
      </c>
      <c r="D95" s="2">
        <v>1284340.9090909092</v>
      </c>
      <c r="E95" s="2">
        <f>'[1]Sales &amp; COS Sep20'!Q118+'[1]Sales &amp; COS Sep20'!DP118</f>
        <v>10458204.545454547</v>
      </c>
      <c r="F95" s="2">
        <f t="shared" si="12"/>
        <v>2935636.3636363624</v>
      </c>
      <c r="G95" s="2">
        <v>3669545.4545454565</v>
      </c>
      <c r="H95" s="3">
        <f t="shared" ref="H95:H111" si="15">G95-F95</f>
        <v>733909.09090909408</v>
      </c>
      <c r="J95" s="2" t="s">
        <v>17</v>
      </c>
      <c r="K95" s="2">
        <v>14</v>
      </c>
      <c r="L95" s="2">
        <v>20</v>
      </c>
      <c r="M95" s="2">
        <v>7</v>
      </c>
      <c r="N95" s="2">
        <f>'[1]Sales &amp; COS Sep20'!S118+'[1]Sales &amp; COS Sep20'!DR118</f>
        <v>57</v>
      </c>
      <c r="O95" s="2">
        <f t="shared" si="14"/>
        <v>16</v>
      </c>
      <c r="P95" s="2">
        <v>20</v>
      </c>
      <c r="Q95" s="3">
        <f>P95-O95</f>
        <v>4</v>
      </c>
    </row>
    <row r="96" spans="1:17" x14ac:dyDescent="0.3">
      <c r="A96" t="s">
        <v>18</v>
      </c>
      <c r="B96" s="2">
        <v>2141590.9090909087</v>
      </c>
      <c r="C96" s="2">
        <v>3640704.5454545445</v>
      </c>
      <c r="D96" s="2">
        <v>2998227.272727272</v>
      </c>
      <c r="E96" s="2">
        <f>'[1]Sales &amp; COS Sep20'!Q119+'[1]Sales &amp; COS Sep20'!DP119</f>
        <v>11533909.090909095</v>
      </c>
      <c r="F96" s="2">
        <f t="shared" si="12"/>
        <v>2753386.3636363707</v>
      </c>
      <c r="G96" s="2">
        <v>2784068.1818181812</v>
      </c>
      <c r="H96" s="3">
        <f t="shared" si="15"/>
        <v>30681.818181810435</v>
      </c>
      <c r="J96" s="2" t="s">
        <v>18</v>
      </c>
      <c r="K96" s="2">
        <v>10</v>
      </c>
      <c r="L96" s="2">
        <v>17</v>
      </c>
      <c r="M96" s="2">
        <v>14</v>
      </c>
      <c r="N96" s="2">
        <f>'[1]Sales &amp; COS Sep20'!S119+'[1]Sales &amp; COS Sep20'!DR119</f>
        <v>54</v>
      </c>
      <c r="O96" s="2">
        <f t="shared" si="14"/>
        <v>13</v>
      </c>
      <c r="P96" s="2">
        <v>13</v>
      </c>
      <c r="Q96" s="3">
        <f t="shared" ref="Q96:Q110" si="16">P96-O96</f>
        <v>0</v>
      </c>
    </row>
    <row r="97" spans="1:17" x14ac:dyDescent="0.3">
      <c r="A97" t="s">
        <v>19</v>
      </c>
      <c r="B97" s="2">
        <v>1713886.3636363638</v>
      </c>
      <c r="C97" s="2">
        <v>2693250.0000000005</v>
      </c>
      <c r="D97" s="2">
        <v>2693250.0000000005</v>
      </c>
      <c r="E97" s="2">
        <f>'[1]Sales &amp; COS Sep20'!Q120+'[1]Sales &amp; COS Sep20'!DP120</f>
        <v>8783590.9090909101</v>
      </c>
      <c r="F97" s="2">
        <f t="shared" si="12"/>
        <v>1683204.5454545449</v>
      </c>
      <c r="G97" s="2">
        <v>2693250.0000000005</v>
      </c>
      <c r="H97" s="3">
        <f t="shared" si="15"/>
        <v>1010045.4545454555</v>
      </c>
      <c r="J97" s="2" t="s">
        <v>19</v>
      </c>
      <c r="K97" s="2">
        <v>7</v>
      </c>
      <c r="L97" s="2">
        <v>11</v>
      </c>
      <c r="M97" s="2">
        <v>11</v>
      </c>
      <c r="N97" s="2">
        <f>'[1]Sales &amp; COS Sep20'!S120+'[1]Sales &amp; COS Sep20'!DR120</f>
        <v>36</v>
      </c>
      <c r="O97" s="2">
        <f t="shared" si="14"/>
        <v>7</v>
      </c>
      <c r="P97" s="2">
        <v>11</v>
      </c>
      <c r="Q97" s="3">
        <f t="shared" si="16"/>
        <v>4</v>
      </c>
    </row>
    <row r="98" spans="1:17" x14ac:dyDescent="0.3">
      <c r="A98" t="s">
        <v>20</v>
      </c>
      <c r="B98" s="2">
        <v>612409.09090909094</v>
      </c>
      <c r="C98" s="2">
        <v>5205477.2727272743</v>
      </c>
      <c r="D98" s="2">
        <v>1837227.2727272727</v>
      </c>
      <c r="E98" s="2">
        <f>'[1]Sales &amp; COS Sep20'!Q121+'[1]Sales &amp; COS Sep20'!DP121</f>
        <v>9982022.7272727322</v>
      </c>
      <c r="F98" s="2">
        <f t="shared" si="12"/>
        <v>2326909.0909090945</v>
      </c>
      <c r="G98" s="2">
        <v>1837227.2727272727</v>
      </c>
      <c r="H98" s="3">
        <f t="shared" si="15"/>
        <v>-489681.81818182184</v>
      </c>
      <c r="J98" s="2" t="s">
        <v>20</v>
      </c>
      <c r="K98" s="2">
        <v>2</v>
      </c>
      <c r="L98" s="2">
        <v>17</v>
      </c>
      <c r="M98" s="2">
        <v>6</v>
      </c>
      <c r="N98" s="2">
        <f>'[1]Sales &amp; COS Sep20'!S121+'[1]Sales &amp; COS Sep20'!DR121</f>
        <v>33</v>
      </c>
      <c r="O98" s="2">
        <f t="shared" si="14"/>
        <v>8</v>
      </c>
      <c r="P98" s="2">
        <v>6</v>
      </c>
      <c r="Q98" s="3">
        <f t="shared" si="16"/>
        <v>-2</v>
      </c>
    </row>
    <row r="99" spans="1:17" x14ac:dyDescent="0.3">
      <c r="A99" t="s">
        <v>21</v>
      </c>
      <c r="B99" s="2">
        <v>857863.63636363635</v>
      </c>
      <c r="C99" s="2">
        <v>1286795.4545454546</v>
      </c>
      <c r="E99" s="2">
        <f>'[1]Sales &amp; COS Sep20'!Q122+'[1]Sales &amp; COS Sep20'!DP122</f>
        <v>4718250.0000000009</v>
      </c>
      <c r="F99" s="2">
        <f t="shared" si="12"/>
        <v>2573590.9090909101</v>
      </c>
      <c r="G99" s="2">
        <v>2573590.9090909092</v>
      </c>
      <c r="H99" s="3">
        <f t="shared" si="15"/>
        <v>0</v>
      </c>
      <c r="J99" s="2" t="s">
        <v>21</v>
      </c>
      <c r="K99" s="2">
        <v>2</v>
      </c>
      <c r="L99" s="2">
        <v>3</v>
      </c>
      <c r="N99" s="2">
        <f>'[1]Sales &amp; COS Sep20'!S122+'[1]Sales &amp; COS Sep20'!DR122</f>
        <v>11</v>
      </c>
      <c r="O99" s="2">
        <f t="shared" si="14"/>
        <v>6</v>
      </c>
      <c r="P99" s="2">
        <v>6</v>
      </c>
      <c r="Q99" s="3">
        <f t="shared" si="16"/>
        <v>0</v>
      </c>
    </row>
    <row r="100" spans="1:17" x14ac:dyDescent="0.3">
      <c r="A100" t="s">
        <v>22</v>
      </c>
      <c r="B100" s="2">
        <v>766431.81818181823</v>
      </c>
      <c r="C100" s="2">
        <v>2299295.4545454546</v>
      </c>
      <c r="D100" s="2">
        <v>1532863.6363636365</v>
      </c>
      <c r="E100" s="2">
        <f>'[1]Sales &amp; COS Sep20'!Q123+'[1]Sales &amp; COS Sep20'!DP123</f>
        <v>4905409.0909090908</v>
      </c>
      <c r="F100" s="2">
        <f t="shared" si="12"/>
        <v>306818.18181818165</v>
      </c>
      <c r="G100" s="2">
        <v>2146500</v>
      </c>
      <c r="H100" s="3">
        <f t="shared" si="15"/>
        <v>1839681.8181818184</v>
      </c>
      <c r="J100" s="2" t="s">
        <v>22</v>
      </c>
      <c r="K100" s="2">
        <v>1</v>
      </c>
      <c r="L100" s="2">
        <v>3</v>
      </c>
      <c r="M100" s="2">
        <v>2</v>
      </c>
      <c r="N100" s="2">
        <f>'[1]Sales &amp; COS Sep20'!S123+'[1]Sales &amp; COS Sep20'!DR123</f>
        <v>6</v>
      </c>
      <c r="O100" s="2">
        <f t="shared" si="14"/>
        <v>0</v>
      </c>
      <c r="P100" s="2">
        <v>2</v>
      </c>
      <c r="Q100" s="3">
        <f t="shared" si="16"/>
        <v>2</v>
      </c>
    </row>
    <row r="101" spans="1:17" x14ac:dyDescent="0.3">
      <c r="A101" t="s">
        <v>23</v>
      </c>
      <c r="B101" s="2">
        <v>1073250</v>
      </c>
      <c r="E101" s="2">
        <f>'[1]Sales &amp; COS Sep20'!Q124+'[1]Sales &amp; COS Sep20'!DP124</f>
        <v>1839681.8181818184</v>
      </c>
      <c r="F101" s="2">
        <f t="shared" si="12"/>
        <v>766431.81818181835</v>
      </c>
      <c r="G101" s="2">
        <v>1703863.6363636362</v>
      </c>
      <c r="H101" s="3">
        <f t="shared" si="15"/>
        <v>937431.81818181789</v>
      </c>
      <c r="J101" s="2" t="s">
        <v>23</v>
      </c>
      <c r="K101" s="2">
        <v>1</v>
      </c>
      <c r="N101" s="2">
        <f>'[1]Sales &amp; COS Sep20'!S124+'[1]Sales &amp; COS Sep20'!DR124</f>
        <v>2</v>
      </c>
      <c r="O101" s="2">
        <f t="shared" si="14"/>
        <v>1</v>
      </c>
      <c r="P101" s="2">
        <v>1</v>
      </c>
      <c r="Q101" s="3">
        <f t="shared" si="16"/>
        <v>0</v>
      </c>
    </row>
    <row r="102" spans="1:17" x14ac:dyDescent="0.3">
      <c r="A102" t="s">
        <v>24</v>
      </c>
      <c r="E102" s="2">
        <f>'[1]Sales &amp; COS Sep20'!Q125+'[1]Sales &amp; COS Sep20'!DP125</f>
        <v>0</v>
      </c>
      <c r="F102" s="2">
        <f t="shared" si="12"/>
        <v>0</v>
      </c>
      <c r="H102" s="3">
        <f t="shared" si="15"/>
        <v>0</v>
      </c>
      <c r="J102" s="2" t="s">
        <v>24</v>
      </c>
      <c r="N102" s="2">
        <f>'[1]Sales &amp; COS Sep20'!S125+'[1]Sales &amp; COS Sep20'!DR125</f>
        <v>0</v>
      </c>
      <c r="O102" s="2">
        <f t="shared" si="14"/>
        <v>0</v>
      </c>
      <c r="Q102" s="3">
        <f t="shared" si="16"/>
        <v>0</v>
      </c>
    </row>
    <row r="103" spans="1:17" x14ac:dyDescent="0.3">
      <c r="A103" t="s">
        <v>25</v>
      </c>
      <c r="H103" s="3"/>
      <c r="J103" s="2" t="s">
        <v>25</v>
      </c>
      <c r="Q103" s="3"/>
    </row>
    <row r="104" spans="1:17" x14ac:dyDescent="0.3">
      <c r="A104" t="s">
        <v>26</v>
      </c>
      <c r="C104" s="2">
        <v>881795.45454545459</v>
      </c>
      <c r="D104" s="2">
        <v>587863.63636363635</v>
      </c>
      <c r="E104" s="2">
        <f>'[1]Sales &amp; COS Sep20'!Q198+'[1]Sales &amp; COS Sep20'!DP198</f>
        <v>1763590.9090909089</v>
      </c>
      <c r="F104" s="2">
        <f t="shared" si="12"/>
        <v>293931.81818181812</v>
      </c>
      <c r="G104" s="2">
        <v>293931.81818181818</v>
      </c>
      <c r="H104" s="3">
        <f t="shared" si="15"/>
        <v>0</v>
      </c>
      <c r="J104" s="2" t="s">
        <v>26</v>
      </c>
      <c r="L104" s="2">
        <v>3</v>
      </c>
      <c r="M104" s="2">
        <v>2</v>
      </c>
      <c r="N104" s="2">
        <f>'[1]Sales &amp; COS Sep20'!S198+'[1]Sales &amp; COS Sep20'!DR198</f>
        <v>6</v>
      </c>
      <c r="O104" s="2">
        <f t="shared" si="14"/>
        <v>1</v>
      </c>
      <c r="P104" s="2">
        <v>1</v>
      </c>
      <c r="Q104" s="3">
        <f t="shared" si="16"/>
        <v>0</v>
      </c>
    </row>
    <row r="105" spans="1:17" x14ac:dyDescent="0.3">
      <c r="A105" t="s">
        <v>27</v>
      </c>
      <c r="E105" s="2">
        <f>'[1]Sales &amp; COS Sep20'!Q199+'[1]Sales &amp; COS Sep20'!DP199</f>
        <v>0</v>
      </c>
      <c r="F105" s="2">
        <f t="shared" si="12"/>
        <v>0</v>
      </c>
      <c r="H105" s="3">
        <f t="shared" si="15"/>
        <v>0</v>
      </c>
      <c r="J105" s="2" t="s">
        <v>27</v>
      </c>
      <c r="N105" s="2">
        <f>'[1]Sales &amp; COS Sep20'!S199+'[1]Sales &amp; COS Sep20'!DR199</f>
        <v>0</v>
      </c>
      <c r="O105" s="2">
        <f t="shared" si="14"/>
        <v>0</v>
      </c>
      <c r="Q105" s="3">
        <f t="shared" si="16"/>
        <v>0</v>
      </c>
    </row>
    <row r="106" spans="1:17" x14ac:dyDescent="0.3">
      <c r="A106" t="s">
        <v>28</v>
      </c>
      <c r="D106" s="2">
        <v>784227.27272727271</v>
      </c>
      <c r="E106" s="2">
        <f>'[1]Sales &amp; COS Sep20'!Q200+'[1]Sales &amp; COS Sep20'!DP200</f>
        <v>1176340.9090909092</v>
      </c>
      <c r="F106" s="2">
        <f t="shared" si="12"/>
        <v>392113.63636363647</v>
      </c>
      <c r="G106" s="2">
        <v>392113.63636363635</v>
      </c>
      <c r="H106" s="3">
        <f t="shared" si="15"/>
        <v>0</v>
      </c>
      <c r="J106" s="2" t="s">
        <v>28</v>
      </c>
      <c r="M106" s="2">
        <v>2</v>
      </c>
      <c r="N106" s="2">
        <f>'[1]Sales &amp; COS Sep20'!S200+'[1]Sales &amp; COS Sep20'!DR200</f>
        <v>3</v>
      </c>
      <c r="O106" s="2">
        <f t="shared" si="14"/>
        <v>1</v>
      </c>
      <c r="P106" s="2">
        <v>1</v>
      </c>
      <c r="Q106" s="3">
        <f t="shared" si="16"/>
        <v>0</v>
      </c>
    </row>
    <row r="107" spans="1:17" x14ac:dyDescent="0.3">
      <c r="A107" t="s">
        <v>29</v>
      </c>
      <c r="C107" s="2">
        <v>490295.45454545459</v>
      </c>
      <c r="D107" s="2">
        <v>490295.45454545459</v>
      </c>
      <c r="E107" s="2">
        <f>'[1]Sales &amp; COS Sep20'!Q201+'[1]Sales &amp; COS Sep20'!DP201</f>
        <v>980590.90909090918</v>
      </c>
      <c r="F107" s="2">
        <f t="shared" si="12"/>
        <v>0</v>
      </c>
      <c r="H107" s="3">
        <f t="shared" si="15"/>
        <v>0</v>
      </c>
      <c r="J107" s="2" t="s">
        <v>29</v>
      </c>
      <c r="L107" s="2">
        <v>1</v>
      </c>
      <c r="M107" s="2">
        <v>1</v>
      </c>
      <c r="N107" s="2">
        <f>'[1]Sales &amp; COS Sep20'!S201+'[1]Sales &amp; COS Sep20'!DR201</f>
        <v>2</v>
      </c>
      <c r="O107" s="2">
        <f t="shared" si="14"/>
        <v>0</v>
      </c>
      <c r="Q107" s="3">
        <f t="shared" si="16"/>
        <v>0</v>
      </c>
    </row>
    <row r="108" spans="1:17" x14ac:dyDescent="0.3">
      <c r="A108" t="s">
        <v>30</v>
      </c>
      <c r="B108" s="2">
        <v>1471500</v>
      </c>
      <c r="C108" s="2">
        <v>1471500</v>
      </c>
      <c r="E108" s="2">
        <f>'[1]Sales &amp; COS Sep20'!Q202+'[1]Sales &amp; COS Sep20'!DP202</f>
        <v>3678750</v>
      </c>
      <c r="F108" s="2">
        <f t="shared" si="12"/>
        <v>735750</v>
      </c>
      <c r="G108" s="2">
        <v>735750</v>
      </c>
      <c r="H108" s="3">
        <f t="shared" si="15"/>
        <v>0</v>
      </c>
      <c r="J108" s="2" t="s">
        <v>30</v>
      </c>
      <c r="K108" s="2">
        <v>2</v>
      </c>
      <c r="L108" s="2">
        <v>2</v>
      </c>
      <c r="N108" s="2">
        <f>'[1]Sales &amp; COS Sep20'!S202+'[1]Sales &amp; COS Sep20'!DR202</f>
        <v>5</v>
      </c>
      <c r="O108" s="2">
        <f t="shared" si="14"/>
        <v>1</v>
      </c>
      <c r="P108" s="2">
        <v>1</v>
      </c>
      <c r="Q108" s="3">
        <f t="shared" si="16"/>
        <v>0</v>
      </c>
    </row>
    <row r="109" spans="1:17" x14ac:dyDescent="0.3">
      <c r="A109" t="s">
        <v>31</v>
      </c>
      <c r="B109" s="2">
        <v>1226659.0909090908</v>
      </c>
      <c r="C109" s="2">
        <v>1226659.0909090908</v>
      </c>
      <c r="E109" s="2">
        <f>'[1]Sales &amp; COS Sep20'!Q203+'[1]Sales &amp; COS Sep20'!DP203</f>
        <v>6624204.5454545449</v>
      </c>
      <c r="F109" s="2">
        <f t="shared" si="12"/>
        <v>4170886.3636363633</v>
      </c>
      <c r="G109" s="2">
        <v>1226659.0909090908</v>
      </c>
      <c r="H109" s="3">
        <f t="shared" si="15"/>
        <v>-2944227.2727272725</v>
      </c>
      <c r="J109" s="2" t="s">
        <v>31</v>
      </c>
      <c r="K109" s="2">
        <v>1</v>
      </c>
      <c r="L109" s="2">
        <v>1</v>
      </c>
      <c r="N109" s="2">
        <f>'[1]Sales &amp; COS Sep20'!S203+'[1]Sales &amp; COS Sep20'!DR203</f>
        <v>5</v>
      </c>
      <c r="O109" s="2">
        <f t="shared" si="14"/>
        <v>3</v>
      </c>
      <c r="P109" s="2">
        <v>1</v>
      </c>
      <c r="Q109" s="3">
        <f t="shared" si="16"/>
        <v>-2</v>
      </c>
    </row>
    <row r="110" spans="1:17" x14ac:dyDescent="0.3">
      <c r="A110" t="s">
        <v>32</v>
      </c>
      <c r="D110" s="2">
        <v>1717568.1818181816</v>
      </c>
      <c r="E110" s="2">
        <f>'[1]Sales &amp; COS Sep20'!Q204+'[1]Sales &amp; COS Sep20'!DP204</f>
        <v>0</v>
      </c>
      <c r="F110" s="2">
        <f t="shared" si="12"/>
        <v>-1717568.1818181816</v>
      </c>
      <c r="H110" s="3">
        <f t="shared" si="15"/>
        <v>1717568.1818181816</v>
      </c>
      <c r="J110" s="2" t="s">
        <v>32</v>
      </c>
      <c r="M110" s="2">
        <v>1</v>
      </c>
      <c r="N110" s="2">
        <f>'[1]Sales &amp; COS Sep20'!S204+'[1]Sales &amp; COS Sep20'!DR204</f>
        <v>0</v>
      </c>
      <c r="O110" s="2">
        <f t="shared" si="14"/>
        <v>-1</v>
      </c>
      <c r="Q110" s="3">
        <f t="shared" si="16"/>
        <v>1</v>
      </c>
    </row>
    <row r="111" spans="1:17" x14ac:dyDescent="0.3">
      <c r="A111" t="s">
        <v>33</v>
      </c>
      <c r="E111" s="2">
        <f>'[1]Sales &amp; COS Sep20'!Q205+'[1]Sales &amp; COS Sep20'!DP205</f>
        <v>0</v>
      </c>
      <c r="F111" s="2">
        <f t="shared" si="12"/>
        <v>0</v>
      </c>
      <c r="H111" s="3">
        <f t="shared" si="15"/>
        <v>0</v>
      </c>
      <c r="J111" s="2" t="s">
        <v>33</v>
      </c>
      <c r="N111" s="2">
        <f>'[1]Sales &amp; COS Sep20'!S205+'[1]Sales &amp; COS Sep20'!DR205</f>
        <v>0</v>
      </c>
      <c r="O111" s="2">
        <f t="shared" si="14"/>
        <v>0</v>
      </c>
      <c r="Q111" s="3"/>
    </row>
    <row r="112" spans="1:17" x14ac:dyDescent="0.3">
      <c r="A112" t="s">
        <v>34</v>
      </c>
      <c r="H112" s="3"/>
      <c r="J112" s="2" t="s">
        <v>34</v>
      </c>
      <c r="Q112" s="3"/>
    </row>
    <row r="113" spans="1:17" x14ac:dyDescent="0.3">
      <c r="A113" t="s">
        <v>35</v>
      </c>
      <c r="F113" s="2">
        <f t="shared" si="12"/>
        <v>0</v>
      </c>
      <c r="H113" s="3"/>
      <c r="J113" s="2" t="s">
        <v>35</v>
      </c>
      <c r="O113" s="2">
        <f t="shared" si="14"/>
        <v>0</v>
      </c>
      <c r="Q113" s="3"/>
    </row>
    <row r="114" spans="1:17" x14ac:dyDescent="0.3">
      <c r="A114" t="s">
        <v>36</v>
      </c>
      <c r="F114" s="2">
        <f t="shared" si="12"/>
        <v>0</v>
      </c>
      <c r="H114" s="3"/>
      <c r="J114" s="2" t="s">
        <v>36</v>
      </c>
      <c r="O114" s="2">
        <f t="shared" si="14"/>
        <v>0</v>
      </c>
      <c r="Q114" s="3"/>
    </row>
    <row r="115" spans="1:17" x14ac:dyDescent="0.3">
      <c r="A115" t="s">
        <v>37</v>
      </c>
      <c r="F115" s="2">
        <f t="shared" si="12"/>
        <v>0</v>
      </c>
      <c r="H115" s="3"/>
      <c r="J115" s="2" t="s">
        <v>37</v>
      </c>
      <c r="O115" s="2">
        <f t="shared" si="14"/>
        <v>0</v>
      </c>
      <c r="Q115" s="3"/>
    </row>
    <row r="116" spans="1:17" x14ac:dyDescent="0.3">
      <c r="A116" t="s">
        <v>38</v>
      </c>
      <c r="F116" s="2">
        <f t="shared" si="12"/>
        <v>0</v>
      </c>
      <c r="H116" s="3"/>
      <c r="J116" s="2" t="s">
        <v>38</v>
      </c>
      <c r="O116" s="2">
        <f t="shared" si="14"/>
        <v>0</v>
      </c>
      <c r="Q116" s="3"/>
    </row>
    <row r="117" spans="1:17" x14ac:dyDescent="0.3">
      <c r="A117" t="s">
        <v>39</v>
      </c>
      <c r="F117" s="2">
        <f t="shared" si="12"/>
        <v>0</v>
      </c>
      <c r="H117" s="3"/>
      <c r="J117" s="2" t="s">
        <v>39</v>
      </c>
      <c r="O117" s="2">
        <f t="shared" si="14"/>
        <v>0</v>
      </c>
      <c r="Q117" s="3"/>
    </row>
    <row r="118" spans="1:17" x14ac:dyDescent="0.3">
      <c r="A118" t="s">
        <v>40</v>
      </c>
      <c r="F118" s="2">
        <f t="shared" si="12"/>
        <v>0</v>
      </c>
      <c r="H118" s="3"/>
      <c r="J118" s="2" t="s">
        <v>40</v>
      </c>
      <c r="O118" s="2">
        <f t="shared" si="14"/>
        <v>0</v>
      </c>
      <c r="Q118" s="3"/>
    </row>
    <row r="119" spans="1:17" x14ac:dyDescent="0.3">
      <c r="A119" t="s">
        <v>41</v>
      </c>
      <c r="F119" s="2">
        <f t="shared" si="12"/>
        <v>0</v>
      </c>
      <c r="H119" s="3"/>
      <c r="J119" s="2" t="s">
        <v>41</v>
      </c>
      <c r="O119" s="2">
        <f t="shared" si="14"/>
        <v>0</v>
      </c>
      <c r="Q119" s="3"/>
    </row>
    <row r="120" spans="1:17" x14ac:dyDescent="0.3">
      <c r="A120" t="s">
        <v>42</v>
      </c>
      <c r="F120" s="2">
        <f t="shared" si="12"/>
        <v>0</v>
      </c>
      <c r="H120" s="3"/>
      <c r="J120" s="2" t="s">
        <v>42</v>
      </c>
      <c r="O120" s="2">
        <f t="shared" si="14"/>
        <v>0</v>
      </c>
      <c r="Q120" s="3"/>
    </row>
    <row r="121" spans="1:17" x14ac:dyDescent="0.3">
      <c r="A121" t="s">
        <v>43</v>
      </c>
      <c r="H121" s="3"/>
      <c r="J121" s="2" t="s">
        <v>43</v>
      </c>
      <c r="Q121" s="3"/>
    </row>
    <row r="122" spans="1:17" x14ac:dyDescent="0.3">
      <c r="A122" t="s">
        <v>44</v>
      </c>
      <c r="F122" s="2">
        <f t="shared" si="12"/>
        <v>0</v>
      </c>
      <c r="H122" s="3"/>
      <c r="J122" s="2" t="s">
        <v>44</v>
      </c>
      <c r="O122" s="2">
        <f t="shared" si="14"/>
        <v>0</v>
      </c>
      <c r="Q122" s="3"/>
    </row>
    <row r="123" spans="1:17" x14ac:dyDescent="0.3">
      <c r="A123" t="s">
        <v>45</v>
      </c>
      <c r="F123" s="2">
        <f t="shared" si="12"/>
        <v>0</v>
      </c>
      <c r="H123" s="3"/>
      <c r="J123" s="2" t="s">
        <v>45</v>
      </c>
      <c r="O123" s="2">
        <f t="shared" si="14"/>
        <v>0</v>
      </c>
      <c r="Q123" s="3"/>
    </row>
    <row r="124" spans="1:17" x14ac:dyDescent="0.3">
      <c r="A124" t="s">
        <v>46</v>
      </c>
      <c r="F124" s="2">
        <f t="shared" si="12"/>
        <v>0</v>
      </c>
      <c r="H124" s="3"/>
      <c r="J124" s="2" t="s">
        <v>46</v>
      </c>
      <c r="O124" s="2">
        <f t="shared" si="14"/>
        <v>0</v>
      </c>
      <c r="Q124" s="3"/>
    </row>
    <row r="125" spans="1:17" x14ac:dyDescent="0.3">
      <c r="A125" t="s">
        <v>47</v>
      </c>
      <c r="F125" s="2">
        <f t="shared" si="12"/>
        <v>0</v>
      </c>
      <c r="H125" s="3"/>
      <c r="J125" s="2" t="s">
        <v>47</v>
      </c>
      <c r="O125" s="2">
        <f t="shared" si="14"/>
        <v>0</v>
      </c>
      <c r="Q125" s="3"/>
    </row>
    <row r="126" spans="1:17" x14ac:dyDescent="0.3">
      <c r="A126" t="s">
        <v>48</v>
      </c>
      <c r="F126" s="2">
        <f t="shared" si="12"/>
        <v>0</v>
      </c>
      <c r="H126" s="3"/>
      <c r="J126" s="2" t="s">
        <v>48</v>
      </c>
      <c r="O126" s="2">
        <f t="shared" si="14"/>
        <v>0</v>
      </c>
      <c r="Q126" s="3"/>
    </row>
    <row r="127" spans="1:17" x14ac:dyDescent="0.3">
      <c r="A127" t="s">
        <v>49</v>
      </c>
      <c r="F127" s="2">
        <f t="shared" si="12"/>
        <v>0</v>
      </c>
      <c r="H127" s="3"/>
      <c r="J127" s="2" t="s">
        <v>49</v>
      </c>
      <c r="O127" s="2">
        <f t="shared" si="14"/>
        <v>0</v>
      </c>
      <c r="Q127" s="3"/>
    </row>
    <row r="128" spans="1:17" x14ac:dyDescent="0.3">
      <c r="A128" t="s">
        <v>50</v>
      </c>
      <c r="F128" s="2">
        <f t="shared" si="12"/>
        <v>0</v>
      </c>
      <c r="H128" s="3"/>
      <c r="J128" s="2" t="s">
        <v>50</v>
      </c>
      <c r="O128" s="2">
        <f t="shared" si="14"/>
        <v>0</v>
      </c>
      <c r="Q128" s="3"/>
    </row>
    <row r="129" spans="1:17" x14ac:dyDescent="0.3">
      <c r="A129" t="s">
        <v>51</v>
      </c>
      <c r="F129" s="2">
        <f t="shared" si="12"/>
        <v>0</v>
      </c>
      <c r="H129" s="3"/>
      <c r="J129" s="2" t="s">
        <v>51</v>
      </c>
      <c r="O129" s="2">
        <f t="shared" si="14"/>
        <v>0</v>
      </c>
      <c r="Q129" s="3"/>
    </row>
    <row r="130" spans="1:17" x14ac:dyDescent="0.3">
      <c r="A130" t="s">
        <v>43</v>
      </c>
      <c r="H130" s="3"/>
      <c r="J130" s="2" t="s">
        <v>43</v>
      </c>
      <c r="Q130" s="3"/>
    </row>
    <row r="131" spans="1:17" x14ac:dyDescent="0.3">
      <c r="A131" t="s">
        <v>52</v>
      </c>
      <c r="B131" s="2">
        <v>5617227.2727272734</v>
      </c>
      <c r="C131" s="2">
        <v>5983568.1818181835</v>
      </c>
      <c r="D131" s="2">
        <v>5617227.2727272734</v>
      </c>
      <c r="E131" s="2">
        <f>'[1]Sales &amp; COS Sep20'!Q94+'[1]Sales &amp; COS Sep20'!DP94</f>
        <v>21620863.636363678</v>
      </c>
      <c r="F131" s="2">
        <f t="shared" si="12"/>
        <v>4402840.9090909474</v>
      </c>
      <c r="G131" s="2">
        <v>6349909.0909090936</v>
      </c>
      <c r="H131" s="3">
        <f t="shared" ref="H131:H138" si="17">G131-F131</f>
        <v>1947068.1818181463</v>
      </c>
      <c r="J131" s="2" t="s">
        <v>52</v>
      </c>
      <c r="K131" s="2">
        <v>46</v>
      </c>
      <c r="L131" s="2">
        <v>49</v>
      </c>
      <c r="M131" s="2">
        <v>46</v>
      </c>
      <c r="N131" s="2">
        <f>'[1]Sales &amp; COS Sep20'!S94+'[1]Sales &amp; COS Sep20'!DR94</f>
        <v>176</v>
      </c>
      <c r="O131" s="2">
        <f t="shared" si="14"/>
        <v>35</v>
      </c>
      <c r="P131" s="2">
        <v>52</v>
      </c>
      <c r="Q131" s="3">
        <f t="shared" ref="Q131:Q138" si="18">P131-O131</f>
        <v>17</v>
      </c>
    </row>
    <row r="132" spans="1:17" x14ac:dyDescent="0.3">
      <c r="A132" t="s">
        <v>53</v>
      </c>
      <c r="B132" s="2">
        <v>3897204.5454545482</v>
      </c>
      <c r="C132" s="2">
        <v>6316159.0909090899</v>
      </c>
      <c r="D132" s="2">
        <v>2822113.6363636381</v>
      </c>
      <c r="E132" s="2">
        <f>'[1]Sales &amp; COS Sep20'!Q95+'[1]Sales &amp; COS Sep20'!DP95</f>
        <v>17451818.181818157</v>
      </c>
      <c r="F132" s="2">
        <f t="shared" si="12"/>
        <v>4416340.9090908803</v>
      </c>
      <c r="G132" s="2">
        <v>6181772.7272727257</v>
      </c>
      <c r="H132" s="3">
        <f t="shared" si="17"/>
        <v>1765431.8181818454</v>
      </c>
      <c r="J132" s="2" t="s">
        <v>53</v>
      </c>
      <c r="K132" s="2">
        <v>29</v>
      </c>
      <c r="L132" s="2">
        <v>47</v>
      </c>
      <c r="M132" s="2">
        <v>21</v>
      </c>
      <c r="N132" s="2">
        <f>'[1]Sales &amp; COS Sep20'!S95+'[1]Sales &amp; COS Sep20'!DR95</f>
        <v>130</v>
      </c>
      <c r="O132" s="2">
        <f t="shared" si="14"/>
        <v>33</v>
      </c>
      <c r="P132" s="2">
        <v>46</v>
      </c>
      <c r="Q132" s="3">
        <f t="shared" si="18"/>
        <v>13</v>
      </c>
    </row>
    <row r="133" spans="1:17" x14ac:dyDescent="0.3">
      <c r="A133" t="s">
        <v>54</v>
      </c>
      <c r="B133" s="2">
        <v>3055909.0909090913</v>
      </c>
      <c r="C133" s="2">
        <v>3208704.5454545459</v>
      </c>
      <c r="D133" s="2">
        <v>2597522.7272727275</v>
      </c>
      <c r="E133" s="2">
        <f>'[1]Sales &amp; COS Sep20'!Q96+'[1]Sales &amp; COS Sep20'!DP96</f>
        <v>12272113.636363635</v>
      </c>
      <c r="F133" s="2">
        <f t="shared" si="12"/>
        <v>3409977.2727272715</v>
      </c>
      <c r="G133" s="2">
        <v>3972681.8181818188</v>
      </c>
      <c r="H133" s="3">
        <f t="shared" si="17"/>
        <v>562704.54545454727</v>
      </c>
      <c r="J133" s="2" t="s">
        <v>54</v>
      </c>
      <c r="K133" s="2">
        <v>20</v>
      </c>
      <c r="L133" s="2">
        <v>21</v>
      </c>
      <c r="M133" s="2">
        <v>17</v>
      </c>
      <c r="N133" s="2">
        <f>'[1]Sales &amp; COS Sep20'!S96+'[1]Sales &amp; COS Sep20'!DR96</f>
        <v>81</v>
      </c>
      <c r="O133" s="2">
        <f t="shared" si="14"/>
        <v>23</v>
      </c>
      <c r="P133" s="2">
        <v>26</v>
      </c>
      <c r="Q133" s="3">
        <f t="shared" si="18"/>
        <v>3</v>
      </c>
    </row>
    <row r="134" spans="1:17" x14ac:dyDescent="0.3">
      <c r="A134" t="s">
        <v>55</v>
      </c>
      <c r="B134" s="2">
        <v>2752159.0909090918</v>
      </c>
      <c r="C134" s="2">
        <v>4403454.5454545477</v>
      </c>
      <c r="D134" s="2">
        <v>3853022.7272727294</v>
      </c>
      <c r="E134" s="2">
        <f>'[1]Sales &amp; COS Sep20'!Q97+'[1]Sales &amp; COS Sep20'!DP97</f>
        <v>14738931.818181828</v>
      </c>
      <c r="F134" s="2">
        <f t="shared" si="12"/>
        <v>3730295.4545454588</v>
      </c>
      <c r="G134" s="2">
        <v>4953886.3636363652</v>
      </c>
      <c r="H134" s="3">
        <f t="shared" si="17"/>
        <v>1223590.9090909064</v>
      </c>
      <c r="J134" s="2" t="s">
        <v>55</v>
      </c>
      <c r="K134" s="2">
        <v>15</v>
      </c>
      <c r="L134" s="2">
        <v>24</v>
      </c>
      <c r="M134" s="2">
        <v>21</v>
      </c>
      <c r="N134" s="2">
        <f>'[1]Sales &amp; COS Sep20'!S97+'[1]Sales &amp; COS Sep20'!DR97</f>
        <v>81</v>
      </c>
      <c r="O134" s="2">
        <f t="shared" si="14"/>
        <v>21</v>
      </c>
      <c r="P134" s="2">
        <v>27</v>
      </c>
      <c r="Q134" s="3">
        <f t="shared" si="18"/>
        <v>6</v>
      </c>
    </row>
    <row r="135" spans="1:17" x14ac:dyDescent="0.3">
      <c r="A135" t="s">
        <v>56</v>
      </c>
      <c r="B135" s="2">
        <v>3685500</v>
      </c>
      <c r="C135" s="2">
        <v>3159000</v>
      </c>
      <c r="D135" s="2">
        <v>2369250</v>
      </c>
      <c r="E135" s="2">
        <f>'[1]Sales &amp; COS Sep20'!Q98+'[1]Sales &amp; COS Sep20'!DP98</f>
        <v>12218727.272727273</v>
      </c>
      <c r="F135" s="2">
        <f t="shared" si="12"/>
        <v>3004977.2727272734</v>
      </c>
      <c r="G135" s="2">
        <v>2369250</v>
      </c>
      <c r="H135" s="3">
        <f t="shared" si="17"/>
        <v>-635727.2727272734</v>
      </c>
      <c r="J135" s="2" t="s">
        <v>56</v>
      </c>
      <c r="K135" s="2">
        <v>14</v>
      </c>
      <c r="L135" s="2">
        <v>12</v>
      </c>
      <c r="M135" s="2">
        <v>9</v>
      </c>
      <c r="N135" s="2">
        <f>'[1]Sales &amp; COS Sep20'!S98+'[1]Sales &amp; COS Sep20'!DR98</f>
        <v>48</v>
      </c>
      <c r="O135" s="2">
        <f t="shared" si="14"/>
        <v>13</v>
      </c>
      <c r="P135" s="2">
        <v>9</v>
      </c>
      <c r="Q135" s="3">
        <f t="shared" si="18"/>
        <v>-4</v>
      </c>
    </row>
    <row r="136" spans="1:17" x14ac:dyDescent="0.3">
      <c r="A136" t="s">
        <v>57</v>
      </c>
      <c r="B136" s="2">
        <v>857863.63636363635</v>
      </c>
      <c r="C136" s="2">
        <v>857863.63636363635</v>
      </c>
      <c r="D136" s="2">
        <v>857863.63636363635</v>
      </c>
      <c r="E136" s="2">
        <f>'[1]Sales &amp; COS Sep20'!Q99+'[1]Sales &amp; COS Sep20'!DP99</f>
        <v>5636250</v>
      </c>
      <c r="F136" s="2">
        <f t="shared" si="12"/>
        <v>3062659.0909090908</v>
      </c>
      <c r="G136" s="2">
        <v>2573590.9090909092</v>
      </c>
      <c r="H136" s="3">
        <f t="shared" si="17"/>
        <v>-489068.18181818165</v>
      </c>
      <c r="J136" s="2" t="s">
        <v>57</v>
      </c>
      <c r="K136" s="2">
        <v>2</v>
      </c>
      <c r="L136" s="2">
        <v>2</v>
      </c>
      <c r="M136" s="2">
        <v>2</v>
      </c>
      <c r="N136" s="2">
        <f>'[1]Sales &amp; COS Sep20'!S99+'[1]Sales &amp; COS Sep20'!DR99</f>
        <v>15</v>
      </c>
      <c r="O136" s="2">
        <f t="shared" si="14"/>
        <v>9</v>
      </c>
      <c r="P136" s="2">
        <v>6</v>
      </c>
      <c r="Q136" s="3">
        <f t="shared" si="18"/>
        <v>-3</v>
      </c>
    </row>
    <row r="137" spans="1:17" x14ac:dyDescent="0.3">
      <c r="A137" t="s">
        <v>58</v>
      </c>
      <c r="B137" s="2">
        <v>1164681.8181818181</v>
      </c>
      <c r="C137" s="2">
        <v>2329363.6363636362</v>
      </c>
      <c r="D137" s="2">
        <v>582340.90909090906</v>
      </c>
      <c r="E137" s="2">
        <f>'[1]Sales &amp; COS Sep20'!Q100+'[1]Sales &amp; COS Sep20'!DP100</f>
        <v>5178477.2727272734</v>
      </c>
      <c r="F137" s="2">
        <f t="shared" si="12"/>
        <v>1102090.9090909101</v>
      </c>
      <c r="G137" s="2">
        <v>1164681.8181818181</v>
      </c>
      <c r="H137" s="3">
        <f t="shared" si="17"/>
        <v>62590.909090908011</v>
      </c>
      <c r="J137" s="2" t="s">
        <v>58</v>
      </c>
      <c r="K137" s="2">
        <v>2</v>
      </c>
      <c r="L137" s="2">
        <v>4</v>
      </c>
      <c r="M137" s="2">
        <v>1</v>
      </c>
      <c r="N137" s="2">
        <f>'[1]Sales &amp; COS Sep20'!S100+'[1]Sales &amp; COS Sep20'!DR100</f>
        <v>11</v>
      </c>
      <c r="O137" s="2">
        <f t="shared" si="14"/>
        <v>4</v>
      </c>
      <c r="P137" s="2">
        <v>2</v>
      </c>
      <c r="Q137" s="3">
        <f t="shared" si="18"/>
        <v>-2</v>
      </c>
    </row>
    <row r="138" spans="1:17" x14ac:dyDescent="0.3">
      <c r="A138" t="s">
        <v>59</v>
      </c>
      <c r="E138" s="2">
        <f>'[1]Sales &amp; COS Sep20'!Q101+'[1]Sales &amp; COS Sep20'!DP101</f>
        <v>292499.99999999994</v>
      </c>
      <c r="F138" s="2">
        <f t="shared" si="12"/>
        <v>292499.99999999994</v>
      </c>
      <c r="H138" s="3">
        <f t="shared" si="17"/>
        <v>-292499.99999999994</v>
      </c>
      <c r="J138" s="2" t="s">
        <v>59</v>
      </c>
      <c r="N138" s="2">
        <f>'[1]Sales &amp; COS Sep20'!S101+'[1]Sales &amp; COS Sep20'!DR101</f>
        <v>1</v>
      </c>
      <c r="O138" s="2">
        <f t="shared" si="14"/>
        <v>1</v>
      </c>
      <c r="Q138" s="3">
        <f t="shared" si="18"/>
        <v>-1</v>
      </c>
    </row>
    <row r="139" spans="1:17" x14ac:dyDescent="0.3">
      <c r="A139" t="s">
        <v>60</v>
      </c>
      <c r="H139" s="3"/>
      <c r="J139" s="2" t="s">
        <v>60</v>
      </c>
      <c r="Q139" s="3"/>
    </row>
    <row r="140" spans="1:17" x14ac:dyDescent="0.3">
      <c r="A140" t="s">
        <v>61</v>
      </c>
      <c r="F140" s="2">
        <f t="shared" si="12"/>
        <v>0</v>
      </c>
      <c r="H140" s="3"/>
      <c r="J140" s="2" t="s">
        <v>61</v>
      </c>
      <c r="O140" s="2">
        <f t="shared" si="14"/>
        <v>0</v>
      </c>
      <c r="Q140" s="3"/>
    </row>
    <row r="141" spans="1:17" x14ac:dyDescent="0.3">
      <c r="A141" t="s">
        <v>62</v>
      </c>
      <c r="F141" s="2">
        <f t="shared" si="12"/>
        <v>0</v>
      </c>
      <c r="H141" s="3"/>
      <c r="J141" s="2" t="s">
        <v>62</v>
      </c>
      <c r="O141" s="2">
        <f t="shared" si="14"/>
        <v>0</v>
      </c>
      <c r="Q141" s="3"/>
    </row>
    <row r="142" spans="1:17" x14ac:dyDescent="0.3">
      <c r="A142" t="s">
        <v>63</v>
      </c>
      <c r="F142" s="2">
        <f t="shared" si="12"/>
        <v>0</v>
      </c>
      <c r="H142" s="3"/>
      <c r="J142" s="2" t="s">
        <v>63</v>
      </c>
      <c r="O142" s="2">
        <f t="shared" si="14"/>
        <v>0</v>
      </c>
      <c r="Q142" s="3"/>
    </row>
    <row r="143" spans="1:17" x14ac:dyDescent="0.3">
      <c r="A143" t="s">
        <v>64</v>
      </c>
      <c r="F143" s="2">
        <f t="shared" si="12"/>
        <v>0</v>
      </c>
      <c r="H143" s="3"/>
      <c r="J143" s="2" t="s">
        <v>64</v>
      </c>
      <c r="O143" s="2">
        <f t="shared" si="14"/>
        <v>0</v>
      </c>
      <c r="Q143" s="3"/>
    </row>
    <row r="144" spans="1:17" x14ac:dyDescent="0.3">
      <c r="A144" t="s">
        <v>65</v>
      </c>
      <c r="F144" s="2">
        <f t="shared" si="12"/>
        <v>0</v>
      </c>
      <c r="H144" s="3"/>
      <c r="J144" s="2" t="s">
        <v>65</v>
      </c>
      <c r="O144" s="2">
        <f t="shared" si="14"/>
        <v>0</v>
      </c>
      <c r="Q144" s="3"/>
    </row>
    <row r="145" spans="1:17" x14ac:dyDescent="0.3">
      <c r="A145" t="s">
        <v>66</v>
      </c>
      <c r="F145" s="2">
        <f t="shared" si="12"/>
        <v>0</v>
      </c>
      <c r="H145" s="3"/>
      <c r="J145" s="2" t="s">
        <v>66</v>
      </c>
      <c r="O145" s="2">
        <f t="shared" si="14"/>
        <v>0</v>
      </c>
      <c r="Q145" s="3"/>
    </row>
    <row r="146" spans="1:17" x14ac:dyDescent="0.3">
      <c r="A146" t="s">
        <v>67</v>
      </c>
      <c r="F146" s="2">
        <f t="shared" si="12"/>
        <v>0</v>
      </c>
      <c r="H146" s="3"/>
      <c r="J146" s="2" t="s">
        <v>67</v>
      </c>
      <c r="O146" s="2">
        <f t="shared" si="14"/>
        <v>0</v>
      </c>
      <c r="Q146" s="3"/>
    </row>
    <row r="147" spans="1:17" x14ac:dyDescent="0.3">
      <c r="A147" t="s">
        <v>68</v>
      </c>
      <c r="F147" s="2">
        <f t="shared" si="12"/>
        <v>0</v>
      </c>
      <c r="H147" s="3"/>
      <c r="J147" s="2" t="s">
        <v>68</v>
      </c>
      <c r="O147" s="2">
        <f t="shared" si="14"/>
        <v>0</v>
      </c>
      <c r="Q147" s="3"/>
    </row>
    <row r="148" spans="1:17" x14ac:dyDescent="0.3">
      <c r="A148" t="s">
        <v>60</v>
      </c>
      <c r="H148" s="3"/>
      <c r="J148" s="2" t="s">
        <v>60</v>
      </c>
      <c r="Q148" s="3"/>
    </row>
    <row r="149" spans="1:17" x14ac:dyDescent="0.3">
      <c r="A149" t="s">
        <v>69</v>
      </c>
      <c r="F149" s="2">
        <f t="shared" si="12"/>
        <v>0</v>
      </c>
      <c r="H149" s="3">
        <f t="shared" ref="H149:H155" si="19">G149-F149</f>
        <v>0</v>
      </c>
      <c r="J149" s="2" t="s">
        <v>69</v>
      </c>
      <c r="O149" s="2">
        <f t="shared" si="14"/>
        <v>0</v>
      </c>
      <c r="Q149" s="3">
        <f t="shared" ref="Q149:Q154" si="20">P149-O149</f>
        <v>0</v>
      </c>
    </row>
    <row r="150" spans="1:17" x14ac:dyDescent="0.3">
      <c r="A150" t="s">
        <v>70</v>
      </c>
      <c r="C150" s="2">
        <v>398250</v>
      </c>
      <c r="E150" s="2">
        <f>'[1]Sales &amp; COS Sep20'!DP167</f>
        <v>398250</v>
      </c>
      <c r="F150" s="2">
        <f t="shared" ref="F150:F164" si="21">E150-SUM(B150:D150)</f>
        <v>0</v>
      </c>
      <c r="H150" s="3">
        <f t="shared" si="19"/>
        <v>0</v>
      </c>
      <c r="J150" s="2" t="s">
        <v>70</v>
      </c>
      <c r="L150" s="2">
        <v>1</v>
      </c>
      <c r="N150" s="2">
        <v>1</v>
      </c>
      <c r="O150" s="2">
        <f t="shared" ref="O150:O155" si="22">N150-SUM(K150:M150)</f>
        <v>0</v>
      </c>
      <c r="Q150" s="3">
        <f t="shared" si="20"/>
        <v>0</v>
      </c>
    </row>
    <row r="151" spans="1:17" x14ac:dyDescent="0.3">
      <c r="A151" t="s">
        <v>71</v>
      </c>
      <c r="F151" s="2">
        <f t="shared" si="21"/>
        <v>0</v>
      </c>
      <c r="H151" s="3">
        <f t="shared" si="19"/>
        <v>0</v>
      </c>
      <c r="J151" s="2" t="s">
        <v>71</v>
      </c>
      <c r="O151" s="2">
        <f t="shared" si="22"/>
        <v>0</v>
      </c>
      <c r="Q151" s="3">
        <f t="shared" si="20"/>
        <v>0</v>
      </c>
    </row>
    <row r="152" spans="1:17" x14ac:dyDescent="0.3">
      <c r="A152" t="s">
        <v>72</v>
      </c>
      <c r="F152" s="2">
        <f t="shared" si="21"/>
        <v>0</v>
      </c>
      <c r="H152" s="3">
        <f t="shared" si="19"/>
        <v>0</v>
      </c>
      <c r="J152" s="2" t="s">
        <v>72</v>
      </c>
      <c r="O152" s="2">
        <f t="shared" si="22"/>
        <v>0</v>
      </c>
      <c r="Q152" s="3">
        <f t="shared" si="20"/>
        <v>0</v>
      </c>
    </row>
    <row r="153" spans="1:17" x14ac:dyDescent="0.3">
      <c r="A153" t="s">
        <v>73</v>
      </c>
      <c r="F153" s="2">
        <f t="shared" si="21"/>
        <v>0</v>
      </c>
      <c r="H153" s="3">
        <f t="shared" si="19"/>
        <v>0</v>
      </c>
      <c r="J153" s="2" t="s">
        <v>73</v>
      </c>
      <c r="O153" s="2">
        <f t="shared" si="22"/>
        <v>0</v>
      </c>
      <c r="Q153" s="3">
        <f t="shared" si="20"/>
        <v>0</v>
      </c>
    </row>
    <row r="154" spans="1:17" x14ac:dyDescent="0.3">
      <c r="A154" t="s">
        <v>74</v>
      </c>
      <c r="F154" s="2">
        <f t="shared" si="21"/>
        <v>0</v>
      </c>
      <c r="H154" s="3">
        <f t="shared" si="19"/>
        <v>0</v>
      </c>
      <c r="J154" s="2" t="s">
        <v>74</v>
      </c>
      <c r="O154" s="2">
        <f t="shared" si="22"/>
        <v>0</v>
      </c>
      <c r="Q154" s="3">
        <f t="shared" si="20"/>
        <v>0</v>
      </c>
    </row>
    <row r="155" spans="1:17" x14ac:dyDescent="0.3">
      <c r="A155" t="s">
        <v>75</v>
      </c>
      <c r="F155" s="2">
        <f t="shared" si="21"/>
        <v>0</v>
      </c>
      <c r="H155" s="3">
        <f t="shared" si="19"/>
        <v>0</v>
      </c>
      <c r="J155" s="2" t="s">
        <v>75</v>
      </c>
      <c r="O155" s="2">
        <f t="shared" si="22"/>
        <v>0</v>
      </c>
      <c r="Q155" s="3"/>
    </row>
    <row r="156" spans="1:17" x14ac:dyDescent="0.3">
      <c r="A156" t="s">
        <v>76</v>
      </c>
      <c r="F156" s="2">
        <f t="shared" si="21"/>
        <v>0</v>
      </c>
      <c r="H156" s="3"/>
      <c r="J156" s="2" t="s">
        <v>76</v>
      </c>
      <c r="Q156" s="3"/>
    </row>
    <row r="157" spans="1:17" x14ac:dyDescent="0.3">
      <c r="A157" t="s">
        <v>77</v>
      </c>
      <c r="H157" s="3"/>
      <c r="J157" t="s">
        <v>77</v>
      </c>
      <c r="Q157" s="3"/>
    </row>
    <row r="158" spans="1:17" x14ac:dyDescent="0.3">
      <c r="A158" t="s">
        <v>78</v>
      </c>
      <c r="F158" s="2">
        <f t="shared" si="21"/>
        <v>0</v>
      </c>
      <c r="H158" s="3"/>
      <c r="J158" t="s">
        <v>78</v>
      </c>
      <c r="O158" s="2">
        <f t="shared" ref="O158:O164" si="23">N158-SUM(K158:M158)</f>
        <v>0</v>
      </c>
      <c r="Q158" s="3"/>
    </row>
    <row r="159" spans="1:17" x14ac:dyDescent="0.3">
      <c r="A159" t="s">
        <v>79</v>
      </c>
      <c r="F159" s="2">
        <f t="shared" si="21"/>
        <v>0</v>
      </c>
      <c r="H159" s="3"/>
      <c r="J159" t="s">
        <v>79</v>
      </c>
      <c r="O159" s="2">
        <f t="shared" si="23"/>
        <v>0</v>
      </c>
      <c r="Q159" s="3"/>
    </row>
    <row r="160" spans="1:17" x14ac:dyDescent="0.3">
      <c r="A160" t="s">
        <v>80</v>
      </c>
      <c r="F160" s="2">
        <f t="shared" si="21"/>
        <v>0</v>
      </c>
      <c r="H160" s="3"/>
      <c r="J160" t="s">
        <v>80</v>
      </c>
      <c r="O160" s="2">
        <f t="shared" si="23"/>
        <v>0</v>
      </c>
      <c r="Q160" s="3"/>
    </row>
    <row r="161" spans="1:17" x14ac:dyDescent="0.3">
      <c r="A161" t="s">
        <v>81</v>
      </c>
      <c r="F161" s="2">
        <f t="shared" si="21"/>
        <v>0</v>
      </c>
      <c r="H161" s="3"/>
      <c r="J161" t="s">
        <v>81</v>
      </c>
      <c r="O161" s="2">
        <f t="shared" si="23"/>
        <v>0</v>
      </c>
      <c r="Q161" s="3"/>
    </row>
    <row r="162" spans="1:17" x14ac:dyDescent="0.3">
      <c r="A162" t="s">
        <v>82</v>
      </c>
      <c r="F162" s="2">
        <f t="shared" si="21"/>
        <v>0</v>
      </c>
      <c r="H162" s="3"/>
      <c r="J162" t="s">
        <v>82</v>
      </c>
      <c r="O162" s="2">
        <f t="shared" si="23"/>
        <v>0</v>
      </c>
      <c r="Q162" s="3"/>
    </row>
    <row r="163" spans="1:17" x14ac:dyDescent="0.3">
      <c r="A163" t="s">
        <v>83</v>
      </c>
      <c r="F163" s="2">
        <f t="shared" si="21"/>
        <v>0</v>
      </c>
      <c r="H163" s="3"/>
      <c r="J163" t="s">
        <v>83</v>
      </c>
      <c r="O163" s="2">
        <f t="shared" si="23"/>
        <v>0</v>
      </c>
      <c r="Q163" s="3"/>
    </row>
    <row r="164" spans="1:17" x14ac:dyDescent="0.3">
      <c r="A164" t="s">
        <v>84</v>
      </c>
      <c r="F164" s="2">
        <f t="shared" si="21"/>
        <v>0</v>
      </c>
      <c r="H164" s="3"/>
      <c r="J164" t="s">
        <v>84</v>
      </c>
      <c r="O164" s="2">
        <f t="shared" si="23"/>
        <v>0</v>
      </c>
      <c r="Q164" s="3"/>
    </row>
    <row r="165" spans="1:17" x14ac:dyDescent="0.3">
      <c r="B165" s="4">
        <f>SUM(B84:B164)</f>
        <v>33462818.18181818</v>
      </c>
      <c r="C165" s="4">
        <f t="shared" ref="C165:H165" si="24">SUM(C84:C164)</f>
        <v>49521681.818181813</v>
      </c>
      <c r="D165" s="4">
        <f>SUM(D84:D164)</f>
        <v>32625204.545454554</v>
      </c>
      <c r="E165" s="4">
        <f t="shared" si="24"/>
        <v>156252477.27272731</v>
      </c>
      <c r="F165" s="4">
        <f t="shared" si="24"/>
        <v>40642772.727272764</v>
      </c>
      <c r="G165" s="4">
        <f t="shared" si="24"/>
        <v>47622272.727272734</v>
      </c>
      <c r="H165" s="5">
        <f t="shared" si="24"/>
        <v>6979499.9999999832</v>
      </c>
      <c r="K165" s="4">
        <f t="shared" ref="K165:Q165" si="25">SUM(K84:K164)</f>
        <v>168</v>
      </c>
      <c r="L165" s="4">
        <f t="shared" si="25"/>
        <v>238</v>
      </c>
      <c r="M165" s="4">
        <f t="shared" si="25"/>
        <v>163</v>
      </c>
      <c r="N165" s="4">
        <f t="shared" si="25"/>
        <v>764</v>
      </c>
      <c r="O165" s="4">
        <f t="shared" si="25"/>
        <v>195</v>
      </c>
      <c r="P165" s="4">
        <f t="shared" si="25"/>
        <v>231</v>
      </c>
      <c r="Q165" s="5">
        <f t="shared" si="25"/>
        <v>36</v>
      </c>
    </row>
    <row r="167" spans="1:17" x14ac:dyDescent="0.3">
      <c r="A167" s="1" t="s">
        <v>86</v>
      </c>
      <c r="B167" s="2" t="s">
        <v>87</v>
      </c>
      <c r="C167" s="2" t="s">
        <v>88</v>
      </c>
      <c r="D167" s="2" t="s">
        <v>89</v>
      </c>
      <c r="E167" s="2" t="s">
        <v>90</v>
      </c>
      <c r="F167" s="3" t="s">
        <v>7</v>
      </c>
      <c r="J167" s="1" t="s">
        <v>86</v>
      </c>
      <c r="K167" s="2" t="s">
        <v>87</v>
      </c>
      <c r="L167" s="2" t="s">
        <v>88</v>
      </c>
      <c r="M167" s="2" t="s">
        <v>89</v>
      </c>
      <c r="N167" s="2" t="s">
        <v>90</v>
      </c>
      <c r="O167" s="3" t="s">
        <v>7</v>
      </c>
    </row>
    <row r="168" spans="1:17" x14ac:dyDescent="0.3">
      <c r="A168" t="s">
        <v>8</v>
      </c>
      <c r="F168" s="3"/>
      <c r="J168" t="s">
        <v>8</v>
      </c>
      <c r="O168" s="3"/>
    </row>
    <row r="169" spans="1:17" x14ac:dyDescent="0.3">
      <c r="A169" t="s">
        <v>9</v>
      </c>
      <c r="E169" s="2">
        <f>IFERROR(VLOOKUP(A169,[2]Sheet1!$A:$B,2,0),0)</f>
        <v>0</v>
      </c>
      <c r="F169" s="3"/>
      <c r="J169" t="s">
        <v>9</v>
      </c>
      <c r="O169" s="3"/>
    </row>
    <row r="170" spans="1:17" x14ac:dyDescent="0.3">
      <c r="A170" t="s">
        <v>10</v>
      </c>
      <c r="E170" s="2">
        <f>IFERROR(VLOOKUP(A170,[2]Sheet1!$A:$B,2,0),0)</f>
        <v>0</v>
      </c>
      <c r="F170" s="3"/>
      <c r="J170" t="s">
        <v>10</v>
      </c>
      <c r="O170" s="3"/>
    </row>
    <row r="171" spans="1:17" x14ac:dyDescent="0.3">
      <c r="A171" t="s">
        <v>11</v>
      </c>
      <c r="E171" s="2">
        <f>IFERROR(VLOOKUP(A171,[2]Sheet1!$A:$B,2,0),0)</f>
        <v>0</v>
      </c>
      <c r="F171" s="3"/>
      <c r="J171" t="s">
        <v>11</v>
      </c>
      <c r="O171" s="3"/>
    </row>
    <row r="172" spans="1:17" x14ac:dyDescent="0.3">
      <c r="A172" t="s">
        <v>12</v>
      </c>
      <c r="E172" s="2">
        <f>IFERROR(VLOOKUP(A172,[2]Sheet1!$A:$B,2,0),0)</f>
        <v>0</v>
      </c>
      <c r="F172" s="3"/>
      <c r="J172" t="s">
        <v>12</v>
      </c>
      <c r="O172" s="3"/>
    </row>
    <row r="173" spans="1:17" x14ac:dyDescent="0.3">
      <c r="A173" t="s">
        <v>13</v>
      </c>
      <c r="E173" s="2">
        <f>IFERROR(VLOOKUP(A173,[2]Sheet1!$A:$B,2,0),0)</f>
        <v>0</v>
      </c>
      <c r="F173" s="3"/>
      <c r="J173" t="s">
        <v>13</v>
      </c>
      <c r="O173" s="3"/>
    </row>
    <row r="174" spans="1:17" x14ac:dyDescent="0.3">
      <c r="A174" t="s">
        <v>14</v>
      </c>
      <c r="E174" s="2">
        <f>IFERROR(VLOOKUP(A174,[2]Sheet1!$A:$B,2,0),0)</f>
        <v>0</v>
      </c>
      <c r="F174" s="3"/>
      <c r="J174" t="s">
        <v>14</v>
      </c>
      <c r="O174" s="3"/>
    </row>
    <row r="175" spans="1:17" x14ac:dyDescent="0.3">
      <c r="A175" t="s">
        <v>15</v>
      </c>
      <c r="E175" s="2">
        <f>IFERROR(VLOOKUP(A175,[2]Sheet1!$A:$B,2,0),0)</f>
        <v>0</v>
      </c>
      <c r="F175" s="3"/>
      <c r="J175" t="s">
        <v>15</v>
      </c>
      <c r="O175" s="3"/>
    </row>
    <row r="176" spans="1:17" x14ac:dyDescent="0.3">
      <c r="A176" t="s">
        <v>16</v>
      </c>
      <c r="E176" s="2">
        <f>IFERROR(VLOOKUP(A176,[2]Sheet1!$A:$B,2,0),0)</f>
        <v>0</v>
      </c>
      <c r="F176" s="3"/>
      <c r="J176" t="s">
        <v>16</v>
      </c>
      <c r="O176" s="3"/>
    </row>
    <row r="177" spans="1:15" x14ac:dyDescent="0.3">
      <c r="A177" t="s">
        <v>8</v>
      </c>
      <c r="F177" s="3"/>
      <c r="J177" t="s">
        <v>8</v>
      </c>
      <c r="O177" s="3"/>
    </row>
    <row r="178" spans="1:15" x14ac:dyDescent="0.3">
      <c r="A178" t="s">
        <v>17</v>
      </c>
      <c r="B178" s="2">
        <v>605475</v>
      </c>
      <c r="C178" s="2">
        <v>807300</v>
      </c>
      <c r="D178" s="2">
        <v>605475</v>
      </c>
      <c r="E178" s="2">
        <f>IFERROR(VLOOKUP(A178,[2]Sheet1!$A:$B,2,0),0)</f>
        <v>1412775</v>
      </c>
      <c r="F178" s="3">
        <f>SUM(B178:D178)-E178</f>
        <v>605475</v>
      </c>
      <c r="J178" t="s">
        <v>17</v>
      </c>
      <c r="K178" s="2">
        <v>3</v>
      </c>
      <c r="L178" s="2">
        <v>4</v>
      </c>
      <c r="M178" s="2">
        <v>3</v>
      </c>
      <c r="N178" s="2">
        <f>IFERROR(VLOOKUP(J178,[2]Sheet1!$A:$C,3,0),0)</f>
        <v>7</v>
      </c>
      <c r="O178" s="3">
        <f>SUM(K178:M178)-N178</f>
        <v>3</v>
      </c>
    </row>
    <row r="179" spans="1:15" x14ac:dyDescent="0.3">
      <c r="A179" t="s">
        <v>18</v>
      </c>
      <c r="B179" s="2">
        <v>235575.00000000003</v>
      </c>
      <c r="C179" s="2">
        <v>706725.00000000012</v>
      </c>
      <c r="D179" s="2">
        <v>471150.00000000006</v>
      </c>
      <c r="E179" s="2">
        <f>IFERROR(VLOOKUP(A179,[2]Sheet1!$A:$B,2,0),0)</f>
        <v>2120175.0000000005</v>
      </c>
      <c r="F179" s="3">
        <f t="shared" ref="F179:F184" si="26">SUM(B179:D179)-E179</f>
        <v>-706725.00000000023</v>
      </c>
      <c r="J179" t="s">
        <v>18</v>
      </c>
      <c r="K179" s="2">
        <v>1</v>
      </c>
      <c r="L179" s="2">
        <v>3</v>
      </c>
      <c r="M179" s="2">
        <v>2</v>
      </c>
      <c r="N179" s="2">
        <f>IFERROR(VLOOKUP(J179,[2]Sheet1!$A:$C,3,0),0)</f>
        <v>9</v>
      </c>
      <c r="O179" s="3">
        <f t="shared" ref="O179:O230" si="27">SUM(K179:M179)-N179</f>
        <v>-3</v>
      </c>
    </row>
    <row r="180" spans="1:15" x14ac:dyDescent="0.3">
      <c r="A180" t="s">
        <v>19</v>
      </c>
      <c r="B180" s="2">
        <v>807975</v>
      </c>
      <c r="C180" s="2">
        <v>1615950</v>
      </c>
      <c r="E180" s="2">
        <f>IFERROR(VLOOKUP(A180,[2]Sheet1!$A:$B,2,0),0)</f>
        <v>1885275</v>
      </c>
      <c r="F180" s="3">
        <f t="shared" si="26"/>
        <v>538650</v>
      </c>
      <c r="J180" t="s">
        <v>19</v>
      </c>
      <c r="K180" s="2">
        <v>3</v>
      </c>
      <c r="L180" s="2">
        <v>6</v>
      </c>
      <c r="N180" s="2">
        <f>IFERROR(VLOOKUP(J180,[2]Sheet1!$A:$C,3,0),0)</f>
        <v>7</v>
      </c>
      <c r="O180" s="3">
        <f t="shared" si="27"/>
        <v>2</v>
      </c>
    </row>
    <row r="181" spans="1:15" x14ac:dyDescent="0.3">
      <c r="A181" t="s">
        <v>20</v>
      </c>
      <c r="B181" s="2">
        <v>2357775</v>
      </c>
      <c r="C181" s="2">
        <v>1347300</v>
      </c>
      <c r="E181" s="2">
        <f>IFERROR(VLOOKUP(A181,[2]Sheet1!$A:$B,2,0),0)</f>
        <v>2694600</v>
      </c>
      <c r="F181" s="3">
        <f t="shared" si="26"/>
        <v>1010475</v>
      </c>
      <c r="J181" t="s">
        <v>20</v>
      </c>
      <c r="K181" s="2">
        <v>7</v>
      </c>
      <c r="L181" s="2">
        <v>4</v>
      </c>
      <c r="N181" s="2">
        <f>IFERROR(VLOOKUP(J181,[2]Sheet1!$A:$C,3,0),0)</f>
        <v>8</v>
      </c>
      <c r="O181" s="3">
        <f t="shared" si="27"/>
        <v>3</v>
      </c>
    </row>
    <row r="182" spans="1:15" x14ac:dyDescent="0.3">
      <c r="A182" t="s">
        <v>21</v>
      </c>
      <c r="B182" s="2">
        <v>3774600.0000000005</v>
      </c>
      <c r="C182" s="2">
        <v>5190075.0000000009</v>
      </c>
      <c r="D182" s="2">
        <v>1887300.0000000002</v>
      </c>
      <c r="E182" s="2">
        <f>IFERROR(VLOOKUP(A182,[2]Sheet1!$A:$B,2,0),0)</f>
        <v>10380150.000000002</v>
      </c>
      <c r="F182" s="3">
        <f t="shared" si="26"/>
        <v>471825</v>
      </c>
      <c r="J182" t="s">
        <v>21</v>
      </c>
      <c r="K182" s="2">
        <v>8</v>
      </c>
      <c r="L182" s="2">
        <v>11</v>
      </c>
      <c r="M182" s="2">
        <v>4</v>
      </c>
      <c r="N182" s="2">
        <f>IFERROR(VLOOKUP(J182,[2]Sheet1!$A:$C,3,0),0)</f>
        <v>22</v>
      </c>
      <c r="O182" s="3">
        <f t="shared" si="27"/>
        <v>1</v>
      </c>
    </row>
    <row r="183" spans="1:15" x14ac:dyDescent="0.3">
      <c r="A183" t="s">
        <v>22</v>
      </c>
      <c r="B183" s="2">
        <v>3372300</v>
      </c>
      <c r="C183" s="2">
        <v>5058450</v>
      </c>
      <c r="D183" s="2">
        <v>2529225</v>
      </c>
      <c r="E183" s="2">
        <f>IFERROR(VLOOKUP(A183,[2]Sheet1!$A:$B,2,0),0)</f>
        <v>7587675</v>
      </c>
      <c r="F183" s="3">
        <f t="shared" si="26"/>
        <v>3372300</v>
      </c>
      <c r="J183" t="s">
        <v>22</v>
      </c>
      <c r="K183" s="2">
        <v>4</v>
      </c>
      <c r="L183" s="2">
        <v>6</v>
      </c>
      <c r="M183" s="2">
        <v>3</v>
      </c>
      <c r="N183" s="2">
        <f>IFERROR(VLOOKUP(J183,[2]Sheet1!$A:$C,3,0),0)</f>
        <v>9</v>
      </c>
      <c r="O183" s="3">
        <f t="shared" si="27"/>
        <v>4</v>
      </c>
    </row>
    <row r="184" spans="1:15" x14ac:dyDescent="0.3">
      <c r="A184" t="s">
        <v>23</v>
      </c>
      <c r="B184" s="2">
        <v>3541725</v>
      </c>
      <c r="E184" s="2">
        <f>IFERROR(VLOOKUP(A184,[2]Sheet1!$A:$B,2,0),0)</f>
        <v>3541725</v>
      </c>
      <c r="F184" s="3">
        <f t="shared" si="26"/>
        <v>0</v>
      </c>
      <c r="J184" t="s">
        <v>23</v>
      </c>
      <c r="K184" s="2">
        <v>3</v>
      </c>
      <c r="N184" s="2">
        <f>IFERROR(VLOOKUP(J184,[2]Sheet1!$A:$C,3,0),0)</f>
        <v>3</v>
      </c>
      <c r="O184" s="3">
        <f t="shared" si="27"/>
        <v>0</v>
      </c>
    </row>
    <row r="185" spans="1:15" x14ac:dyDescent="0.3">
      <c r="A185" t="s">
        <v>24</v>
      </c>
      <c r="E185" s="2">
        <f>IFERROR(VLOOKUP(A185,[2]Sheet1!$A:$B,2,0),0)</f>
        <v>0</v>
      </c>
      <c r="F185" s="3"/>
      <c r="J185" t="s">
        <v>24</v>
      </c>
      <c r="N185" s="2">
        <f>IFERROR(VLOOKUP(J185,[2]Sheet1!$A:$C,3,0),0)</f>
        <v>0</v>
      </c>
      <c r="O185" s="3">
        <f t="shared" si="27"/>
        <v>0</v>
      </c>
    </row>
    <row r="186" spans="1:15" x14ac:dyDescent="0.3">
      <c r="A186" t="s">
        <v>25</v>
      </c>
      <c r="F186" s="3"/>
      <c r="J186" t="s">
        <v>25</v>
      </c>
      <c r="N186" s="2">
        <f>IFERROR(VLOOKUP(J186,[2]Sheet1!$A:$C,3,0),0)</f>
        <v>0</v>
      </c>
      <c r="O186" s="3">
        <f t="shared" si="27"/>
        <v>0</v>
      </c>
    </row>
    <row r="187" spans="1:15" x14ac:dyDescent="0.3">
      <c r="A187" t="s">
        <v>26</v>
      </c>
      <c r="E187" s="2">
        <f>IFERROR(VLOOKUP(A187,[2]Sheet1!$A:$B,2,0),0)</f>
        <v>0</v>
      </c>
      <c r="F187" s="3"/>
      <c r="J187" t="s">
        <v>26</v>
      </c>
      <c r="N187" s="2">
        <f>IFERROR(VLOOKUP(J187,[2]Sheet1!$A:$C,3,0),0)</f>
        <v>0</v>
      </c>
      <c r="O187" s="3">
        <f t="shared" si="27"/>
        <v>0</v>
      </c>
    </row>
    <row r="188" spans="1:15" x14ac:dyDescent="0.3">
      <c r="A188" t="s">
        <v>27</v>
      </c>
      <c r="E188" s="2">
        <f>IFERROR(VLOOKUP(A188,[2]Sheet1!$A:$B,2,0),0)</f>
        <v>0</v>
      </c>
      <c r="F188" s="3">
        <f t="shared" ref="F188:F201" si="28">SUM(B188:D188)-E188</f>
        <v>0</v>
      </c>
      <c r="J188" t="s">
        <v>27</v>
      </c>
      <c r="N188" s="2">
        <f>IFERROR(VLOOKUP(J188,[2]Sheet1!$A:$C,3,0),0)</f>
        <v>0</v>
      </c>
      <c r="O188" s="3">
        <f t="shared" si="27"/>
        <v>0</v>
      </c>
    </row>
    <row r="189" spans="1:15" x14ac:dyDescent="0.3">
      <c r="A189" t="s">
        <v>28</v>
      </c>
      <c r="B189" s="2">
        <v>431325</v>
      </c>
      <c r="C189" s="2">
        <v>431325</v>
      </c>
      <c r="E189" s="2">
        <f>IFERROR(VLOOKUP(A189,[2]Sheet1!$A:$B,2,0),0)</f>
        <v>431325</v>
      </c>
      <c r="F189" s="3">
        <f t="shared" si="28"/>
        <v>431325</v>
      </c>
      <c r="J189" t="s">
        <v>28</v>
      </c>
      <c r="K189" s="2">
        <v>1</v>
      </c>
      <c r="L189" s="2">
        <v>1</v>
      </c>
      <c r="N189" s="2">
        <f>IFERROR(VLOOKUP(J189,[2]Sheet1!$A:$C,3,0),0)</f>
        <v>1</v>
      </c>
      <c r="O189" s="3">
        <f t="shared" si="27"/>
        <v>1</v>
      </c>
    </row>
    <row r="190" spans="1:15" x14ac:dyDescent="0.3">
      <c r="A190" t="s">
        <v>29</v>
      </c>
      <c r="B190" s="2">
        <v>1078650</v>
      </c>
      <c r="D190" s="2">
        <v>539325</v>
      </c>
      <c r="E190" s="2">
        <f>IFERROR(VLOOKUP(A190,[2]Sheet1!$A:$B,2,0),0)</f>
        <v>1617975</v>
      </c>
      <c r="F190" s="3">
        <f t="shared" si="28"/>
        <v>0</v>
      </c>
      <c r="J190" t="s">
        <v>29</v>
      </c>
      <c r="K190" s="2">
        <v>2</v>
      </c>
      <c r="M190" s="2">
        <v>1</v>
      </c>
      <c r="N190" s="2">
        <f>IFERROR(VLOOKUP(J190,[2]Sheet1!$A:$C,3,0),0)</f>
        <v>3</v>
      </c>
      <c r="O190" s="3">
        <f t="shared" si="27"/>
        <v>0</v>
      </c>
    </row>
    <row r="191" spans="1:15" x14ac:dyDescent="0.3">
      <c r="A191" t="s">
        <v>30</v>
      </c>
      <c r="B191" s="2">
        <v>1618650</v>
      </c>
      <c r="C191" s="2">
        <v>2427975</v>
      </c>
      <c r="D191" s="2">
        <v>809325</v>
      </c>
      <c r="E191" s="2">
        <f>IFERROR(VLOOKUP(A191,[2]Sheet1!$A:$B,2,0),0)</f>
        <v>4046625</v>
      </c>
      <c r="F191" s="3">
        <f t="shared" si="28"/>
        <v>809325</v>
      </c>
      <c r="J191" t="s">
        <v>30</v>
      </c>
      <c r="K191" s="2">
        <v>2</v>
      </c>
      <c r="L191" s="2">
        <v>3</v>
      </c>
      <c r="M191" s="2">
        <v>1</v>
      </c>
      <c r="N191" s="2">
        <f>IFERROR(VLOOKUP(J191,[2]Sheet1!$A:$C,3,0),0)</f>
        <v>5</v>
      </c>
      <c r="O191" s="3">
        <f t="shared" si="27"/>
        <v>1</v>
      </c>
    </row>
    <row r="192" spans="1:15" x14ac:dyDescent="0.3">
      <c r="A192" t="s">
        <v>31</v>
      </c>
      <c r="B192" s="2">
        <v>1349325</v>
      </c>
      <c r="C192" s="2">
        <v>1349325</v>
      </c>
      <c r="D192" s="2">
        <v>1349325</v>
      </c>
      <c r="E192" s="2">
        <f>IFERROR(VLOOKUP(A192,[2]Sheet1!$A:$B,2,0),0)</f>
        <v>2698650</v>
      </c>
      <c r="F192" s="3">
        <f t="shared" si="28"/>
        <v>1349325</v>
      </c>
      <c r="J192" t="s">
        <v>31</v>
      </c>
      <c r="K192" s="2">
        <v>1</v>
      </c>
      <c r="L192" s="2">
        <v>1</v>
      </c>
      <c r="M192" s="2">
        <v>1</v>
      </c>
      <c r="N192" s="2">
        <f>IFERROR(VLOOKUP(J192,[2]Sheet1!$A:$C,3,0),0)</f>
        <v>2</v>
      </c>
      <c r="O192" s="3">
        <f t="shared" si="27"/>
        <v>1</v>
      </c>
    </row>
    <row r="193" spans="1:15" x14ac:dyDescent="0.3">
      <c r="A193" t="s">
        <v>32</v>
      </c>
      <c r="B193" s="2">
        <v>3778650.0000000005</v>
      </c>
      <c r="C193" s="2">
        <v>1889325.0000000002</v>
      </c>
      <c r="E193" s="2">
        <f>IFERROR(VLOOKUP(A193,[2]Sheet1!$A:$B,2,0),0)</f>
        <v>1889325.0000000002</v>
      </c>
      <c r="F193" s="3">
        <f t="shared" si="28"/>
        <v>3778650.0000000009</v>
      </c>
      <c r="J193" t="s">
        <v>32</v>
      </c>
      <c r="K193" s="2">
        <v>2</v>
      </c>
      <c r="L193" s="2">
        <v>1</v>
      </c>
      <c r="N193" s="2">
        <f>IFERROR(VLOOKUP(J193,[2]Sheet1!$A:$C,3,0),0)</f>
        <v>1</v>
      </c>
      <c r="O193" s="3">
        <f t="shared" si="27"/>
        <v>2</v>
      </c>
    </row>
    <row r="194" spans="1:15" x14ac:dyDescent="0.3">
      <c r="A194" t="s">
        <v>33</v>
      </c>
      <c r="E194" s="2">
        <f>IFERROR(VLOOKUP(A194,[2]Sheet1!$A:$B,2,0),0)</f>
        <v>0</v>
      </c>
      <c r="F194" s="3">
        <f t="shared" si="28"/>
        <v>0</v>
      </c>
      <c r="J194" t="s">
        <v>33</v>
      </c>
      <c r="N194" s="2">
        <f>IFERROR(VLOOKUP(J194,[2]Sheet1!$A:$C,3,0),0)</f>
        <v>0</v>
      </c>
      <c r="O194" s="3">
        <f t="shared" si="27"/>
        <v>0</v>
      </c>
    </row>
    <row r="195" spans="1:15" x14ac:dyDescent="0.3">
      <c r="A195" t="s">
        <v>43</v>
      </c>
      <c r="F195" s="3"/>
      <c r="J195" t="s">
        <v>43</v>
      </c>
      <c r="N195" s="2">
        <f>IFERROR(VLOOKUP(J195,[2]Sheet1!$A:$C,3,0),0)</f>
        <v>0</v>
      </c>
      <c r="O195" s="3">
        <f t="shared" si="27"/>
        <v>0</v>
      </c>
    </row>
    <row r="196" spans="1:15" x14ac:dyDescent="0.3">
      <c r="A196" t="s">
        <v>44</v>
      </c>
      <c r="E196" s="2">
        <f>IFERROR(VLOOKUP(A196,[2]Sheet1!$A:$B,2,0),0)</f>
        <v>134325</v>
      </c>
      <c r="F196" s="3">
        <f t="shared" si="28"/>
        <v>-134325</v>
      </c>
      <c r="J196" t="s">
        <v>44</v>
      </c>
      <c r="N196" s="2">
        <f>IFERROR(VLOOKUP(J196,[2]Sheet1!$A:$C,3,0),0)</f>
        <v>1</v>
      </c>
      <c r="O196" s="3">
        <f t="shared" si="27"/>
        <v>-1</v>
      </c>
    </row>
    <row r="197" spans="1:15" x14ac:dyDescent="0.3">
      <c r="A197" t="s">
        <v>45</v>
      </c>
      <c r="E197" s="2">
        <f>IFERROR(VLOOKUP(A197,[2]Sheet1!$A:$B,2,0),0)</f>
        <v>0</v>
      </c>
      <c r="F197" s="3">
        <f t="shared" si="28"/>
        <v>0</v>
      </c>
      <c r="J197" t="s">
        <v>45</v>
      </c>
      <c r="N197" s="2">
        <f>IFERROR(VLOOKUP(J197,[2]Sheet1!$A:$C,3,0),0)</f>
        <v>0</v>
      </c>
      <c r="O197" s="3">
        <f t="shared" si="27"/>
        <v>0</v>
      </c>
    </row>
    <row r="198" spans="1:15" x14ac:dyDescent="0.3">
      <c r="A198" t="s">
        <v>46</v>
      </c>
      <c r="E198" s="2">
        <f>IFERROR(VLOOKUP(A198,[2]Sheet1!$A:$B,2,0),0)</f>
        <v>0</v>
      </c>
      <c r="F198" s="3">
        <f t="shared" si="28"/>
        <v>0</v>
      </c>
      <c r="J198" t="s">
        <v>46</v>
      </c>
      <c r="N198" s="2">
        <f>IFERROR(VLOOKUP(J198,[2]Sheet1!$A:$C,3,0),0)</f>
        <v>0</v>
      </c>
      <c r="O198" s="3">
        <f t="shared" si="27"/>
        <v>0</v>
      </c>
    </row>
    <row r="199" spans="1:15" x14ac:dyDescent="0.3">
      <c r="A199" t="s">
        <v>47</v>
      </c>
      <c r="E199" s="2">
        <f>IFERROR(VLOOKUP(A199,[2]Sheet1!$A:$B,2,0),0)</f>
        <v>0</v>
      </c>
      <c r="F199" s="3">
        <f t="shared" si="28"/>
        <v>0</v>
      </c>
      <c r="J199" t="s">
        <v>47</v>
      </c>
      <c r="N199" s="2">
        <f>IFERROR(VLOOKUP(J199,[2]Sheet1!$A:$C,3,0),0)</f>
        <v>0</v>
      </c>
      <c r="O199" s="3">
        <f t="shared" si="27"/>
        <v>0</v>
      </c>
    </row>
    <row r="200" spans="1:15" x14ac:dyDescent="0.3">
      <c r="A200" t="s">
        <v>48</v>
      </c>
      <c r="E200" s="2">
        <f>IFERROR(VLOOKUP(A200,[2]Sheet1!$A:$B,2,0),0)</f>
        <v>0</v>
      </c>
      <c r="F200" s="3">
        <f t="shared" si="28"/>
        <v>0</v>
      </c>
      <c r="J200" t="s">
        <v>48</v>
      </c>
      <c r="N200" s="2">
        <f>IFERROR(VLOOKUP(J200,[2]Sheet1!$A:$C,3,0),0)</f>
        <v>0</v>
      </c>
      <c r="O200" s="3">
        <f t="shared" si="27"/>
        <v>0</v>
      </c>
    </row>
    <row r="201" spans="1:15" x14ac:dyDescent="0.3">
      <c r="A201" t="s">
        <v>49</v>
      </c>
      <c r="E201" s="2">
        <f>IFERROR(VLOOKUP(A201,[2]Sheet1!$A:$B,2,0),0)</f>
        <v>0</v>
      </c>
      <c r="F201" s="3">
        <f t="shared" si="28"/>
        <v>0</v>
      </c>
      <c r="J201" t="s">
        <v>49</v>
      </c>
      <c r="N201" s="2">
        <f>IFERROR(VLOOKUP(J201,[2]Sheet1!$A:$C,3,0),0)</f>
        <v>0</v>
      </c>
      <c r="O201" s="3">
        <f t="shared" si="27"/>
        <v>0</v>
      </c>
    </row>
    <row r="202" spans="1:15" x14ac:dyDescent="0.3">
      <c r="A202" t="s">
        <v>50</v>
      </c>
      <c r="E202" s="2">
        <f>IFERROR(VLOOKUP(A202,[2]Sheet1!$A:$B,2,0),0)</f>
        <v>0</v>
      </c>
      <c r="F202" s="3"/>
      <c r="J202" t="s">
        <v>50</v>
      </c>
      <c r="N202" s="2">
        <f>IFERROR(VLOOKUP(J202,[2]Sheet1!$A:$C,3,0),0)</f>
        <v>0</v>
      </c>
      <c r="O202" s="3">
        <f t="shared" si="27"/>
        <v>0</v>
      </c>
    </row>
    <row r="203" spans="1:15" x14ac:dyDescent="0.3">
      <c r="A203" t="s">
        <v>51</v>
      </c>
      <c r="E203" s="2">
        <f>IFERROR(VLOOKUP(A203,[2]Sheet1!$A:$B,2,0),0)</f>
        <v>0</v>
      </c>
      <c r="F203" s="3"/>
      <c r="J203" t="s">
        <v>51</v>
      </c>
      <c r="N203" s="2">
        <f>IFERROR(VLOOKUP(J203,[2]Sheet1!$A:$C,3,0),0)</f>
        <v>0</v>
      </c>
      <c r="O203" s="3">
        <f t="shared" si="27"/>
        <v>0</v>
      </c>
    </row>
    <row r="204" spans="1:15" x14ac:dyDescent="0.3">
      <c r="A204" t="s">
        <v>43</v>
      </c>
      <c r="F204" s="3"/>
      <c r="J204" t="s">
        <v>43</v>
      </c>
      <c r="N204" s="2">
        <f>IFERROR(VLOOKUP(J204,[2]Sheet1!$A:$C,3,0),0)</f>
        <v>0</v>
      </c>
      <c r="O204" s="3">
        <f t="shared" si="27"/>
        <v>0</v>
      </c>
    </row>
    <row r="205" spans="1:15" x14ac:dyDescent="0.3">
      <c r="A205" t="s">
        <v>52</v>
      </c>
      <c r="E205" s="2">
        <f>IFERROR(VLOOKUP(A205,[2]Sheet1!$A:$B,2,0),0)</f>
        <v>0</v>
      </c>
      <c r="F205" s="3">
        <f t="shared" ref="F205:F230" si="29">SUM(B205:D205)-E205</f>
        <v>0</v>
      </c>
      <c r="J205" t="s">
        <v>52</v>
      </c>
      <c r="N205" s="2">
        <f>IFERROR(VLOOKUP(J205,[2]Sheet1!$A:$C,3,0),0)</f>
        <v>0</v>
      </c>
      <c r="O205" s="3">
        <f t="shared" si="27"/>
        <v>0</v>
      </c>
    </row>
    <row r="206" spans="1:15" x14ac:dyDescent="0.3">
      <c r="A206" t="s">
        <v>53</v>
      </c>
      <c r="B206" s="2">
        <v>295650</v>
      </c>
      <c r="E206" s="2">
        <f>IFERROR(VLOOKUP(A206,[2]Sheet1!$A:$B,2,0),0)</f>
        <v>0</v>
      </c>
      <c r="F206" s="3">
        <f t="shared" si="29"/>
        <v>295650</v>
      </c>
      <c r="J206" t="s">
        <v>53</v>
      </c>
      <c r="K206" s="2">
        <v>1</v>
      </c>
      <c r="N206" s="2">
        <f>IFERROR(VLOOKUP(J206,[2]Sheet1!$A:$C,3,0),0)</f>
        <v>0</v>
      </c>
      <c r="O206" s="3">
        <f t="shared" si="27"/>
        <v>1</v>
      </c>
    </row>
    <row r="207" spans="1:15" x14ac:dyDescent="0.3">
      <c r="A207" t="s">
        <v>54</v>
      </c>
      <c r="E207" s="2">
        <f>IFERROR(VLOOKUP(A207,[2]Sheet1!$A:$B,2,0),0)</f>
        <v>0</v>
      </c>
      <c r="F207" s="3">
        <f t="shared" si="29"/>
        <v>0</v>
      </c>
      <c r="J207" t="s">
        <v>54</v>
      </c>
      <c r="N207" s="2">
        <f>IFERROR(VLOOKUP(J207,[2]Sheet1!$A:$C,3,0),0)</f>
        <v>0</v>
      </c>
      <c r="O207" s="3">
        <f t="shared" si="27"/>
        <v>0</v>
      </c>
    </row>
    <row r="208" spans="1:15" x14ac:dyDescent="0.3">
      <c r="A208" t="s">
        <v>55</v>
      </c>
      <c r="E208" s="2">
        <f>IFERROR(VLOOKUP(A208,[2]Sheet1!$A:$B,2,0),0)</f>
        <v>201825</v>
      </c>
      <c r="F208" s="3">
        <f t="shared" si="29"/>
        <v>-201825</v>
      </c>
      <c r="J208" t="s">
        <v>55</v>
      </c>
      <c r="N208" s="2">
        <f>IFERROR(VLOOKUP(J208,[2]Sheet1!$A:$C,3,0),0)</f>
        <v>1</v>
      </c>
      <c r="O208" s="3">
        <f t="shared" si="27"/>
        <v>-1</v>
      </c>
    </row>
    <row r="209" spans="1:15" x14ac:dyDescent="0.3">
      <c r="A209" t="s">
        <v>56</v>
      </c>
      <c r="B209" s="2">
        <v>289575</v>
      </c>
      <c r="C209" s="2">
        <v>289575</v>
      </c>
      <c r="E209" s="2">
        <f>IFERROR(VLOOKUP(A209,[2]Sheet1!$A:$B,2,0),0)</f>
        <v>289575</v>
      </c>
      <c r="F209" s="3">
        <f t="shared" si="29"/>
        <v>289575</v>
      </c>
      <c r="J209" t="s">
        <v>56</v>
      </c>
      <c r="K209" s="2">
        <v>1</v>
      </c>
      <c r="L209" s="2">
        <v>1</v>
      </c>
      <c r="N209" s="2">
        <f>IFERROR(VLOOKUP(J209,[2]Sheet1!$A:$C,3,0),0)</f>
        <v>1</v>
      </c>
      <c r="O209" s="3">
        <f t="shared" si="27"/>
        <v>1</v>
      </c>
    </row>
    <row r="210" spans="1:15" x14ac:dyDescent="0.3">
      <c r="A210" t="s">
        <v>57</v>
      </c>
      <c r="E210" s="2">
        <f>IFERROR(VLOOKUP(A210,[2]Sheet1!$A:$B,2,0),0)</f>
        <v>0</v>
      </c>
      <c r="F210" s="3">
        <f t="shared" si="29"/>
        <v>0</v>
      </c>
      <c r="J210" t="s">
        <v>57</v>
      </c>
      <c r="N210" s="2">
        <f>IFERROR(VLOOKUP(J210,[2]Sheet1!$A:$C,3,0),0)</f>
        <v>0</v>
      </c>
      <c r="O210" s="3">
        <f t="shared" si="27"/>
        <v>0</v>
      </c>
    </row>
    <row r="211" spans="1:15" x14ac:dyDescent="0.3">
      <c r="A211" t="s">
        <v>58</v>
      </c>
      <c r="D211" s="2">
        <v>640575</v>
      </c>
      <c r="E211" s="2">
        <f>IFERROR(VLOOKUP(A211,[2]Sheet1!$A:$B,2,0),0)</f>
        <v>640575</v>
      </c>
      <c r="F211" s="3">
        <f t="shared" si="29"/>
        <v>0</v>
      </c>
      <c r="J211" t="s">
        <v>58</v>
      </c>
      <c r="M211" s="2">
        <v>1</v>
      </c>
      <c r="N211" s="2">
        <f>IFERROR(VLOOKUP(J211,[2]Sheet1!$A:$C,3,0),0)</f>
        <v>1</v>
      </c>
      <c r="O211" s="3">
        <f t="shared" si="27"/>
        <v>0</v>
      </c>
    </row>
    <row r="212" spans="1:15" x14ac:dyDescent="0.3">
      <c r="A212" t="s">
        <v>59</v>
      </c>
      <c r="E212" s="2">
        <f>IFERROR(VLOOKUP(A212,[2]Sheet1!$A:$B,2,0),0)</f>
        <v>0</v>
      </c>
      <c r="F212" s="3">
        <f t="shared" si="29"/>
        <v>0</v>
      </c>
      <c r="J212" t="s">
        <v>59</v>
      </c>
      <c r="N212" s="2">
        <f>IFERROR(VLOOKUP(J212,[2]Sheet1!$A:$C,3,0),0)</f>
        <v>0</v>
      </c>
      <c r="O212" s="3">
        <f t="shared" si="27"/>
        <v>0</v>
      </c>
    </row>
    <row r="213" spans="1:15" x14ac:dyDescent="0.3">
      <c r="A213" t="s">
        <v>60</v>
      </c>
      <c r="F213" s="3"/>
      <c r="J213" t="s">
        <v>60</v>
      </c>
      <c r="N213" s="2">
        <f>IFERROR(VLOOKUP(J213,[2]Sheet1!$A:$C,3,0),0)</f>
        <v>0</v>
      </c>
      <c r="O213" s="3">
        <f t="shared" si="27"/>
        <v>0</v>
      </c>
    </row>
    <row r="214" spans="1:15" x14ac:dyDescent="0.3">
      <c r="A214" t="s">
        <v>61</v>
      </c>
      <c r="E214" s="2">
        <f>IFERROR(VLOOKUP(A214,[2]Sheet1!$A:$B,2,0),0)</f>
        <v>0</v>
      </c>
      <c r="F214" s="3">
        <f t="shared" si="29"/>
        <v>0</v>
      </c>
      <c r="J214" t="s">
        <v>61</v>
      </c>
      <c r="N214" s="2">
        <f>IFERROR(VLOOKUP(J214,[2]Sheet1!$A:$C,3,0),0)</f>
        <v>0</v>
      </c>
      <c r="O214" s="3">
        <f t="shared" si="27"/>
        <v>0</v>
      </c>
    </row>
    <row r="215" spans="1:15" x14ac:dyDescent="0.3">
      <c r="A215" t="s">
        <v>62</v>
      </c>
      <c r="E215" s="2">
        <f>IFERROR(VLOOKUP(A215,[2]Sheet1!$A:$B,2,0),0)</f>
        <v>0</v>
      </c>
      <c r="F215" s="3">
        <f t="shared" si="29"/>
        <v>0</v>
      </c>
      <c r="J215" t="s">
        <v>62</v>
      </c>
      <c r="N215" s="2">
        <f>IFERROR(VLOOKUP(J215,[2]Sheet1!$A:$C,3,0),0)</f>
        <v>0</v>
      </c>
      <c r="O215" s="3">
        <f t="shared" si="27"/>
        <v>0</v>
      </c>
    </row>
    <row r="216" spans="1:15" x14ac:dyDescent="0.3">
      <c r="A216" t="s">
        <v>63</v>
      </c>
      <c r="E216" s="2">
        <f>IFERROR(VLOOKUP(A216,[2]Sheet1!$A:$B,2,0),0)</f>
        <v>0</v>
      </c>
      <c r="F216" s="3">
        <f t="shared" si="29"/>
        <v>0</v>
      </c>
      <c r="J216" t="s">
        <v>63</v>
      </c>
      <c r="N216" s="2">
        <f>IFERROR(VLOOKUP(J216,[2]Sheet1!$A:$C,3,0),0)</f>
        <v>0</v>
      </c>
      <c r="O216" s="3">
        <f t="shared" si="27"/>
        <v>0</v>
      </c>
    </row>
    <row r="217" spans="1:15" x14ac:dyDescent="0.3">
      <c r="A217" t="s">
        <v>64</v>
      </c>
      <c r="E217" s="2">
        <f>IFERROR(VLOOKUP(A217,[2]Sheet1!$A:$B,2,0),0)</f>
        <v>0</v>
      </c>
      <c r="F217" s="3">
        <f t="shared" si="29"/>
        <v>0</v>
      </c>
      <c r="J217" t="s">
        <v>64</v>
      </c>
      <c r="N217" s="2">
        <f>IFERROR(VLOOKUP(J217,[2]Sheet1!$A:$C,3,0),0)</f>
        <v>0</v>
      </c>
      <c r="O217" s="3">
        <f t="shared" si="27"/>
        <v>0</v>
      </c>
    </row>
    <row r="218" spans="1:15" x14ac:dyDescent="0.3">
      <c r="A218" t="s">
        <v>65</v>
      </c>
      <c r="E218" s="2">
        <f>IFERROR(VLOOKUP(A218,[2]Sheet1!$A:$B,2,0),0)</f>
        <v>0</v>
      </c>
      <c r="F218" s="3">
        <f t="shared" si="29"/>
        <v>0</v>
      </c>
      <c r="J218" t="s">
        <v>65</v>
      </c>
      <c r="N218" s="2">
        <f>IFERROR(VLOOKUP(J218,[2]Sheet1!$A:$C,3,0),0)</f>
        <v>0</v>
      </c>
      <c r="O218" s="3">
        <f t="shared" si="27"/>
        <v>0</v>
      </c>
    </row>
    <row r="219" spans="1:15" x14ac:dyDescent="0.3">
      <c r="A219" t="s">
        <v>66</v>
      </c>
      <c r="E219" s="2">
        <f>IFERROR(VLOOKUP(A219,[2]Sheet1!$A:$B,2,0),0)</f>
        <v>0</v>
      </c>
      <c r="F219" s="3">
        <f t="shared" si="29"/>
        <v>0</v>
      </c>
      <c r="J219" t="s">
        <v>66</v>
      </c>
      <c r="N219" s="2">
        <f>IFERROR(VLOOKUP(J219,[2]Sheet1!$A:$C,3,0),0)</f>
        <v>0</v>
      </c>
      <c r="O219" s="3">
        <f t="shared" si="27"/>
        <v>0</v>
      </c>
    </row>
    <row r="220" spans="1:15" x14ac:dyDescent="0.3">
      <c r="A220" t="s">
        <v>67</v>
      </c>
      <c r="E220" s="2">
        <f>IFERROR(VLOOKUP(A220,[2]Sheet1!$A:$B,2,0),0)</f>
        <v>0</v>
      </c>
      <c r="F220" s="3">
        <f t="shared" si="29"/>
        <v>0</v>
      </c>
      <c r="J220" t="s">
        <v>67</v>
      </c>
      <c r="N220" s="2">
        <f>IFERROR(VLOOKUP(J220,[2]Sheet1!$A:$C,3,0),0)</f>
        <v>0</v>
      </c>
      <c r="O220" s="3">
        <f t="shared" si="27"/>
        <v>0</v>
      </c>
    </row>
    <row r="221" spans="1:15" x14ac:dyDescent="0.3">
      <c r="A221" t="s">
        <v>68</v>
      </c>
      <c r="E221" s="2">
        <f>IFERROR(VLOOKUP(A221,[2]Sheet1!$A:$B,2,0),0)</f>
        <v>0</v>
      </c>
      <c r="F221" s="3">
        <f t="shared" si="29"/>
        <v>0</v>
      </c>
      <c r="J221" t="s">
        <v>68</v>
      </c>
      <c r="N221" s="2">
        <f>IFERROR(VLOOKUP(J221,[2]Sheet1!$A:$C,3,0),0)</f>
        <v>0</v>
      </c>
      <c r="O221" s="3">
        <f t="shared" si="27"/>
        <v>0</v>
      </c>
    </row>
    <row r="222" spans="1:15" x14ac:dyDescent="0.3">
      <c r="A222" t="s">
        <v>60</v>
      </c>
      <c r="F222" s="3">
        <f t="shared" si="29"/>
        <v>0</v>
      </c>
      <c r="J222" t="s">
        <v>60</v>
      </c>
      <c r="N222" s="2">
        <f>IFERROR(VLOOKUP(J222,[2]Sheet1!$A:$C,3,0),0)</f>
        <v>0</v>
      </c>
      <c r="O222" s="3">
        <f t="shared" si="27"/>
        <v>0</v>
      </c>
    </row>
    <row r="223" spans="1:15" x14ac:dyDescent="0.3">
      <c r="A223" t="s">
        <v>69</v>
      </c>
      <c r="C223" s="2">
        <v>404325</v>
      </c>
      <c r="E223" s="2">
        <f>IFERROR(VLOOKUP(A223,[2]Sheet1!$A:$B,2,0),0)</f>
        <v>404325</v>
      </c>
      <c r="F223" s="3">
        <f t="shared" si="29"/>
        <v>0</v>
      </c>
      <c r="J223" t="s">
        <v>69</v>
      </c>
      <c r="L223" s="2">
        <v>1</v>
      </c>
      <c r="N223" s="2">
        <f>IFERROR(VLOOKUP(J223,[2]Sheet1!$A:$C,3,0),0)</f>
        <v>1</v>
      </c>
      <c r="O223" s="3">
        <f t="shared" si="27"/>
        <v>0</v>
      </c>
    </row>
    <row r="224" spans="1:15" x14ac:dyDescent="0.3">
      <c r="A224" t="s">
        <v>70</v>
      </c>
      <c r="E224" s="2">
        <f>IFERROR(VLOOKUP(A224,[2]Sheet1!$A:$B,2,0),0)</f>
        <v>0</v>
      </c>
      <c r="F224" s="3">
        <f t="shared" si="29"/>
        <v>0</v>
      </c>
      <c r="J224" t="s">
        <v>70</v>
      </c>
      <c r="N224" s="2">
        <f>IFERROR(VLOOKUP(J224,[2]Sheet1!$A:$C,3,0),0)</f>
        <v>0</v>
      </c>
      <c r="O224" s="3">
        <f t="shared" si="27"/>
        <v>0</v>
      </c>
    </row>
    <row r="225" spans="1:15" x14ac:dyDescent="0.3">
      <c r="A225" t="s">
        <v>71</v>
      </c>
      <c r="E225" s="2">
        <f>IFERROR(VLOOKUP(A225,[2]Sheet1!$A:$B,2,0),0)</f>
        <v>0</v>
      </c>
      <c r="F225" s="3">
        <f t="shared" si="29"/>
        <v>0</v>
      </c>
      <c r="J225" t="s">
        <v>71</v>
      </c>
      <c r="N225" s="2">
        <f>IFERROR(VLOOKUP(J225,[2]Sheet1!$A:$C,3,0),0)</f>
        <v>0</v>
      </c>
      <c r="O225" s="3">
        <f t="shared" si="27"/>
        <v>0</v>
      </c>
    </row>
    <row r="226" spans="1:15" x14ac:dyDescent="0.3">
      <c r="A226" t="s">
        <v>72</v>
      </c>
      <c r="E226" s="2">
        <f>IFERROR(VLOOKUP(A226,[2]Sheet1!$A:$B,2,0),0)</f>
        <v>0</v>
      </c>
      <c r="F226" s="3">
        <f t="shared" si="29"/>
        <v>0</v>
      </c>
      <c r="J226" t="s">
        <v>72</v>
      </c>
      <c r="N226" s="2">
        <f>IFERROR(VLOOKUP(J226,[2]Sheet1!$A:$C,3,0),0)</f>
        <v>0</v>
      </c>
      <c r="O226" s="3">
        <f t="shared" si="27"/>
        <v>0</v>
      </c>
    </row>
    <row r="227" spans="1:15" x14ac:dyDescent="0.3">
      <c r="A227" t="s">
        <v>73</v>
      </c>
      <c r="C227" s="2">
        <v>876825</v>
      </c>
      <c r="E227" s="2">
        <f>IFERROR(VLOOKUP(A227,[2]Sheet1!$A:$B,2,0),0)</f>
        <v>876825</v>
      </c>
      <c r="F227" s="3">
        <f t="shared" si="29"/>
        <v>0</v>
      </c>
      <c r="J227" t="s">
        <v>73</v>
      </c>
      <c r="L227" s="2">
        <v>1</v>
      </c>
      <c r="N227" s="2">
        <f>IFERROR(VLOOKUP(J227,[2]Sheet1!$A:$C,3,0),0)</f>
        <v>1</v>
      </c>
      <c r="O227" s="3">
        <f t="shared" si="27"/>
        <v>0</v>
      </c>
    </row>
    <row r="228" spans="1:15" x14ac:dyDescent="0.3">
      <c r="A228" t="s">
        <v>74</v>
      </c>
      <c r="E228" s="2">
        <f>IFERROR(VLOOKUP(A228,[2]Sheet1!$A:$B,2,0),0)</f>
        <v>0</v>
      </c>
      <c r="F228" s="3">
        <f t="shared" si="29"/>
        <v>0</v>
      </c>
      <c r="J228" t="s">
        <v>74</v>
      </c>
      <c r="N228" s="2">
        <f>IFERROR(VLOOKUP(J228,[2]Sheet1!$A:$C,3,0),0)</f>
        <v>0</v>
      </c>
      <c r="O228" s="3">
        <f t="shared" si="27"/>
        <v>0</v>
      </c>
    </row>
    <row r="229" spans="1:15" x14ac:dyDescent="0.3">
      <c r="A229" t="s">
        <v>75</v>
      </c>
      <c r="E229" s="2">
        <f>IFERROR(VLOOKUP(A229,[2]Sheet1!$A:$B,2,0),0)</f>
        <v>0</v>
      </c>
      <c r="F229" s="3">
        <f t="shared" si="29"/>
        <v>0</v>
      </c>
      <c r="J229" t="s">
        <v>75</v>
      </c>
      <c r="N229" s="2">
        <f>IFERROR(VLOOKUP(J229,[2]Sheet1!$A:$C,3,0),0)</f>
        <v>0</v>
      </c>
      <c r="O229" s="3">
        <f t="shared" si="27"/>
        <v>0</v>
      </c>
    </row>
    <row r="230" spans="1:15" x14ac:dyDescent="0.3">
      <c r="A230" t="s">
        <v>76</v>
      </c>
      <c r="E230" s="2">
        <f>IFERROR(VLOOKUP(A230,[2]Sheet1!$A:$B,2,0),0)</f>
        <v>0</v>
      </c>
      <c r="F230" s="3">
        <f t="shared" si="29"/>
        <v>0</v>
      </c>
      <c r="J230" t="s">
        <v>76</v>
      </c>
      <c r="N230" s="2">
        <f>IFERROR(VLOOKUP(J230,[2]Sheet1!$A:$C,3,0),0)</f>
        <v>0</v>
      </c>
      <c r="O230" s="3">
        <f t="shared" si="27"/>
        <v>0</v>
      </c>
    </row>
    <row r="231" spans="1:15" x14ac:dyDescent="0.3">
      <c r="B231" s="4">
        <f>SUM(B167:B230)</f>
        <v>23537250</v>
      </c>
      <c r="C231" s="4">
        <f t="shared" ref="C231:F231" si="30">SUM(C167:C230)</f>
        <v>22394475</v>
      </c>
      <c r="D231" s="4">
        <f t="shared" si="30"/>
        <v>8831700</v>
      </c>
      <c r="E231" s="4">
        <f t="shared" si="30"/>
        <v>42853725</v>
      </c>
      <c r="F231" s="5">
        <f t="shared" si="30"/>
        <v>11909700</v>
      </c>
      <c r="K231" s="4">
        <f t="shared" ref="K231:O231" si="31">SUM(K167:K230)</f>
        <v>39</v>
      </c>
      <c r="L231" s="4">
        <f t="shared" si="31"/>
        <v>43</v>
      </c>
      <c r="M231" s="4">
        <f t="shared" si="31"/>
        <v>16</v>
      </c>
      <c r="N231" s="4">
        <f t="shared" si="31"/>
        <v>83</v>
      </c>
      <c r="O231" s="5">
        <f t="shared" si="31"/>
        <v>15</v>
      </c>
    </row>
    <row r="233" spans="1:15" x14ac:dyDescent="0.3">
      <c r="A233" s="1" t="s">
        <v>91</v>
      </c>
      <c r="B233" s="2" t="s">
        <v>92</v>
      </c>
      <c r="C233" s="2" t="s">
        <v>93</v>
      </c>
      <c r="D233" s="3" t="s">
        <v>7</v>
      </c>
      <c r="J233" s="1" t="s">
        <v>91</v>
      </c>
      <c r="K233" s="2" t="s">
        <v>92</v>
      </c>
      <c r="L233" s="2" t="s">
        <v>93</v>
      </c>
      <c r="M233" s="3" t="s">
        <v>7</v>
      </c>
    </row>
    <row r="234" spans="1:15" x14ac:dyDescent="0.3">
      <c r="A234" t="s">
        <v>8</v>
      </c>
      <c r="D234" s="3"/>
      <c r="J234" t="s">
        <v>8</v>
      </c>
      <c r="M234" s="3"/>
    </row>
    <row r="235" spans="1:15" x14ac:dyDescent="0.3">
      <c r="A235" t="s">
        <v>94</v>
      </c>
      <c r="B235" s="2">
        <v>12829818.18181818</v>
      </c>
      <c r="C235" s="2">
        <v>5653818.1818181844</v>
      </c>
      <c r="D235" s="3">
        <f>B235-C235</f>
        <v>7175999.9999999953</v>
      </c>
      <c r="J235" t="s">
        <v>94</v>
      </c>
      <c r="K235" s="2">
        <v>59</v>
      </c>
      <c r="L235" s="2">
        <v>26</v>
      </c>
      <c r="M235" s="3">
        <f>K235-L235</f>
        <v>33</v>
      </c>
    </row>
    <row r="236" spans="1:15" x14ac:dyDescent="0.3">
      <c r="A236" t="s">
        <v>95</v>
      </c>
      <c r="B236" s="2">
        <v>290181.81818181818</v>
      </c>
      <c r="D236" s="3">
        <f t="shared" ref="D236:D247" si="32">B236-C236</f>
        <v>290181.81818181818</v>
      </c>
      <c r="J236" t="s">
        <v>95</v>
      </c>
      <c r="K236" s="2">
        <v>1</v>
      </c>
      <c r="M236" s="3">
        <f t="shared" ref="M236:M240" si="33">K236-L236</f>
        <v>1</v>
      </c>
    </row>
    <row r="237" spans="1:15" x14ac:dyDescent="0.3">
      <c r="A237" t="s">
        <v>96</v>
      </c>
      <c r="D237" s="3">
        <f t="shared" si="32"/>
        <v>0</v>
      </c>
      <c r="J237" t="s">
        <v>96</v>
      </c>
      <c r="M237" s="3">
        <f t="shared" si="33"/>
        <v>0</v>
      </c>
    </row>
    <row r="238" spans="1:15" x14ac:dyDescent="0.3">
      <c r="A238" t="s">
        <v>97</v>
      </c>
      <c r="B238" s="2">
        <v>1525090.9090909092</v>
      </c>
      <c r="D238" s="3">
        <f t="shared" si="32"/>
        <v>1525090.9090909092</v>
      </c>
      <c r="J238" t="s">
        <v>97</v>
      </c>
      <c r="K238" s="2">
        <v>3</v>
      </c>
      <c r="M238" s="3">
        <f t="shared" si="33"/>
        <v>3</v>
      </c>
    </row>
    <row r="239" spans="1:15" x14ac:dyDescent="0.3">
      <c r="A239" t="s">
        <v>98</v>
      </c>
      <c r="D239" s="3">
        <f t="shared" si="32"/>
        <v>0</v>
      </c>
      <c r="J239" t="s">
        <v>98</v>
      </c>
      <c r="M239" s="3">
        <f t="shared" si="33"/>
        <v>0</v>
      </c>
    </row>
    <row r="240" spans="1:15" x14ac:dyDescent="0.3">
      <c r="A240" t="s">
        <v>99</v>
      </c>
      <c r="D240" s="3">
        <f t="shared" si="32"/>
        <v>0</v>
      </c>
      <c r="J240" t="s">
        <v>99</v>
      </c>
      <c r="M240" s="3">
        <f t="shared" si="33"/>
        <v>0</v>
      </c>
    </row>
    <row r="241" spans="1:13" x14ac:dyDescent="0.3">
      <c r="A241" t="s">
        <v>100</v>
      </c>
      <c r="D241" s="3">
        <f t="shared" si="32"/>
        <v>0</v>
      </c>
      <c r="J241" t="s">
        <v>100</v>
      </c>
      <c r="M241" s="3"/>
    </row>
    <row r="242" spans="1:13" x14ac:dyDescent="0.3">
      <c r="A242" t="s">
        <v>101</v>
      </c>
      <c r="D242" s="3">
        <f t="shared" si="32"/>
        <v>0</v>
      </c>
      <c r="J242" t="s">
        <v>101</v>
      </c>
      <c r="M242" s="3"/>
    </row>
    <row r="243" spans="1:13" x14ac:dyDescent="0.3">
      <c r="A243" t="s">
        <v>8</v>
      </c>
      <c r="D243" s="3"/>
      <c r="J243" t="s">
        <v>8</v>
      </c>
      <c r="M243" s="3"/>
    </row>
    <row r="244" spans="1:13" x14ac:dyDescent="0.3">
      <c r="A244" t="s">
        <v>9</v>
      </c>
      <c r="B244" s="2">
        <v>12177454.545454545</v>
      </c>
      <c r="C244" s="2">
        <v>11525090.90909091</v>
      </c>
      <c r="D244" s="3">
        <f t="shared" si="32"/>
        <v>652363.63636363484</v>
      </c>
      <c r="J244" t="s">
        <v>9</v>
      </c>
      <c r="K244" s="2">
        <v>56</v>
      </c>
      <c r="L244" s="2">
        <v>53</v>
      </c>
      <c r="M244" s="3">
        <f t="shared" ref="M244:M248" si="34">K244-L244</f>
        <v>3</v>
      </c>
    </row>
    <row r="245" spans="1:13" x14ac:dyDescent="0.3">
      <c r="A245" t="s">
        <v>10</v>
      </c>
      <c r="B245" s="2">
        <v>87344727.272727042</v>
      </c>
      <c r="C245" s="2">
        <v>62679272.727272838</v>
      </c>
      <c r="D245" s="3">
        <f t="shared" si="32"/>
        <v>24665454.545454204</v>
      </c>
      <c r="J245" t="s">
        <v>10</v>
      </c>
      <c r="K245" s="2">
        <v>301</v>
      </c>
      <c r="L245" s="2">
        <v>216</v>
      </c>
      <c r="M245" s="3">
        <f t="shared" si="34"/>
        <v>85</v>
      </c>
    </row>
    <row r="246" spans="1:13" x14ac:dyDescent="0.3">
      <c r="A246" t="s">
        <v>11</v>
      </c>
      <c r="B246" s="2">
        <v>15605090.909090925</v>
      </c>
      <c r="C246" s="2">
        <v>11903272.727272734</v>
      </c>
      <c r="D246" s="3">
        <f t="shared" si="32"/>
        <v>3701818.181818191</v>
      </c>
      <c r="J246" t="s">
        <v>11</v>
      </c>
      <c r="K246" s="2">
        <v>43</v>
      </c>
      <c r="L246" s="2">
        <v>33</v>
      </c>
      <c r="M246" s="3">
        <f t="shared" si="34"/>
        <v>10</v>
      </c>
    </row>
    <row r="247" spans="1:13" x14ac:dyDescent="0.3">
      <c r="A247" t="s">
        <v>12</v>
      </c>
      <c r="B247" s="2">
        <v>508363.63636363635</v>
      </c>
      <c r="C247" s="2">
        <v>508363.63636363635</v>
      </c>
      <c r="D247" s="3">
        <f t="shared" si="32"/>
        <v>0</v>
      </c>
      <c r="J247" t="s">
        <v>12</v>
      </c>
      <c r="K247" s="2">
        <v>1</v>
      </c>
      <c r="L247" s="2">
        <v>1</v>
      </c>
      <c r="M247" s="3">
        <f t="shared" si="34"/>
        <v>0</v>
      </c>
    </row>
    <row r="248" spans="1:13" x14ac:dyDescent="0.3">
      <c r="A248" t="s">
        <v>13</v>
      </c>
      <c r="D248" s="3"/>
      <c r="J248" t="s">
        <v>13</v>
      </c>
      <c r="M248" s="3">
        <f t="shared" si="34"/>
        <v>0</v>
      </c>
    </row>
    <row r="249" spans="1:13" x14ac:dyDescent="0.3">
      <c r="A249" t="s">
        <v>14</v>
      </c>
      <c r="D249" s="3"/>
      <c r="J249" t="s">
        <v>14</v>
      </c>
      <c r="M249" s="3"/>
    </row>
    <row r="250" spans="1:13" x14ac:dyDescent="0.3">
      <c r="A250" t="s">
        <v>15</v>
      </c>
      <c r="D250" s="3"/>
      <c r="J250" t="s">
        <v>15</v>
      </c>
      <c r="M250" s="3"/>
    </row>
    <row r="251" spans="1:13" x14ac:dyDescent="0.3">
      <c r="A251" t="s">
        <v>16</v>
      </c>
      <c r="D251" s="3"/>
      <c r="J251" t="s">
        <v>16</v>
      </c>
      <c r="M251" s="3"/>
    </row>
    <row r="252" spans="1:13" x14ac:dyDescent="0.3">
      <c r="A252" t="s">
        <v>25</v>
      </c>
      <c r="D252" s="3"/>
      <c r="J252" t="s">
        <v>25</v>
      </c>
      <c r="M252" s="3"/>
    </row>
    <row r="253" spans="1:13" x14ac:dyDescent="0.3">
      <c r="A253" t="s">
        <v>26</v>
      </c>
      <c r="D253" s="3"/>
      <c r="J253" t="s">
        <v>26</v>
      </c>
      <c r="M253" s="3"/>
    </row>
    <row r="254" spans="1:13" x14ac:dyDescent="0.3">
      <c r="A254" t="s">
        <v>27</v>
      </c>
      <c r="D254" s="3"/>
      <c r="J254" t="s">
        <v>27</v>
      </c>
      <c r="M254" s="3"/>
    </row>
    <row r="255" spans="1:13" x14ac:dyDescent="0.3">
      <c r="A255" t="s">
        <v>28</v>
      </c>
      <c r="D255" s="3"/>
      <c r="J255" t="s">
        <v>28</v>
      </c>
      <c r="M255" s="3"/>
    </row>
    <row r="256" spans="1:13" x14ac:dyDescent="0.3">
      <c r="A256" t="s">
        <v>29</v>
      </c>
      <c r="D256" s="3"/>
      <c r="J256" t="s">
        <v>29</v>
      </c>
      <c r="M256" s="3"/>
    </row>
    <row r="257" spans="1:13" x14ac:dyDescent="0.3">
      <c r="A257" t="s">
        <v>30</v>
      </c>
      <c r="D257" s="3"/>
      <c r="J257" t="s">
        <v>30</v>
      </c>
      <c r="M257" s="3"/>
    </row>
    <row r="258" spans="1:13" x14ac:dyDescent="0.3">
      <c r="A258" t="s">
        <v>31</v>
      </c>
      <c r="D258" s="3"/>
      <c r="J258" t="s">
        <v>31</v>
      </c>
      <c r="M258" s="3"/>
    </row>
    <row r="259" spans="1:13" x14ac:dyDescent="0.3">
      <c r="A259" t="s">
        <v>32</v>
      </c>
      <c r="D259" s="3"/>
      <c r="J259" t="s">
        <v>32</v>
      </c>
      <c r="M259" s="3"/>
    </row>
    <row r="260" spans="1:13" x14ac:dyDescent="0.3">
      <c r="A260" t="s">
        <v>33</v>
      </c>
      <c r="D260" s="3"/>
      <c r="J260" t="s">
        <v>33</v>
      </c>
      <c r="M260" s="3"/>
    </row>
    <row r="261" spans="1:13" x14ac:dyDescent="0.3">
      <c r="A261" t="s">
        <v>43</v>
      </c>
      <c r="D261" s="3"/>
      <c r="J261" t="s">
        <v>43</v>
      </c>
      <c r="M261" s="3"/>
    </row>
    <row r="262" spans="1:13" x14ac:dyDescent="0.3">
      <c r="A262" t="s">
        <v>102</v>
      </c>
      <c r="D262" s="3"/>
      <c r="J262" t="s">
        <v>102</v>
      </c>
      <c r="M262" s="3"/>
    </row>
    <row r="263" spans="1:13" x14ac:dyDescent="0.3">
      <c r="A263" t="s">
        <v>103</v>
      </c>
      <c r="D263" s="3"/>
      <c r="J263" t="s">
        <v>103</v>
      </c>
      <c r="M263" s="3"/>
    </row>
    <row r="264" spans="1:13" x14ac:dyDescent="0.3">
      <c r="A264" t="s">
        <v>104</v>
      </c>
      <c r="D264" s="3"/>
      <c r="J264" t="s">
        <v>104</v>
      </c>
      <c r="M264" s="3"/>
    </row>
    <row r="265" spans="1:13" x14ac:dyDescent="0.3">
      <c r="A265" t="s">
        <v>105</v>
      </c>
      <c r="D265" s="3"/>
      <c r="J265" t="s">
        <v>105</v>
      </c>
      <c r="M265" s="3"/>
    </row>
    <row r="266" spans="1:13" x14ac:dyDescent="0.3">
      <c r="A266" t="s">
        <v>106</v>
      </c>
      <c r="D266" s="3"/>
      <c r="J266" t="s">
        <v>106</v>
      </c>
      <c r="M266" s="3"/>
    </row>
    <row r="267" spans="1:13" x14ac:dyDescent="0.3">
      <c r="A267" t="s">
        <v>107</v>
      </c>
      <c r="D267" s="3"/>
      <c r="J267" t="s">
        <v>107</v>
      </c>
      <c r="M267" s="3"/>
    </row>
    <row r="268" spans="1:13" x14ac:dyDescent="0.3">
      <c r="A268" t="s">
        <v>108</v>
      </c>
      <c r="D268" s="3"/>
      <c r="J268" t="s">
        <v>108</v>
      </c>
      <c r="M268" s="3"/>
    </row>
    <row r="269" spans="1:13" x14ac:dyDescent="0.3">
      <c r="A269" t="s">
        <v>109</v>
      </c>
      <c r="D269" s="3"/>
      <c r="J269" t="s">
        <v>109</v>
      </c>
      <c r="M269" s="3"/>
    </row>
    <row r="270" spans="1:13" x14ac:dyDescent="0.3">
      <c r="A270" t="s">
        <v>43</v>
      </c>
      <c r="D270" s="3"/>
      <c r="J270" t="s">
        <v>43</v>
      </c>
      <c r="M270" s="3"/>
    </row>
    <row r="271" spans="1:13" x14ac:dyDescent="0.3">
      <c r="A271" t="s">
        <v>44</v>
      </c>
      <c r="D271" s="3"/>
      <c r="J271" t="s">
        <v>44</v>
      </c>
      <c r="M271" s="3"/>
    </row>
    <row r="272" spans="1:13" x14ac:dyDescent="0.3">
      <c r="A272" t="s">
        <v>45</v>
      </c>
      <c r="D272" s="3"/>
      <c r="J272" t="s">
        <v>45</v>
      </c>
      <c r="M272" s="3"/>
    </row>
    <row r="273" spans="1:13" x14ac:dyDescent="0.3">
      <c r="A273" t="s">
        <v>46</v>
      </c>
      <c r="D273" s="3"/>
      <c r="J273" t="s">
        <v>46</v>
      </c>
      <c r="M273" s="3"/>
    </row>
    <row r="274" spans="1:13" x14ac:dyDescent="0.3">
      <c r="A274" t="s">
        <v>47</v>
      </c>
      <c r="D274" s="3"/>
      <c r="J274" t="s">
        <v>47</v>
      </c>
      <c r="M274" s="3"/>
    </row>
    <row r="275" spans="1:13" x14ac:dyDescent="0.3">
      <c r="A275" t="s">
        <v>48</v>
      </c>
      <c r="D275" s="3"/>
      <c r="J275" t="s">
        <v>48</v>
      </c>
      <c r="M275" s="3"/>
    </row>
    <row r="276" spans="1:13" x14ac:dyDescent="0.3">
      <c r="A276" t="s">
        <v>49</v>
      </c>
      <c r="D276" s="3"/>
      <c r="J276" t="s">
        <v>49</v>
      </c>
      <c r="M276" s="3"/>
    </row>
    <row r="277" spans="1:13" x14ac:dyDescent="0.3">
      <c r="A277" t="s">
        <v>50</v>
      </c>
      <c r="D277" s="3"/>
      <c r="J277" t="s">
        <v>50</v>
      </c>
      <c r="M277" s="3"/>
    </row>
    <row r="278" spans="1:13" x14ac:dyDescent="0.3">
      <c r="A278" t="s">
        <v>51</v>
      </c>
      <c r="D278" s="3"/>
      <c r="J278" t="s">
        <v>51</v>
      </c>
      <c r="M278" s="3"/>
    </row>
    <row r="279" spans="1:13" x14ac:dyDescent="0.3">
      <c r="A279" t="s">
        <v>60</v>
      </c>
      <c r="D279" s="3"/>
      <c r="J279" t="s">
        <v>60</v>
      </c>
      <c r="M279" s="3"/>
    </row>
    <row r="280" spans="1:13" x14ac:dyDescent="0.3">
      <c r="A280" t="s">
        <v>110</v>
      </c>
      <c r="D280" s="3"/>
      <c r="J280" t="s">
        <v>110</v>
      </c>
      <c r="M280" s="3"/>
    </row>
    <row r="281" spans="1:13" x14ac:dyDescent="0.3">
      <c r="A281" t="s">
        <v>111</v>
      </c>
      <c r="D281" s="3"/>
      <c r="J281" t="s">
        <v>111</v>
      </c>
      <c r="M281" s="3"/>
    </row>
    <row r="282" spans="1:13" x14ac:dyDescent="0.3">
      <c r="A282" t="s">
        <v>112</v>
      </c>
      <c r="D282" s="3"/>
      <c r="J282" t="s">
        <v>112</v>
      </c>
      <c r="M282" s="3"/>
    </row>
    <row r="283" spans="1:13" x14ac:dyDescent="0.3">
      <c r="A283" t="s">
        <v>113</v>
      </c>
      <c r="D283" s="3"/>
      <c r="J283" t="s">
        <v>113</v>
      </c>
      <c r="M283" s="3"/>
    </row>
    <row r="284" spans="1:13" x14ac:dyDescent="0.3">
      <c r="A284" t="s">
        <v>114</v>
      </c>
      <c r="D284" s="3"/>
      <c r="J284" t="s">
        <v>114</v>
      </c>
      <c r="M284" s="3"/>
    </row>
    <row r="285" spans="1:13" x14ac:dyDescent="0.3">
      <c r="A285" t="s">
        <v>115</v>
      </c>
      <c r="D285" s="3"/>
      <c r="J285" t="s">
        <v>115</v>
      </c>
      <c r="M285" s="3"/>
    </row>
    <row r="286" spans="1:13" x14ac:dyDescent="0.3">
      <c r="A286" t="s">
        <v>116</v>
      </c>
      <c r="D286" s="3"/>
      <c r="J286" t="s">
        <v>116</v>
      </c>
      <c r="M286" s="3"/>
    </row>
    <row r="287" spans="1:13" x14ac:dyDescent="0.3">
      <c r="A287" t="s">
        <v>117</v>
      </c>
      <c r="D287" s="3"/>
      <c r="J287" t="s">
        <v>117</v>
      </c>
      <c r="M287" s="3"/>
    </row>
    <row r="288" spans="1:13" x14ac:dyDescent="0.3">
      <c r="A288" t="s">
        <v>60</v>
      </c>
      <c r="D288" s="3"/>
      <c r="J288" t="s">
        <v>60</v>
      </c>
      <c r="M288" s="3"/>
    </row>
    <row r="289" spans="1:13" x14ac:dyDescent="0.3">
      <c r="A289" t="s">
        <v>61</v>
      </c>
      <c r="B289" s="2">
        <v>435636.36363636359</v>
      </c>
      <c r="C289" s="2">
        <v>435636.36363636359</v>
      </c>
      <c r="D289" s="3">
        <f t="shared" ref="D289" si="35">B289-C289</f>
        <v>0</v>
      </c>
      <c r="J289" t="s">
        <v>61</v>
      </c>
      <c r="K289" s="2">
        <v>1</v>
      </c>
      <c r="L289" s="2">
        <v>1</v>
      </c>
      <c r="M289" s="3">
        <f t="shared" ref="M289" si="36">K289-L289</f>
        <v>0</v>
      </c>
    </row>
    <row r="290" spans="1:13" x14ac:dyDescent="0.3">
      <c r="A290" t="s">
        <v>62</v>
      </c>
      <c r="D290" s="3"/>
      <c r="J290" t="s">
        <v>62</v>
      </c>
      <c r="M290" s="3"/>
    </row>
    <row r="291" spans="1:13" x14ac:dyDescent="0.3">
      <c r="A291" t="s">
        <v>63</v>
      </c>
      <c r="D291" s="3"/>
      <c r="J291" t="s">
        <v>63</v>
      </c>
      <c r="M291" s="3"/>
    </row>
    <row r="292" spans="1:13" x14ac:dyDescent="0.3">
      <c r="A292" t="s">
        <v>64</v>
      </c>
      <c r="D292" s="3"/>
      <c r="J292" t="s">
        <v>64</v>
      </c>
      <c r="M292" s="3"/>
    </row>
    <row r="293" spans="1:13" x14ac:dyDescent="0.3">
      <c r="A293" t="s">
        <v>65</v>
      </c>
      <c r="D293" s="3"/>
      <c r="J293" t="s">
        <v>65</v>
      </c>
      <c r="M293" s="3"/>
    </row>
    <row r="294" spans="1:13" x14ac:dyDescent="0.3">
      <c r="A294" t="s">
        <v>66</v>
      </c>
      <c r="D294" s="3"/>
      <c r="J294" t="s">
        <v>66</v>
      </c>
      <c r="M294" s="3"/>
    </row>
    <row r="295" spans="1:13" x14ac:dyDescent="0.3">
      <c r="A295" t="s">
        <v>67</v>
      </c>
      <c r="D295" s="3"/>
      <c r="J295" t="s">
        <v>67</v>
      </c>
      <c r="M295" s="3"/>
    </row>
    <row r="296" spans="1:13" x14ac:dyDescent="0.3">
      <c r="A296" t="s">
        <v>68</v>
      </c>
      <c r="D296" s="3"/>
      <c r="J296" t="s">
        <v>68</v>
      </c>
      <c r="M296" s="3"/>
    </row>
    <row r="297" spans="1:13" x14ac:dyDescent="0.3">
      <c r="B297" s="4">
        <f>SUM(B233:B296)</f>
        <v>130716363.63636342</v>
      </c>
      <c r="C297" s="4">
        <f t="shared" ref="C297:D297" si="37">SUM(C233:C296)</f>
        <v>92705454.545454666</v>
      </c>
      <c r="D297" s="5">
        <f t="shared" si="37"/>
        <v>38010909.090908751</v>
      </c>
      <c r="E297" s="4"/>
      <c r="K297" s="4">
        <f t="shared" ref="K297:M297" si="38">SUM(K233:K296)</f>
        <v>465</v>
      </c>
      <c r="L297" s="4">
        <f t="shared" si="38"/>
        <v>330</v>
      </c>
      <c r="M297" s="5">
        <f t="shared" si="38"/>
        <v>135</v>
      </c>
    </row>
    <row r="299" spans="1:13" x14ac:dyDescent="0.3">
      <c r="A299" s="1" t="s">
        <v>118</v>
      </c>
      <c r="J299" s="1" t="s">
        <v>118</v>
      </c>
    </row>
    <row r="300" spans="1:13" x14ac:dyDescent="0.3">
      <c r="A300" t="s">
        <v>119</v>
      </c>
      <c r="B300" s="2" t="s">
        <v>92</v>
      </c>
      <c r="C300" s="2" t="s">
        <v>93</v>
      </c>
      <c r="D300" s="3" t="s">
        <v>7</v>
      </c>
      <c r="J300" t="s">
        <v>119</v>
      </c>
      <c r="K300" s="2" t="s">
        <v>92</v>
      </c>
      <c r="L300" s="2" t="s">
        <v>93</v>
      </c>
      <c r="M300" s="3" t="s">
        <v>7</v>
      </c>
    </row>
    <row r="301" spans="1:13" x14ac:dyDescent="0.3">
      <c r="A301" t="s">
        <v>120</v>
      </c>
      <c r="C301" s="2">
        <v>2543417875</v>
      </c>
      <c r="D301" s="3">
        <f>B301-C301/2</f>
        <v>-1271708937.5</v>
      </c>
      <c r="J301" t="s">
        <v>120</v>
      </c>
      <c r="L301" s="2">
        <v>2978</v>
      </c>
      <c r="M301" s="3">
        <f>K301-L301/2</f>
        <v>-1489</v>
      </c>
    </row>
    <row r="302" spans="1:13" x14ac:dyDescent="0.3">
      <c r="A302" t="s">
        <v>121</v>
      </c>
      <c r="D302" s="3">
        <v>-1271708937.5</v>
      </c>
      <c r="J302" t="s">
        <v>121</v>
      </c>
      <c r="M302" s="3">
        <v>-1489</v>
      </c>
    </row>
    <row r="303" spans="1:13" x14ac:dyDescent="0.3">
      <c r="D303" s="4">
        <f>SUM(D301:D302)</f>
        <v>-2543417875</v>
      </c>
      <c r="M303" s="4">
        <f>SUM(M301:M302)</f>
        <v>-2978</v>
      </c>
    </row>
    <row r="305" spans="1:13" x14ac:dyDescent="0.3">
      <c r="A305" s="1" t="s">
        <v>122</v>
      </c>
      <c r="B305" s="2" t="s">
        <v>92</v>
      </c>
      <c r="C305" s="2" t="s">
        <v>93</v>
      </c>
      <c r="D305" s="3" t="s">
        <v>7</v>
      </c>
      <c r="J305" s="1" t="s">
        <v>122</v>
      </c>
      <c r="K305" s="2" t="s">
        <v>92</v>
      </c>
      <c r="L305" s="2" t="s">
        <v>93</v>
      </c>
      <c r="M305" s="3" t="s">
        <v>7</v>
      </c>
    </row>
    <row r="306" spans="1:13" x14ac:dyDescent="0.3">
      <c r="A306" t="s">
        <v>8</v>
      </c>
      <c r="D306" s="3"/>
      <c r="J306" t="s">
        <v>8</v>
      </c>
      <c r="M306" s="3"/>
    </row>
    <row r="307" spans="1:13" x14ac:dyDescent="0.3">
      <c r="A307" t="s">
        <v>94</v>
      </c>
      <c r="D307" s="3"/>
      <c r="J307" t="s">
        <v>94</v>
      </c>
      <c r="M307" s="3"/>
    </row>
    <row r="308" spans="1:13" x14ac:dyDescent="0.3">
      <c r="A308" t="s">
        <v>95</v>
      </c>
      <c r="B308" s="2">
        <v>489682</v>
      </c>
      <c r="D308" s="3">
        <f>B308-C308</f>
        <v>489682</v>
      </c>
      <c r="J308" t="s">
        <v>95</v>
      </c>
      <c r="K308" s="2">
        <v>2</v>
      </c>
      <c r="M308" s="3">
        <f>K308-L308</f>
        <v>2</v>
      </c>
    </row>
    <row r="309" spans="1:13" x14ac:dyDescent="0.3">
      <c r="A309" t="s">
        <v>96</v>
      </c>
      <c r="D309" s="3"/>
      <c r="J309" t="s">
        <v>96</v>
      </c>
      <c r="M309" s="3"/>
    </row>
    <row r="310" spans="1:13" x14ac:dyDescent="0.3">
      <c r="A310" t="s">
        <v>97</v>
      </c>
      <c r="D310" s="3"/>
      <c r="J310" t="s">
        <v>97</v>
      </c>
      <c r="M310" s="3"/>
    </row>
    <row r="311" spans="1:13" x14ac:dyDescent="0.3">
      <c r="A311" t="s">
        <v>98</v>
      </c>
      <c r="D311" s="3"/>
      <c r="J311" t="s">
        <v>98</v>
      </c>
      <c r="M311" s="3"/>
    </row>
    <row r="312" spans="1:13" x14ac:dyDescent="0.3">
      <c r="A312" t="s">
        <v>99</v>
      </c>
      <c r="D312" s="3"/>
      <c r="J312" t="s">
        <v>99</v>
      </c>
      <c r="M312" s="3"/>
    </row>
    <row r="313" spans="1:13" x14ac:dyDescent="0.3">
      <c r="A313" t="s">
        <v>100</v>
      </c>
      <c r="B313" s="2">
        <v>1703863.6363636362</v>
      </c>
      <c r="D313" s="3">
        <f>B313-C313</f>
        <v>1703863.6363636362</v>
      </c>
      <c r="J313" t="s">
        <v>100</v>
      </c>
      <c r="K313" s="2">
        <v>1</v>
      </c>
      <c r="M313" s="3">
        <f>K313-L313</f>
        <v>1</v>
      </c>
    </row>
    <row r="314" spans="1:13" x14ac:dyDescent="0.3">
      <c r="A314" t="s">
        <v>101</v>
      </c>
      <c r="D314" s="3"/>
      <c r="J314" t="s">
        <v>101</v>
      </c>
      <c r="M314" s="3"/>
    </row>
    <row r="315" spans="1:13" x14ac:dyDescent="0.3">
      <c r="A315" t="s">
        <v>8</v>
      </c>
      <c r="D315" s="3"/>
      <c r="J315" t="s">
        <v>8</v>
      </c>
      <c r="M315" s="3"/>
    </row>
    <row r="316" spans="1:13" x14ac:dyDescent="0.3">
      <c r="A316" t="s">
        <v>9</v>
      </c>
      <c r="D316" s="3"/>
      <c r="J316" t="s">
        <v>9</v>
      </c>
      <c r="M316" s="3"/>
    </row>
    <row r="317" spans="1:13" x14ac:dyDescent="0.3">
      <c r="A317" t="s">
        <v>10</v>
      </c>
      <c r="C317" s="2">
        <v>244840.90909090909</v>
      </c>
      <c r="D317" s="3">
        <f>B317-C317</f>
        <v>-244840.90909090909</v>
      </c>
      <c r="J317" t="s">
        <v>10</v>
      </c>
      <c r="L317" s="2">
        <v>1</v>
      </c>
      <c r="M317" s="3">
        <f>K317-L317</f>
        <v>-1</v>
      </c>
    </row>
    <row r="318" spans="1:13" x14ac:dyDescent="0.3">
      <c r="A318" t="s">
        <v>11</v>
      </c>
      <c r="D318" s="3"/>
      <c r="J318" t="s">
        <v>11</v>
      </c>
      <c r="M318" s="3"/>
    </row>
    <row r="319" spans="1:13" x14ac:dyDescent="0.3">
      <c r="A319" t="s">
        <v>12</v>
      </c>
      <c r="D319" s="3"/>
      <c r="J319" t="s">
        <v>12</v>
      </c>
      <c r="M319" s="3"/>
    </row>
    <row r="320" spans="1:13" x14ac:dyDescent="0.3">
      <c r="A320" t="s">
        <v>13</v>
      </c>
      <c r="D320" s="3"/>
      <c r="J320" t="s">
        <v>13</v>
      </c>
      <c r="M320" s="3"/>
    </row>
    <row r="321" spans="1:13" x14ac:dyDescent="0.3">
      <c r="A321" t="s">
        <v>14</v>
      </c>
      <c r="D321" s="3"/>
      <c r="J321" t="s">
        <v>14</v>
      </c>
      <c r="M321" s="3"/>
    </row>
    <row r="322" spans="1:13" x14ac:dyDescent="0.3">
      <c r="A322" t="s">
        <v>15</v>
      </c>
      <c r="D322" s="3"/>
      <c r="J322" t="s">
        <v>15</v>
      </c>
      <c r="M322" s="3"/>
    </row>
    <row r="323" spans="1:13" x14ac:dyDescent="0.3">
      <c r="A323" t="s">
        <v>16</v>
      </c>
      <c r="D323" s="3"/>
      <c r="J323" t="s">
        <v>16</v>
      </c>
      <c r="M323" s="3"/>
    </row>
    <row r="324" spans="1:13" x14ac:dyDescent="0.3">
      <c r="A324" t="s">
        <v>25</v>
      </c>
      <c r="D324" s="3"/>
      <c r="J324" t="s">
        <v>25</v>
      </c>
      <c r="M324" s="3"/>
    </row>
    <row r="325" spans="1:13" x14ac:dyDescent="0.3">
      <c r="A325" t="s">
        <v>26</v>
      </c>
      <c r="D325" s="3"/>
      <c r="J325" t="s">
        <v>26</v>
      </c>
      <c r="M325" s="3"/>
    </row>
    <row r="326" spans="1:13" x14ac:dyDescent="0.3">
      <c r="A326" t="s">
        <v>27</v>
      </c>
      <c r="D326" s="3"/>
      <c r="J326" t="s">
        <v>27</v>
      </c>
      <c r="M326" s="3"/>
    </row>
    <row r="327" spans="1:13" x14ac:dyDescent="0.3">
      <c r="A327" t="s">
        <v>28</v>
      </c>
      <c r="D327" s="3"/>
      <c r="J327" t="s">
        <v>28</v>
      </c>
      <c r="M327" s="3"/>
    </row>
    <row r="328" spans="1:13" x14ac:dyDescent="0.3">
      <c r="A328" t="s">
        <v>29</v>
      </c>
      <c r="D328" s="3"/>
      <c r="J328" t="s">
        <v>29</v>
      </c>
      <c r="M328" s="3"/>
    </row>
    <row r="329" spans="1:13" x14ac:dyDescent="0.3">
      <c r="A329" t="s">
        <v>30</v>
      </c>
      <c r="D329" s="3"/>
      <c r="J329" t="s">
        <v>30</v>
      </c>
      <c r="M329" s="3"/>
    </row>
    <row r="330" spans="1:13" x14ac:dyDescent="0.3">
      <c r="A330" t="s">
        <v>31</v>
      </c>
      <c r="D330" s="3"/>
      <c r="J330" t="s">
        <v>31</v>
      </c>
      <c r="M330" s="3"/>
    </row>
    <row r="331" spans="1:13" x14ac:dyDescent="0.3">
      <c r="A331" t="s">
        <v>32</v>
      </c>
      <c r="D331" s="3"/>
      <c r="J331" t="s">
        <v>32</v>
      </c>
      <c r="M331" s="3"/>
    </row>
    <row r="332" spans="1:13" x14ac:dyDescent="0.3">
      <c r="A332" t="s">
        <v>33</v>
      </c>
      <c r="D332" s="3"/>
      <c r="J332" t="s">
        <v>33</v>
      </c>
      <c r="M332" s="3"/>
    </row>
    <row r="333" spans="1:13" x14ac:dyDescent="0.3">
      <c r="A333" t="s">
        <v>43</v>
      </c>
      <c r="D333" s="3"/>
      <c r="J333" t="s">
        <v>43</v>
      </c>
      <c r="M333" s="3"/>
    </row>
    <row r="334" spans="1:13" x14ac:dyDescent="0.3">
      <c r="A334" t="s">
        <v>102</v>
      </c>
      <c r="D334" s="3"/>
      <c r="J334" t="s">
        <v>102</v>
      </c>
      <c r="M334" s="3"/>
    </row>
    <row r="335" spans="1:13" x14ac:dyDescent="0.3">
      <c r="A335" t="s">
        <v>103</v>
      </c>
      <c r="D335" s="3"/>
      <c r="J335" t="s">
        <v>103</v>
      </c>
      <c r="M335" s="3"/>
    </row>
    <row r="336" spans="1:13" x14ac:dyDescent="0.3">
      <c r="A336" t="s">
        <v>104</v>
      </c>
      <c r="D336" s="3"/>
      <c r="J336" t="s">
        <v>104</v>
      </c>
      <c r="M336" s="3"/>
    </row>
    <row r="337" spans="1:13" x14ac:dyDescent="0.3">
      <c r="A337" t="s">
        <v>105</v>
      </c>
      <c r="B337" s="2">
        <v>152795.45454545456</v>
      </c>
      <c r="D337" s="3">
        <f>B337-C337</f>
        <v>152795.45454545456</v>
      </c>
      <c r="J337" t="s">
        <v>105</v>
      </c>
      <c r="K337" s="2">
        <v>1</v>
      </c>
      <c r="M337" s="3">
        <f>K337-L337</f>
        <v>1</v>
      </c>
    </row>
    <row r="338" spans="1:13" x14ac:dyDescent="0.3">
      <c r="A338" t="s">
        <v>106</v>
      </c>
      <c r="D338" s="3"/>
      <c r="J338" t="s">
        <v>106</v>
      </c>
      <c r="M338" s="3"/>
    </row>
    <row r="339" spans="1:13" x14ac:dyDescent="0.3">
      <c r="A339" t="s">
        <v>107</v>
      </c>
      <c r="D339" s="3"/>
      <c r="J339" t="s">
        <v>107</v>
      </c>
      <c r="M339" s="3"/>
    </row>
    <row r="340" spans="1:13" x14ac:dyDescent="0.3">
      <c r="A340" t="s">
        <v>108</v>
      </c>
      <c r="D340" s="3"/>
      <c r="J340" t="s">
        <v>108</v>
      </c>
      <c r="M340" s="3"/>
    </row>
    <row r="341" spans="1:13" x14ac:dyDescent="0.3">
      <c r="A341" t="s">
        <v>109</v>
      </c>
      <c r="D341" s="3"/>
      <c r="J341" t="s">
        <v>109</v>
      </c>
      <c r="M341" s="3"/>
    </row>
    <row r="342" spans="1:13" x14ac:dyDescent="0.3">
      <c r="A342" t="s">
        <v>43</v>
      </c>
      <c r="D342" s="3"/>
      <c r="J342" t="s">
        <v>43</v>
      </c>
      <c r="M342" s="3"/>
    </row>
    <row r="343" spans="1:13" x14ac:dyDescent="0.3">
      <c r="A343" t="s">
        <v>44</v>
      </c>
      <c r="D343" s="3"/>
      <c r="J343" t="s">
        <v>44</v>
      </c>
      <c r="M343" s="3"/>
    </row>
    <row r="344" spans="1:13" x14ac:dyDescent="0.3">
      <c r="A344" t="s">
        <v>45</v>
      </c>
      <c r="D344" s="3"/>
      <c r="J344" t="s">
        <v>45</v>
      </c>
      <c r="M344" s="3"/>
    </row>
    <row r="345" spans="1:13" x14ac:dyDescent="0.3">
      <c r="A345" t="s">
        <v>46</v>
      </c>
      <c r="D345" s="3"/>
      <c r="J345" t="s">
        <v>46</v>
      </c>
      <c r="M345" s="3"/>
    </row>
    <row r="346" spans="1:13" x14ac:dyDescent="0.3">
      <c r="A346" t="s">
        <v>47</v>
      </c>
      <c r="D346" s="3"/>
      <c r="J346" t="s">
        <v>47</v>
      </c>
      <c r="M346" s="3"/>
    </row>
    <row r="347" spans="1:13" x14ac:dyDescent="0.3">
      <c r="A347" t="s">
        <v>48</v>
      </c>
      <c r="D347" s="3"/>
      <c r="J347" t="s">
        <v>48</v>
      </c>
      <c r="M347" s="3"/>
    </row>
    <row r="348" spans="1:13" x14ac:dyDescent="0.3">
      <c r="A348" t="s">
        <v>49</v>
      </c>
      <c r="D348" s="3"/>
      <c r="J348" t="s">
        <v>49</v>
      </c>
      <c r="M348" s="3"/>
    </row>
    <row r="349" spans="1:13" x14ac:dyDescent="0.3">
      <c r="A349" t="s">
        <v>50</v>
      </c>
      <c r="C349" s="2">
        <v>1703863.6363636362</v>
      </c>
      <c r="D349" s="3">
        <f>B349-C349</f>
        <v>-1703863.6363636362</v>
      </c>
      <c r="J349" t="s">
        <v>50</v>
      </c>
      <c r="L349" s="2">
        <v>1</v>
      </c>
      <c r="M349" s="3">
        <f>K349-L349</f>
        <v>-1</v>
      </c>
    </row>
    <row r="350" spans="1:13" x14ac:dyDescent="0.3">
      <c r="A350" t="s">
        <v>51</v>
      </c>
      <c r="D350" s="3"/>
      <c r="J350" t="s">
        <v>51</v>
      </c>
      <c r="M350" s="3"/>
    </row>
    <row r="351" spans="1:13" x14ac:dyDescent="0.3">
      <c r="A351" t="s">
        <v>60</v>
      </c>
      <c r="D351" s="3"/>
      <c r="J351" t="s">
        <v>60</v>
      </c>
      <c r="M351" s="3"/>
    </row>
    <row r="352" spans="1:13" x14ac:dyDescent="0.3">
      <c r="A352" t="s">
        <v>110</v>
      </c>
      <c r="D352" s="3"/>
      <c r="J352" t="s">
        <v>110</v>
      </c>
      <c r="M352" s="3"/>
    </row>
    <row r="353" spans="1:13" x14ac:dyDescent="0.3">
      <c r="A353" t="s">
        <v>111</v>
      </c>
      <c r="D353" s="3"/>
      <c r="J353" t="s">
        <v>111</v>
      </c>
      <c r="M353" s="3"/>
    </row>
    <row r="354" spans="1:13" x14ac:dyDescent="0.3">
      <c r="A354" t="s">
        <v>112</v>
      </c>
      <c r="D354" s="3"/>
      <c r="J354" t="s">
        <v>112</v>
      </c>
      <c r="M354" s="3"/>
    </row>
    <row r="355" spans="1:13" x14ac:dyDescent="0.3">
      <c r="A355" t="s">
        <v>113</v>
      </c>
      <c r="D355" s="3"/>
      <c r="J355" t="s">
        <v>113</v>
      </c>
      <c r="M355" s="3"/>
    </row>
    <row r="356" spans="1:13" x14ac:dyDescent="0.3">
      <c r="A356" t="s">
        <v>114</v>
      </c>
      <c r="D356" s="3"/>
      <c r="J356" t="s">
        <v>114</v>
      </c>
      <c r="M356" s="3"/>
    </row>
    <row r="357" spans="1:13" x14ac:dyDescent="0.3">
      <c r="A357" t="s">
        <v>115</v>
      </c>
      <c r="D357" s="3"/>
      <c r="J357" t="s">
        <v>115</v>
      </c>
      <c r="M357" s="3"/>
    </row>
    <row r="358" spans="1:13" x14ac:dyDescent="0.3">
      <c r="A358" t="s">
        <v>116</v>
      </c>
      <c r="D358" s="3"/>
      <c r="J358" t="s">
        <v>116</v>
      </c>
      <c r="M358" s="3"/>
    </row>
    <row r="359" spans="1:13" x14ac:dyDescent="0.3">
      <c r="A359" t="s">
        <v>117</v>
      </c>
      <c r="D359" s="3"/>
      <c r="J359" t="s">
        <v>117</v>
      </c>
      <c r="M359" s="3"/>
    </row>
    <row r="360" spans="1:13" x14ac:dyDescent="0.3">
      <c r="A360" t="s">
        <v>60</v>
      </c>
      <c r="D360" s="3"/>
      <c r="J360" t="s">
        <v>60</v>
      </c>
      <c r="M360" s="3"/>
    </row>
    <row r="361" spans="1:13" x14ac:dyDescent="0.3">
      <c r="A361" t="s">
        <v>61</v>
      </c>
      <c r="D361" s="3"/>
      <c r="J361" t="s">
        <v>61</v>
      </c>
      <c r="M361" s="3"/>
    </row>
    <row r="362" spans="1:13" x14ac:dyDescent="0.3">
      <c r="A362" t="s">
        <v>62</v>
      </c>
      <c r="D362" s="3"/>
      <c r="J362" t="s">
        <v>62</v>
      </c>
      <c r="M362" s="3"/>
    </row>
    <row r="363" spans="1:13" x14ac:dyDescent="0.3">
      <c r="A363" t="s">
        <v>63</v>
      </c>
      <c r="D363" s="3"/>
      <c r="J363" t="s">
        <v>63</v>
      </c>
      <c r="M363" s="3"/>
    </row>
    <row r="364" spans="1:13" x14ac:dyDescent="0.3">
      <c r="A364" t="s">
        <v>64</v>
      </c>
      <c r="D364" s="3"/>
      <c r="J364" t="s">
        <v>64</v>
      </c>
      <c r="M364" s="3"/>
    </row>
    <row r="365" spans="1:13" x14ac:dyDescent="0.3">
      <c r="A365" t="s">
        <v>65</v>
      </c>
      <c r="D365" s="3"/>
      <c r="J365" t="s">
        <v>65</v>
      </c>
      <c r="M365" s="3"/>
    </row>
    <row r="366" spans="1:13" x14ac:dyDescent="0.3">
      <c r="A366" t="s">
        <v>66</v>
      </c>
      <c r="D366" s="3"/>
      <c r="J366" t="s">
        <v>66</v>
      </c>
      <c r="M366" s="3"/>
    </row>
    <row r="367" spans="1:13" x14ac:dyDescent="0.3">
      <c r="A367" t="s">
        <v>67</v>
      </c>
      <c r="D367" s="3"/>
      <c r="J367" t="s">
        <v>67</v>
      </c>
      <c r="M367" s="3"/>
    </row>
    <row r="368" spans="1:13" x14ac:dyDescent="0.3">
      <c r="A368" t="s">
        <v>68</v>
      </c>
      <c r="D368" s="3"/>
      <c r="J368" t="s">
        <v>68</v>
      </c>
      <c r="M368" s="3"/>
    </row>
    <row r="369" spans="1:13" x14ac:dyDescent="0.3">
      <c r="B369" s="4">
        <f>SUM(B305:B368)</f>
        <v>2346341.0909090908</v>
      </c>
      <c r="C369" s="4">
        <f t="shared" ref="C369:D369" si="39">SUM(C305:C368)</f>
        <v>1948704.5454545454</v>
      </c>
      <c r="D369" s="5">
        <f t="shared" si="39"/>
        <v>397636.54545454541</v>
      </c>
      <c r="K369" s="4">
        <f t="shared" ref="K369:M369" si="40">SUM(K305:K368)</f>
        <v>4</v>
      </c>
      <c r="L369" s="4">
        <f t="shared" si="40"/>
        <v>2</v>
      </c>
      <c r="M369" s="5">
        <f t="shared" si="40"/>
        <v>2</v>
      </c>
    </row>
    <row r="371" spans="1:13" x14ac:dyDescent="0.3">
      <c r="A371" s="1" t="s">
        <v>123</v>
      </c>
      <c r="B371" s="2" t="s">
        <v>92</v>
      </c>
      <c r="C371" s="2" t="s">
        <v>124</v>
      </c>
      <c r="D371" s="2" t="s">
        <v>93</v>
      </c>
      <c r="E371" s="3" t="s">
        <v>7</v>
      </c>
      <c r="J371" s="1" t="s">
        <v>123</v>
      </c>
      <c r="K371" s="2" t="s">
        <v>92</v>
      </c>
      <c r="L371" s="2" t="s">
        <v>93</v>
      </c>
      <c r="M371" s="3" t="s">
        <v>7</v>
      </c>
    </row>
    <row r="372" spans="1:13" x14ac:dyDescent="0.3">
      <c r="A372" t="s">
        <v>125</v>
      </c>
      <c r="E372" s="3"/>
      <c r="J372" t="s">
        <v>125</v>
      </c>
      <c r="M372" s="3"/>
    </row>
    <row r="373" spans="1:13" x14ac:dyDescent="0.3">
      <c r="A373" t="s">
        <v>9</v>
      </c>
      <c r="B373" s="2">
        <v>768131000.00005341</v>
      </c>
      <c r="D373" s="2">
        <f>'[1]Sales &amp; COS Sep20'!CQ110</f>
        <v>706292363.63641</v>
      </c>
      <c r="E373" s="3">
        <f>B373+C373-D373</f>
        <v>61838636.363643408</v>
      </c>
      <c r="J373" t="s">
        <v>9</v>
      </c>
      <c r="K373" s="2">
        <v>4037</v>
      </c>
      <c r="L373" s="2">
        <f>'[1]Sales &amp; COS Sep20'!CS110</f>
        <v>3712</v>
      </c>
      <c r="M373" s="3">
        <f>K373-L373</f>
        <v>325</v>
      </c>
    </row>
    <row r="374" spans="1:13" x14ac:dyDescent="0.3">
      <c r="A374" t="s">
        <v>10</v>
      </c>
      <c r="B374" s="2">
        <v>2394045181.8177738</v>
      </c>
      <c r="C374" s="2">
        <v>-134740928</v>
      </c>
      <c r="D374" s="2">
        <f>'[1]Sales &amp; COS Sep20'!CQ111</f>
        <v>2153149090.9087648</v>
      </c>
      <c r="E374" s="3">
        <f t="shared" ref="E374:E380" si="41">B374+C374-D374</f>
        <v>106155162.90900898</v>
      </c>
      <c r="J374" t="s">
        <v>10</v>
      </c>
      <c r="K374" s="2">
        <v>9429</v>
      </c>
      <c r="L374" s="2">
        <f>'[1]Sales &amp; COS Sep20'!CS111</f>
        <v>8480</v>
      </c>
      <c r="M374" s="3">
        <f t="shared" ref="M374:M380" si="42">K374-L374</f>
        <v>949</v>
      </c>
    </row>
    <row r="375" spans="1:13" x14ac:dyDescent="0.3">
      <c r="A375" t="s">
        <v>11</v>
      </c>
      <c r="B375" s="2">
        <v>615993636.36363864</v>
      </c>
      <c r="D375" s="2">
        <f>'[1]Sales &amp; COS Sep20'!CQ112</f>
        <v>568406363.63635945</v>
      </c>
      <c r="E375" s="3">
        <f t="shared" si="41"/>
        <v>47587272.727279186</v>
      </c>
      <c r="J375" t="s">
        <v>11</v>
      </c>
      <c r="K375" s="2">
        <v>1940</v>
      </c>
      <c r="L375" s="2">
        <f>'[1]Sales &amp; COS Sep20'!CS112</f>
        <v>1790</v>
      </c>
      <c r="M375" s="3">
        <f t="shared" si="42"/>
        <v>150</v>
      </c>
    </row>
    <row r="376" spans="1:13" x14ac:dyDescent="0.3">
      <c r="A376" t="s">
        <v>12</v>
      </c>
      <c r="B376" s="2">
        <v>371687909.0909127</v>
      </c>
      <c r="D376" s="2">
        <f>'[1]Sales &amp; COS Sep20'!CQ113</f>
        <v>334503272.72727585</v>
      </c>
      <c r="E376" s="3">
        <f t="shared" si="41"/>
        <v>37184636.363636851</v>
      </c>
      <c r="J376" t="s">
        <v>12</v>
      </c>
      <c r="K376" s="2">
        <v>836</v>
      </c>
      <c r="L376" s="2">
        <f>'[1]Sales &amp; COS Sep20'!CS113</f>
        <v>752</v>
      </c>
      <c r="M376" s="3">
        <f t="shared" si="42"/>
        <v>84</v>
      </c>
    </row>
    <row r="377" spans="1:13" x14ac:dyDescent="0.3">
      <c r="A377" t="s">
        <v>13</v>
      </c>
      <c r="B377" s="2">
        <v>272303818.1818195</v>
      </c>
      <c r="D377" s="2">
        <f>'[1]Sales &amp; COS Sep20'!CQ114</f>
        <v>251957363.63636485</v>
      </c>
      <c r="E377" s="3">
        <f t="shared" si="41"/>
        <v>20346454.545454651</v>
      </c>
      <c r="J377" t="s">
        <v>13</v>
      </c>
      <c r="K377" s="2">
        <v>343</v>
      </c>
      <c r="L377" s="2">
        <f>'[1]Sales &amp; COS Sep20'!CS114</f>
        <v>317</v>
      </c>
      <c r="M377" s="3">
        <f t="shared" si="42"/>
        <v>26</v>
      </c>
    </row>
    <row r="378" spans="1:13" x14ac:dyDescent="0.3">
      <c r="A378" t="s">
        <v>14</v>
      </c>
      <c r="B378" s="2">
        <v>80135999.999999985</v>
      </c>
      <c r="D378" s="2">
        <f>'[1]Sales &amp; COS Sep20'!CQ115</f>
        <v>74570999.999999985</v>
      </c>
      <c r="E378" s="3">
        <f t="shared" si="41"/>
        <v>5565000</v>
      </c>
      <c r="J378" t="s">
        <v>14</v>
      </c>
      <c r="K378" s="2">
        <v>72</v>
      </c>
      <c r="L378" s="2">
        <f>'[1]Sales &amp; COS Sep20'!CS115</f>
        <v>67</v>
      </c>
      <c r="M378" s="3">
        <f t="shared" si="42"/>
        <v>5</v>
      </c>
    </row>
    <row r="379" spans="1:13" x14ac:dyDescent="0.3">
      <c r="A379" t="s">
        <v>15</v>
      </c>
      <c r="B379" s="2">
        <v>11131909.090909088</v>
      </c>
      <c r="D379" s="2">
        <f>'[1]Sales &amp; COS Sep20'!CQ116</f>
        <v>11131909.090909088</v>
      </c>
      <c r="E379" s="3">
        <f t="shared" si="41"/>
        <v>0</v>
      </c>
      <c r="J379" t="s">
        <v>15</v>
      </c>
      <c r="K379" s="2">
        <v>7</v>
      </c>
      <c r="L379" s="2">
        <f>'[1]Sales &amp; COS Sep20'!CS116</f>
        <v>7</v>
      </c>
      <c r="M379" s="3">
        <f t="shared" si="42"/>
        <v>0</v>
      </c>
    </row>
    <row r="380" spans="1:13" x14ac:dyDescent="0.3">
      <c r="A380" t="s">
        <v>16</v>
      </c>
      <c r="D380" s="2">
        <f>'[1]Sales &amp; COS Sep20'!CQ117</f>
        <v>0</v>
      </c>
      <c r="E380" s="3">
        <f t="shared" si="41"/>
        <v>0</v>
      </c>
      <c r="J380" t="s">
        <v>16</v>
      </c>
      <c r="M380" s="3">
        <f t="shared" si="42"/>
        <v>0</v>
      </c>
    </row>
    <row r="381" spans="1:13" x14ac:dyDescent="0.3">
      <c r="A381" t="s">
        <v>126</v>
      </c>
      <c r="E381" s="3"/>
      <c r="J381" t="s">
        <v>126</v>
      </c>
      <c r="M381" s="3"/>
    </row>
    <row r="382" spans="1:13" x14ac:dyDescent="0.3">
      <c r="A382" t="s">
        <v>127</v>
      </c>
      <c r="E382" s="3"/>
      <c r="J382" t="s">
        <v>127</v>
      </c>
      <c r="M382" s="3"/>
    </row>
    <row r="383" spans="1:13" x14ac:dyDescent="0.3">
      <c r="A383" t="s">
        <v>128</v>
      </c>
      <c r="B383" s="2">
        <v>49258363.63636376</v>
      </c>
      <c r="D383" s="2">
        <f>'[1]Sales &amp; COS Sep20'!CQ135</f>
        <v>44434090.909090981</v>
      </c>
      <c r="E383" s="3">
        <f t="shared" ref="E383:E397" si="43">B383+C383-D383</f>
        <v>4824272.7272727787</v>
      </c>
      <c r="J383" t="s">
        <v>128</v>
      </c>
      <c r="K383" s="2">
        <v>194</v>
      </c>
      <c r="L383" s="2">
        <f>'[1]Sales &amp; COS Sep20'!CS135</f>
        <v>175</v>
      </c>
      <c r="M383" s="3">
        <f t="shared" ref="M383:M388" si="44">K383-L383</f>
        <v>19</v>
      </c>
    </row>
    <row r="384" spans="1:13" x14ac:dyDescent="0.3">
      <c r="A384" t="s">
        <v>129</v>
      </c>
      <c r="B384" s="2">
        <v>190844818.18182012</v>
      </c>
      <c r="D384" s="2">
        <f>'[1]Sales &amp; COS Sep20'!CQ136</f>
        <v>180365818.18181968</v>
      </c>
      <c r="E384" s="3">
        <f t="shared" si="43"/>
        <v>10479000.000000447</v>
      </c>
      <c r="J384" t="s">
        <v>129</v>
      </c>
      <c r="K384" s="2">
        <v>601</v>
      </c>
      <c r="L384" s="2">
        <f>'[1]Sales &amp; COS Sep20'!CS136</f>
        <v>568</v>
      </c>
      <c r="M384" s="3">
        <f t="shared" si="44"/>
        <v>33</v>
      </c>
    </row>
    <row r="385" spans="1:13" x14ac:dyDescent="0.3">
      <c r="A385" t="s">
        <v>130</v>
      </c>
      <c r="B385" s="2">
        <v>261108272.72727498</v>
      </c>
      <c r="D385" s="2">
        <f>'[1]Sales &amp; COS Sep20'!CQ137</f>
        <v>242425909.09091112</v>
      </c>
      <c r="E385" s="3">
        <f t="shared" si="43"/>
        <v>18682363.636363864</v>
      </c>
      <c r="J385" t="s">
        <v>130</v>
      </c>
      <c r="K385" s="2">
        <v>587</v>
      </c>
      <c r="L385" s="2">
        <f>'[1]Sales &amp; COS Sep20'!CS137</f>
        <v>545</v>
      </c>
      <c r="M385" s="3">
        <f t="shared" si="44"/>
        <v>42</v>
      </c>
    </row>
    <row r="386" spans="1:13" x14ac:dyDescent="0.3">
      <c r="A386" t="s">
        <v>131</v>
      </c>
      <c r="B386" s="2">
        <v>62790636.363636322</v>
      </c>
      <c r="D386" s="2">
        <f>'[1]Sales &amp; COS Sep20'!CQ138</f>
        <v>58816545.454545423</v>
      </c>
      <c r="E386" s="3">
        <f t="shared" si="43"/>
        <v>3974090.9090908989</v>
      </c>
      <c r="J386" t="s">
        <v>131</v>
      </c>
      <c r="K386" s="2">
        <v>79</v>
      </c>
      <c r="L386" s="2">
        <f>'[1]Sales &amp; COS Sep20'!CS138</f>
        <v>74</v>
      </c>
      <c r="M386" s="3">
        <f t="shared" si="44"/>
        <v>5</v>
      </c>
    </row>
    <row r="387" spans="1:13" x14ac:dyDescent="0.3">
      <c r="A387" t="s">
        <v>132</v>
      </c>
      <c r="B387" s="2">
        <v>15581999.999999998</v>
      </c>
      <c r="D387" s="2">
        <f>'[1]Sales &amp; COS Sep20'!CQ139</f>
        <v>15581999.999999998</v>
      </c>
      <c r="E387" s="3">
        <f t="shared" si="43"/>
        <v>0</v>
      </c>
      <c r="J387" t="s">
        <v>132</v>
      </c>
      <c r="K387" s="2">
        <v>14</v>
      </c>
      <c r="L387" s="2">
        <f>'[1]Sales &amp; COS Sep20'!CS139</f>
        <v>14</v>
      </c>
      <c r="M387" s="3">
        <f t="shared" si="44"/>
        <v>0</v>
      </c>
    </row>
    <row r="388" spans="1:13" x14ac:dyDescent="0.3">
      <c r="A388" t="s">
        <v>133</v>
      </c>
      <c r="D388" s="2">
        <f>'[1]Sales &amp; COS Sep20'!CQ140</f>
        <v>0</v>
      </c>
      <c r="E388" s="3">
        <f t="shared" si="43"/>
        <v>0</v>
      </c>
      <c r="J388" t="s">
        <v>133</v>
      </c>
      <c r="L388" s="2">
        <f>'[1]Sales &amp; COS Sep20'!CS140</f>
        <v>0</v>
      </c>
      <c r="M388" s="3">
        <f t="shared" si="44"/>
        <v>0</v>
      </c>
    </row>
    <row r="389" spans="1:13" x14ac:dyDescent="0.3">
      <c r="A389" t="s">
        <v>134</v>
      </c>
      <c r="D389" s="2">
        <f>'[1]Sales &amp; COS Sep20'!CQ141</f>
        <v>0</v>
      </c>
      <c r="E389" s="3">
        <f t="shared" si="43"/>
        <v>0</v>
      </c>
      <c r="J389" t="s">
        <v>134</v>
      </c>
      <c r="M389" s="3"/>
    </row>
    <row r="390" spans="1:13" x14ac:dyDescent="0.3">
      <c r="A390" t="s">
        <v>135</v>
      </c>
      <c r="E390" s="3"/>
      <c r="J390" t="s">
        <v>135</v>
      </c>
      <c r="M390" s="3"/>
    </row>
    <row r="391" spans="1:13" x14ac:dyDescent="0.3">
      <c r="A391" t="s">
        <v>61</v>
      </c>
      <c r="B391" s="2">
        <v>54890181.818181865</v>
      </c>
      <c r="D391" s="2">
        <f>'[1]Sales &amp; COS Sep20'!CQ158</f>
        <v>49553636.363636382</v>
      </c>
      <c r="E391" s="3">
        <f t="shared" si="43"/>
        <v>5336545.454545483</v>
      </c>
      <c r="J391" t="s">
        <v>61</v>
      </c>
      <c r="K391" s="2">
        <v>144</v>
      </c>
      <c r="L391" s="2">
        <f>'[1]Sales &amp; COS Sep20'!CS158</f>
        <v>130</v>
      </c>
      <c r="M391" s="3">
        <f t="shared" ref="M391:M397" si="45">K391-L391</f>
        <v>14</v>
      </c>
    </row>
    <row r="392" spans="1:13" x14ac:dyDescent="0.3">
      <c r="A392" t="s">
        <v>62</v>
      </c>
      <c r="B392" s="2">
        <v>205506000.00000158</v>
      </c>
      <c r="D392" s="2">
        <f>'[1]Sales &amp; COS Sep20'!CQ159</f>
        <v>184599545.45454678</v>
      </c>
      <c r="E392" s="3">
        <f t="shared" si="43"/>
        <v>20906454.5454548</v>
      </c>
      <c r="J392" t="s">
        <v>62</v>
      </c>
      <c r="K392" s="2">
        <v>462</v>
      </c>
      <c r="L392" s="2">
        <f>'[1]Sales &amp; COS Sep20'!CS159</f>
        <v>415</v>
      </c>
      <c r="M392" s="3">
        <f t="shared" si="45"/>
        <v>47</v>
      </c>
    </row>
    <row r="393" spans="1:13" x14ac:dyDescent="0.3">
      <c r="A393" t="s">
        <v>63</v>
      </c>
      <c r="B393" s="2">
        <v>45136636.363636397</v>
      </c>
      <c r="D393" s="2">
        <f>'[1]Sales &amp; COS Sep20'!CQ160</f>
        <v>37507909.090909116</v>
      </c>
      <c r="E393" s="3">
        <f t="shared" si="43"/>
        <v>7628727.2727272809</v>
      </c>
      <c r="J393" t="s">
        <v>63</v>
      </c>
      <c r="K393" s="2">
        <v>71</v>
      </c>
      <c r="L393" s="2">
        <f>'[1]Sales &amp; COS Sep20'!CS160</f>
        <v>59</v>
      </c>
      <c r="M393" s="3">
        <f t="shared" si="45"/>
        <v>12</v>
      </c>
    </row>
    <row r="394" spans="1:13" x14ac:dyDescent="0.3">
      <c r="A394" t="s">
        <v>64</v>
      </c>
      <c r="B394" s="2">
        <v>32238818.181818172</v>
      </c>
      <c r="D394" s="2">
        <f>'[1]Sales &amp; COS Sep20'!CQ161</f>
        <v>29758909.090909082</v>
      </c>
      <c r="E394" s="3">
        <f t="shared" si="43"/>
        <v>2479909.0909090899</v>
      </c>
      <c r="J394" t="s">
        <v>64</v>
      </c>
      <c r="K394" s="2">
        <v>39</v>
      </c>
      <c r="L394" s="2">
        <f>'[1]Sales &amp; COS Sep20'!CS161</f>
        <v>36</v>
      </c>
      <c r="M394" s="3">
        <f t="shared" si="45"/>
        <v>3</v>
      </c>
    </row>
    <row r="395" spans="1:13" x14ac:dyDescent="0.3">
      <c r="A395" t="s">
        <v>65</v>
      </c>
      <c r="B395" s="2">
        <v>31739272.72727273</v>
      </c>
      <c r="D395" s="2">
        <f>'[1]Sales &amp; COS Sep20'!CQ162</f>
        <v>25188545.454545457</v>
      </c>
      <c r="E395" s="3">
        <f t="shared" si="43"/>
        <v>6550727.2727272734</v>
      </c>
      <c r="J395" t="s">
        <v>65</v>
      </c>
      <c r="K395" s="2">
        <v>23</v>
      </c>
      <c r="L395" s="2">
        <f>'[1]Sales &amp; COS Sep20'!CS162</f>
        <v>18</v>
      </c>
      <c r="M395" s="3">
        <f t="shared" si="45"/>
        <v>5</v>
      </c>
    </row>
    <row r="396" spans="1:13" x14ac:dyDescent="0.3">
      <c r="A396" t="s">
        <v>66</v>
      </c>
      <c r="B396" s="2">
        <v>4453272.7272727266</v>
      </c>
      <c r="D396" s="2">
        <f>'[1]Sales &amp; COS Sep20'!CQ163</f>
        <v>2226636.3636363633</v>
      </c>
      <c r="E396" s="3">
        <f t="shared" si="43"/>
        <v>2226636.3636363633</v>
      </c>
      <c r="J396" t="s">
        <v>66</v>
      </c>
      <c r="K396" s="2">
        <v>2</v>
      </c>
      <c r="L396" s="2">
        <f>'[1]Sales &amp; COS Sep20'!CS163</f>
        <v>1</v>
      </c>
      <c r="M396" s="3">
        <f t="shared" si="45"/>
        <v>1</v>
      </c>
    </row>
    <row r="397" spans="1:13" x14ac:dyDescent="0.3">
      <c r="A397" t="s">
        <v>67</v>
      </c>
      <c r="D397" s="2">
        <f>'[1]Sales &amp; COS Sep20'!CQ164</f>
        <v>0</v>
      </c>
      <c r="E397" s="3">
        <f t="shared" si="43"/>
        <v>0</v>
      </c>
      <c r="J397" t="s">
        <v>67</v>
      </c>
      <c r="M397" s="3">
        <f t="shared" si="45"/>
        <v>0</v>
      </c>
    </row>
    <row r="398" spans="1:13" x14ac:dyDescent="0.3">
      <c r="A398" t="s">
        <v>68</v>
      </c>
      <c r="E398" s="3"/>
      <c r="J398" t="s">
        <v>68</v>
      </c>
      <c r="M398" s="3"/>
    </row>
    <row r="399" spans="1:13" x14ac:dyDescent="0.3">
      <c r="A399" t="s">
        <v>136</v>
      </c>
      <c r="E399" s="3"/>
      <c r="J399" t="s">
        <v>136</v>
      </c>
      <c r="M399" s="3"/>
    </row>
    <row r="400" spans="1:13" x14ac:dyDescent="0.3">
      <c r="A400" t="s">
        <v>137</v>
      </c>
      <c r="E400" s="3"/>
      <c r="J400" t="s">
        <v>137</v>
      </c>
      <c r="M400" s="3"/>
    </row>
    <row r="401" spans="1:14" x14ac:dyDescent="0.3">
      <c r="A401" t="s">
        <v>138</v>
      </c>
      <c r="B401" s="2">
        <v>4892999.9999999991</v>
      </c>
      <c r="D401" s="2">
        <f>'[1]Sales &amp; COS Sep20'!CQ183</f>
        <v>4003363.6363636353</v>
      </c>
      <c r="E401" s="3">
        <f t="shared" ref="E401:E405" si="46">B401+C401-D401</f>
        <v>889636.36363636376</v>
      </c>
      <c r="J401" t="s">
        <v>138</v>
      </c>
      <c r="K401" s="2">
        <v>11</v>
      </c>
      <c r="L401" s="2">
        <f>'[1]Sales &amp; COS Sep20'!CS183</f>
        <v>9</v>
      </c>
      <c r="M401" s="3">
        <f t="shared" ref="M401:M405" si="47">K401-L401</f>
        <v>2</v>
      </c>
    </row>
    <row r="402" spans="1:14" x14ac:dyDescent="0.3">
      <c r="A402" t="s">
        <v>139</v>
      </c>
      <c r="B402" s="2">
        <v>11443090.90909091</v>
      </c>
      <c r="D402" s="2">
        <f>'[1]Sales &amp; COS Sep20'!CQ184</f>
        <v>9535909.0909090899</v>
      </c>
      <c r="E402" s="3">
        <f t="shared" si="46"/>
        <v>1907181.8181818202</v>
      </c>
      <c r="J402" t="s">
        <v>139</v>
      </c>
      <c r="K402" s="2">
        <v>18</v>
      </c>
      <c r="L402" s="2">
        <f>'[1]Sales &amp; COS Sep20'!CS184</f>
        <v>15</v>
      </c>
      <c r="M402" s="3">
        <f t="shared" si="47"/>
        <v>3</v>
      </c>
    </row>
    <row r="403" spans="1:14" x14ac:dyDescent="0.3">
      <c r="A403" t="s">
        <v>140</v>
      </c>
      <c r="B403" s="2">
        <v>14052818.181818178</v>
      </c>
      <c r="D403" s="2">
        <f>'[1]Sales &amp; COS Sep20'!CQ185</f>
        <v>13226181.818181815</v>
      </c>
      <c r="E403" s="3">
        <f t="shared" si="46"/>
        <v>826636.3636363633</v>
      </c>
      <c r="J403" t="s">
        <v>140</v>
      </c>
      <c r="K403" s="2">
        <v>17</v>
      </c>
      <c r="L403" s="2">
        <f>'[1]Sales &amp; COS Sep20'!CS185</f>
        <v>16</v>
      </c>
      <c r="M403" s="3">
        <f t="shared" si="47"/>
        <v>1</v>
      </c>
    </row>
    <row r="404" spans="1:14" x14ac:dyDescent="0.3">
      <c r="A404" t="s">
        <v>141</v>
      </c>
      <c r="B404" s="2">
        <v>5597454.5454545449</v>
      </c>
      <c r="D404" s="2">
        <f>'[1]Sales &amp; COS Sep20'!CQ186</f>
        <v>5597454.5454545449</v>
      </c>
      <c r="E404" s="3">
        <f t="shared" si="46"/>
        <v>0</v>
      </c>
      <c r="J404" t="s">
        <v>141</v>
      </c>
      <c r="K404" s="2">
        <v>4</v>
      </c>
      <c r="L404" s="2">
        <f>'[1]Sales &amp; COS Sep20'!CS186</f>
        <v>4</v>
      </c>
      <c r="M404" s="3">
        <f t="shared" si="47"/>
        <v>0</v>
      </c>
    </row>
    <row r="405" spans="1:14" x14ac:dyDescent="0.3">
      <c r="A405" t="s">
        <v>142</v>
      </c>
      <c r="D405" s="2">
        <f>'[1]Sales &amp; COS Sep20'!CQ187</f>
        <v>0</v>
      </c>
      <c r="E405" s="3">
        <f t="shared" si="46"/>
        <v>0</v>
      </c>
      <c r="J405" t="s">
        <v>142</v>
      </c>
      <c r="L405" s="2">
        <f>'[1]Sales &amp; COS Sep20'!CS187</f>
        <v>0</v>
      </c>
      <c r="M405" s="3">
        <f t="shared" si="47"/>
        <v>0</v>
      </c>
    </row>
    <row r="406" spans="1:14" x14ac:dyDescent="0.3">
      <c r="A406" t="s">
        <v>143</v>
      </c>
      <c r="E406" s="3"/>
      <c r="J406" t="s">
        <v>143</v>
      </c>
      <c r="M406" s="3"/>
    </row>
    <row r="407" spans="1:14" x14ac:dyDescent="0.3">
      <c r="A407" t="s">
        <v>144</v>
      </c>
      <c r="E407" s="3"/>
      <c r="J407" t="s">
        <v>144</v>
      </c>
      <c r="M407" s="3"/>
    </row>
    <row r="408" spans="1:14" x14ac:dyDescent="0.3">
      <c r="B408" s="4">
        <f>SUM(B373:B407)</f>
        <v>5502964090.9087505</v>
      </c>
      <c r="C408" s="4">
        <f t="shared" ref="C408:E408" si="48">SUM(C373:C407)</f>
        <v>-134740928</v>
      </c>
      <c r="D408" s="4">
        <f t="shared" si="48"/>
        <v>5002833818.1815424</v>
      </c>
      <c r="E408" s="5">
        <f t="shared" si="48"/>
        <v>365389344.72720587</v>
      </c>
      <c r="K408" s="4">
        <f t="shared" ref="K408:N408" si="49">SUM(K373:K407)</f>
        <v>18930</v>
      </c>
      <c r="L408" s="4">
        <f t="shared" si="49"/>
        <v>17204</v>
      </c>
      <c r="M408" s="5">
        <f t="shared" si="49"/>
        <v>1726</v>
      </c>
      <c r="N408" s="4">
        <f t="shared" si="49"/>
        <v>0</v>
      </c>
    </row>
    <row r="410" spans="1:14" x14ac:dyDescent="0.3">
      <c r="A410" s="1" t="s">
        <v>145</v>
      </c>
      <c r="B410" s="2" t="s">
        <v>92</v>
      </c>
      <c r="C410" s="2" t="s">
        <v>93</v>
      </c>
      <c r="D410" s="3" t="s">
        <v>7</v>
      </c>
      <c r="F410" s="1" t="s">
        <v>145</v>
      </c>
      <c r="G410" s="2" t="s">
        <v>92</v>
      </c>
      <c r="H410" s="2" t="s">
        <v>93</v>
      </c>
      <c r="I410" s="3" t="s">
        <v>7</v>
      </c>
    </row>
    <row r="411" spans="1:14" x14ac:dyDescent="0.3">
      <c r="A411" t="s">
        <v>8</v>
      </c>
      <c r="D411" s="3"/>
      <c r="F411" t="s">
        <v>8</v>
      </c>
      <c r="I411" s="3"/>
    </row>
    <row r="412" spans="1:14" x14ac:dyDescent="0.3">
      <c r="A412" t="s">
        <v>9</v>
      </c>
      <c r="C412" s="2">
        <f>'[1]Sales &amp; COS Sep20'!FC110</f>
        <v>0</v>
      </c>
      <c r="D412" s="3">
        <f>B412-C412</f>
        <v>0</v>
      </c>
      <c r="F412" t="s">
        <v>9</v>
      </c>
      <c r="H412" s="2">
        <f>'[1]Sales &amp; COS Sep20'!FE110</f>
        <v>0</v>
      </c>
      <c r="I412" s="3">
        <f>G412-H412</f>
        <v>0</v>
      </c>
    </row>
    <row r="413" spans="1:14" x14ac:dyDescent="0.3">
      <c r="A413" t="s">
        <v>10</v>
      </c>
      <c r="C413" s="2">
        <f>'[1]Sales &amp; COS Sep20'!FC111</f>
        <v>0</v>
      </c>
      <c r="D413" s="3">
        <f t="shared" ref="D413:D464" si="50">B413-C413</f>
        <v>0</v>
      </c>
      <c r="F413" t="s">
        <v>10</v>
      </c>
      <c r="H413" s="2">
        <f>'[1]Sales &amp; COS Sep20'!FE111</f>
        <v>0</v>
      </c>
      <c r="I413" s="3">
        <f t="shared" ref="I413:I476" si="51">G413-H413</f>
        <v>0</v>
      </c>
    </row>
    <row r="414" spans="1:14" x14ac:dyDescent="0.3">
      <c r="A414" t="s">
        <v>11</v>
      </c>
      <c r="C414" s="2">
        <f>'[1]Sales &amp; COS Sep20'!FC112</f>
        <v>0</v>
      </c>
      <c r="D414" s="3">
        <f t="shared" si="50"/>
        <v>0</v>
      </c>
      <c r="F414" t="s">
        <v>11</v>
      </c>
      <c r="H414" s="2">
        <f>'[1]Sales &amp; COS Sep20'!FE112</f>
        <v>0</v>
      </c>
      <c r="I414" s="3">
        <f t="shared" si="51"/>
        <v>0</v>
      </c>
    </row>
    <row r="415" spans="1:14" x14ac:dyDescent="0.3">
      <c r="A415" t="s">
        <v>12</v>
      </c>
      <c r="B415" s="2">
        <v>53187545.454545483</v>
      </c>
      <c r="C415" s="2">
        <f>'[1]Sales &amp; COS Sep20'!FC113</f>
        <v>52667181.81818185</v>
      </c>
      <c r="D415" s="3">
        <f t="shared" si="50"/>
        <v>520363.63636363298</v>
      </c>
      <c r="F415" t="s">
        <v>12</v>
      </c>
      <c r="G415" s="2">
        <v>124</v>
      </c>
      <c r="H415" s="2">
        <f>'[1]Sales &amp; COS Sep20'!FE113</f>
        <v>122</v>
      </c>
      <c r="I415" s="3">
        <f t="shared" si="51"/>
        <v>2</v>
      </c>
    </row>
    <row r="416" spans="1:14" x14ac:dyDescent="0.3">
      <c r="A416" t="s">
        <v>13</v>
      </c>
      <c r="B416" s="2">
        <v>75110318.181818172</v>
      </c>
      <c r="C416" s="2">
        <f>'[1]Sales &amp; COS Sep20'!FC114</f>
        <v>73578681.818181813</v>
      </c>
      <c r="D416" s="3">
        <f t="shared" si="50"/>
        <v>1531636.3636363596</v>
      </c>
      <c r="F416" t="s">
        <v>13</v>
      </c>
      <c r="G416" s="2">
        <v>98</v>
      </c>
      <c r="H416" s="2">
        <f>'[1]Sales &amp; COS Sep20'!FE114</f>
        <v>94</v>
      </c>
      <c r="I416" s="3">
        <f t="shared" si="51"/>
        <v>4</v>
      </c>
    </row>
    <row r="417" spans="1:9" x14ac:dyDescent="0.3">
      <c r="A417" t="s">
        <v>14</v>
      </c>
      <c r="B417" s="2">
        <v>17172000</v>
      </c>
      <c r="C417" s="2">
        <f>'[1]Sales &amp; COS Sep20'!FC115</f>
        <v>10732500</v>
      </c>
      <c r="D417" s="3">
        <f t="shared" si="50"/>
        <v>6439500</v>
      </c>
      <c r="F417" t="s">
        <v>14</v>
      </c>
      <c r="G417" s="2">
        <v>16</v>
      </c>
      <c r="H417" s="2">
        <f>'[1]Sales &amp; COS Sep20'!FE115</f>
        <v>10</v>
      </c>
      <c r="I417" s="3">
        <f t="shared" si="51"/>
        <v>6</v>
      </c>
    </row>
    <row r="418" spans="1:9" x14ac:dyDescent="0.3">
      <c r="A418" t="s">
        <v>15</v>
      </c>
      <c r="B418" s="2">
        <v>13630909.090909092</v>
      </c>
      <c r="C418" s="2">
        <f>'[1]Sales &amp; COS Sep20'!FC116</f>
        <v>10223181.818181818</v>
      </c>
      <c r="D418" s="3">
        <f t="shared" si="50"/>
        <v>3407727.2727272734</v>
      </c>
      <c r="F418" t="s">
        <v>15</v>
      </c>
      <c r="G418" s="2">
        <v>8</v>
      </c>
      <c r="H418" s="2">
        <f>'[1]Sales &amp; COS Sep20'!FE116</f>
        <v>6</v>
      </c>
      <c r="I418" s="3">
        <f t="shared" si="51"/>
        <v>2</v>
      </c>
    </row>
    <row r="419" spans="1:9" x14ac:dyDescent="0.3">
      <c r="A419" t="s">
        <v>16</v>
      </c>
      <c r="C419" s="2">
        <f>'[1]Sales &amp; COS Sep20'!FC117</f>
        <v>0</v>
      </c>
      <c r="D419" s="3">
        <f t="shared" si="50"/>
        <v>0</v>
      </c>
      <c r="F419" t="s">
        <v>16</v>
      </c>
      <c r="H419" s="2">
        <f>'[1]Sales &amp; COS Sep20'!FE117</f>
        <v>0</v>
      </c>
      <c r="I419" s="3">
        <f t="shared" si="51"/>
        <v>0</v>
      </c>
    </row>
    <row r="420" spans="1:9" x14ac:dyDescent="0.3">
      <c r="A420" t="s">
        <v>8</v>
      </c>
      <c r="D420" s="3"/>
      <c r="F420" t="s">
        <v>8</v>
      </c>
      <c r="I420" s="3"/>
    </row>
    <row r="421" spans="1:9" x14ac:dyDescent="0.3">
      <c r="A421" t="s">
        <v>17</v>
      </c>
      <c r="C421" s="2">
        <f>'[1]Sales &amp; COS Sep20'!FC118</f>
        <v>0</v>
      </c>
      <c r="D421" s="3">
        <f t="shared" si="50"/>
        <v>0</v>
      </c>
      <c r="F421" t="s">
        <v>17</v>
      </c>
      <c r="H421" s="2">
        <f>'[1]Sales &amp; COS Sep20'!FE118</f>
        <v>0</v>
      </c>
      <c r="I421" s="3">
        <f t="shared" si="51"/>
        <v>0</v>
      </c>
    </row>
    <row r="422" spans="1:9" x14ac:dyDescent="0.3">
      <c r="A422" t="s">
        <v>18</v>
      </c>
      <c r="C422" s="2">
        <f>'[1]Sales &amp; COS Sep20'!FC119</f>
        <v>0</v>
      </c>
      <c r="D422" s="3">
        <f t="shared" si="50"/>
        <v>0</v>
      </c>
      <c r="F422" t="s">
        <v>18</v>
      </c>
      <c r="H422" s="2">
        <f>'[1]Sales &amp; COS Sep20'!FE119</f>
        <v>0</v>
      </c>
      <c r="I422" s="3">
        <f t="shared" si="51"/>
        <v>0</v>
      </c>
    </row>
    <row r="423" spans="1:9" x14ac:dyDescent="0.3">
      <c r="A423" t="s">
        <v>19</v>
      </c>
      <c r="C423" s="2">
        <f>'[1]Sales &amp; COS Sep20'!FC120</f>
        <v>0</v>
      </c>
      <c r="D423" s="3">
        <f t="shared" si="50"/>
        <v>0</v>
      </c>
      <c r="F423" t="s">
        <v>19</v>
      </c>
      <c r="H423" s="2">
        <f>'[1]Sales &amp; COS Sep20'!FE120</f>
        <v>0</v>
      </c>
      <c r="I423" s="3">
        <f t="shared" si="51"/>
        <v>0</v>
      </c>
    </row>
    <row r="424" spans="1:9" x14ac:dyDescent="0.3">
      <c r="A424" t="s">
        <v>20</v>
      </c>
      <c r="C424" s="2">
        <f>'[1]Sales &amp; COS Sep20'!FC121</f>
        <v>0</v>
      </c>
      <c r="D424" s="3">
        <f t="shared" si="50"/>
        <v>0</v>
      </c>
      <c r="F424" t="s">
        <v>20</v>
      </c>
      <c r="H424" s="2">
        <f>'[1]Sales &amp; COS Sep20'!FE121</f>
        <v>0</v>
      </c>
      <c r="I424" s="3">
        <f t="shared" si="51"/>
        <v>0</v>
      </c>
    </row>
    <row r="425" spans="1:9" x14ac:dyDescent="0.3">
      <c r="A425" t="s">
        <v>21</v>
      </c>
      <c r="B425" s="2">
        <v>2573590.9090909092</v>
      </c>
      <c r="C425" s="2">
        <f>'[1]Sales &amp; COS Sep20'!FC122</f>
        <v>2573590.9090909092</v>
      </c>
      <c r="D425" s="3">
        <f t="shared" si="50"/>
        <v>0</v>
      </c>
      <c r="F425" t="s">
        <v>21</v>
      </c>
      <c r="G425" s="2">
        <v>6</v>
      </c>
      <c r="H425" s="2">
        <f>'[1]Sales &amp; COS Sep20'!FE122</f>
        <v>6</v>
      </c>
      <c r="I425" s="3">
        <f t="shared" si="51"/>
        <v>0</v>
      </c>
    </row>
    <row r="426" spans="1:9" x14ac:dyDescent="0.3">
      <c r="A426" t="s">
        <v>22</v>
      </c>
      <c r="B426" s="2">
        <v>39088022.727272704</v>
      </c>
      <c r="C426" s="2">
        <f>'[1]Sales &amp; COS Sep20'!FC123</f>
        <v>36022295.454545423</v>
      </c>
      <c r="D426" s="3">
        <f t="shared" si="50"/>
        <v>3065727.2727272809</v>
      </c>
      <c r="F426" t="s">
        <v>22</v>
      </c>
      <c r="G426" s="2">
        <v>51</v>
      </c>
      <c r="H426" s="2">
        <f>'[1]Sales &amp; COS Sep20'!FE123</f>
        <v>47</v>
      </c>
      <c r="I426" s="3">
        <f t="shared" si="51"/>
        <v>4</v>
      </c>
    </row>
    <row r="427" spans="1:9" x14ac:dyDescent="0.3">
      <c r="A427" t="s">
        <v>23</v>
      </c>
      <c r="B427" s="2">
        <v>9659250</v>
      </c>
      <c r="C427" s="2">
        <f>'[1]Sales &amp; COS Sep20'!FC124</f>
        <v>7512750</v>
      </c>
      <c r="D427" s="3">
        <f t="shared" si="50"/>
        <v>2146500</v>
      </c>
      <c r="F427" t="s">
        <v>23</v>
      </c>
      <c r="G427" s="2">
        <v>9</v>
      </c>
      <c r="H427" s="2">
        <f>'[1]Sales &amp; COS Sep20'!FE124</f>
        <v>7</v>
      </c>
      <c r="I427" s="3">
        <f t="shared" si="51"/>
        <v>2</v>
      </c>
    </row>
    <row r="428" spans="1:9" x14ac:dyDescent="0.3">
      <c r="A428" t="s">
        <v>24</v>
      </c>
      <c r="B428" s="2">
        <v>17038636.363636363</v>
      </c>
      <c r="C428" s="2">
        <f>'[1]Sales &amp; COS Sep20'!FC125</f>
        <v>13630909.090909092</v>
      </c>
      <c r="D428" s="3">
        <f t="shared" si="50"/>
        <v>3407727.2727272715</v>
      </c>
      <c r="F428" t="s">
        <v>24</v>
      </c>
      <c r="G428" s="2">
        <v>10</v>
      </c>
      <c r="H428" s="2">
        <f>'[1]Sales &amp; COS Sep20'!FE125</f>
        <v>8</v>
      </c>
      <c r="I428" s="3">
        <f t="shared" si="51"/>
        <v>2</v>
      </c>
    </row>
    <row r="429" spans="1:9" x14ac:dyDescent="0.3">
      <c r="A429" t="s">
        <v>25</v>
      </c>
      <c r="D429" s="3"/>
      <c r="F429" t="s">
        <v>25</v>
      </c>
      <c r="I429" s="3"/>
    </row>
    <row r="430" spans="1:9" x14ac:dyDescent="0.3">
      <c r="A430" t="s">
        <v>146</v>
      </c>
      <c r="C430" s="2">
        <f>'[1]Sales &amp; COS Sep20'!FC198</f>
        <v>0</v>
      </c>
      <c r="D430" s="3">
        <f t="shared" si="50"/>
        <v>0</v>
      </c>
      <c r="F430" t="s">
        <v>146</v>
      </c>
      <c r="H430" s="2">
        <f>'[1]Sales &amp; COS Sep20'!FE198</f>
        <v>0</v>
      </c>
      <c r="I430" s="3">
        <f t="shared" si="51"/>
        <v>0</v>
      </c>
    </row>
    <row r="431" spans="1:9" x14ac:dyDescent="0.3">
      <c r="A431" t="s">
        <v>147</v>
      </c>
      <c r="C431" s="2">
        <f>'[1]Sales &amp; COS Sep20'!FC199</f>
        <v>0</v>
      </c>
      <c r="D431" s="3">
        <f t="shared" si="50"/>
        <v>0</v>
      </c>
      <c r="F431" t="s">
        <v>147</v>
      </c>
      <c r="H431" s="2">
        <f>'[1]Sales &amp; COS Sep20'!FE199</f>
        <v>0</v>
      </c>
      <c r="I431" s="3">
        <f t="shared" si="51"/>
        <v>0</v>
      </c>
    </row>
    <row r="432" spans="1:9" x14ac:dyDescent="0.3">
      <c r="A432" t="s">
        <v>148</v>
      </c>
      <c r="C432" s="2">
        <f>'[1]Sales &amp; COS Sep20'!FC200</f>
        <v>0</v>
      </c>
      <c r="D432" s="3">
        <f t="shared" si="50"/>
        <v>0</v>
      </c>
      <c r="F432" t="s">
        <v>148</v>
      </c>
      <c r="H432" s="2">
        <f>'[1]Sales &amp; COS Sep20'!FE200</f>
        <v>0</v>
      </c>
      <c r="I432" s="3">
        <f t="shared" si="51"/>
        <v>0</v>
      </c>
    </row>
    <row r="433" spans="1:9" x14ac:dyDescent="0.3">
      <c r="A433" t="s">
        <v>149</v>
      </c>
      <c r="C433" s="2">
        <f>'[1]Sales &amp; COS Sep20'!FC201</f>
        <v>0</v>
      </c>
      <c r="D433" s="3">
        <f t="shared" si="50"/>
        <v>0</v>
      </c>
      <c r="F433" t="s">
        <v>149</v>
      </c>
      <c r="H433" s="2">
        <f>'[1]Sales &amp; COS Sep20'!FE201</f>
        <v>0</v>
      </c>
      <c r="I433" s="3">
        <f t="shared" si="51"/>
        <v>0</v>
      </c>
    </row>
    <row r="434" spans="1:9" x14ac:dyDescent="0.3">
      <c r="A434" t="s">
        <v>150</v>
      </c>
      <c r="B434" s="2">
        <v>735750</v>
      </c>
      <c r="C434" s="2">
        <f>'[1]Sales &amp; COS Sep20'!FC202</f>
        <v>735750</v>
      </c>
      <c r="D434" s="3">
        <f t="shared" si="50"/>
        <v>0</v>
      </c>
      <c r="F434" t="s">
        <v>150</v>
      </c>
      <c r="G434" s="2">
        <v>1</v>
      </c>
      <c r="H434" s="2">
        <f>'[1]Sales &amp; COS Sep20'!FE202</f>
        <v>1</v>
      </c>
      <c r="I434" s="3">
        <f t="shared" si="51"/>
        <v>0</v>
      </c>
    </row>
    <row r="435" spans="1:9" x14ac:dyDescent="0.3">
      <c r="A435" t="s">
        <v>151</v>
      </c>
      <c r="B435" s="2">
        <v>2453318.1818181816</v>
      </c>
      <c r="C435" s="2">
        <f>'[1]Sales &amp; COS Sep20'!FC203</f>
        <v>2453318.1818181816</v>
      </c>
      <c r="D435" s="3">
        <f t="shared" si="50"/>
        <v>0</v>
      </c>
      <c r="F435" t="s">
        <v>151</v>
      </c>
      <c r="G435" s="2">
        <v>2</v>
      </c>
      <c r="H435" s="2">
        <f>'[1]Sales &amp; COS Sep20'!FE203</f>
        <v>2</v>
      </c>
      <c r="I435" s="3">
        <f t="shared" si="51"/>
        <v>0</v>
      </c>
    </row>
    <row r="436" spans="1:9" x14ac:dyDescent="0.3">
      <c r="A436" t="s">
        <v>152</v>
      </c>
      <c r="B436" s="2">
        <v>3435136.3636363633</v>
      </c>
      <c r="C436" s="2">
        <f>'[1]Sales &amp; COS Sep20'!FC204</f>
        <v>3435136.3636363633</v>
      </c>
      <c r="D436" s="3">
        <f t="shared" si="50"/>
        <v>0</v>
      </c>
      <c r="F436" t="s">
        <v>152</v>
      </c>
      <c r="G436" s="2">
        <v>2</v>
      </c>
      <c r="H436" s="2">
        <f>'[1]Sales &amp; COS Sep20'!FE204</f>
        <v>2</v>
      </c>
      <c r="I436" s="3">
        <f t="shared" si="51"/>
        <v>0</v>
      </c>
    </row>
    <row r="437" spans="1:9" x14ac:dyDescent="0.3">
      <c r="A437" t="s">
        <v>153</v>
      </c>
      <c r="B437" s="2">
        <v>2726590.9090909087</v>
      </c>
      <c r="C437" s="2">
        <f>'[1]Sales &amp; COS Sep20'!FC205</f>
        <v>2726590.9090909087</v>
      </c>
      <c r="D437" s="3">
        <f t="shared" si="50"/>
        <v>0</v>
      </c>
      <c r="F437" t="s">
        <v>153</v>
      </c>
      <c r="G437" s="2">
        <v>1</v>
      </c>
      <c r="H437" s="2">
        <f>'[1]Sales &amp; COS Sep20'!FE205</f>
        <v>1</v>
      </c>
      <c r="I437" s="3">
        <f t="shared" si="51"/>
        <v>0</v>
      </c>
    </row>
    <row r="438" spans="1:9" x14ac:dyDescent="0.3">
      <c r="A438" t="s">
        <v>43</v>
      </c>
      <c r="D438" s="3"/>
      <c r="F438" t="s">
        <v>43</v>
      </c>
      <c r="I438" s="3"/>
    </row>
    <row r="439" spans="1:9" x14ac:dyDescent="0.3">
      <c r="A439" t="s">
        <v>44</v>
      </c>
      <c r="C439" s="2">
        <f>'[1]Sales &amp; COS Sep20'!FC86</f>
        <v>0</v>
      </c>
      <c r="D439" s="3">
        <f t="shared" si="50"/>
        <v>0</v>
      </c>
      <c r="F439" t="s">
        <v>44</v>
      </c>
      <c r="H439" s="2">
        <f>'[1]Sales &amp; COS Sep20'!FE86</f>
        <v>0</v>
      </c>
      <c r="I439" s="3">
        <f t="shared" si="51"/>
        <v>0</v>
      </c>
    </row>
    <row r="440" spans="1:9" x14ac:dyDescent="0.3">
      <c r="A440" t="s">
        <v>45</v>
      </c>
      <c r="C440" s="2">
        <f>'[1]Sales &amp; COS Sep20'!FC87</f>
        <v>0</v>
      </c>
      <c r="D440" s="3">
        <f t="shared" si="50"/>
        <v>0</v>
      </c>
      <c r="F440" t="s">
        <v>45</v>
      </c>
      <c r="H440" s="2">
        <f>'[1]Sales &amp; COS Sep20'!FE87</f>
        <v>0</v>
      </c>
      <c r="I440" s="3">
        <f t="shared" si="51"/>
        <v>0</v>
      </c>
    </row>
    <row r="441" spans="1:9" x14ac:dyDescent="0.3">
      <c r="A441" t="s">
        <v>46</v>
      </c>
      <c r="C441" s="2">
        <f>'[1]Sales &amp; COS Sep20'!FC88</f>
        <v>0</v>
      </c>
      <c r="D441" s="3">
        <f t="shared" si="50"/>
        <v>0</v>
      </c>
      <c r="F441" t="s">
        <v>46</v>
      </c>
      <c r="H441" s="2">
        <f>'[1]Sales &amp; COS Sep20'!FE88</f>
        <v>0</v>
      </c>
      <c r="I441" s="3">
        <f t="shared" si="51"/>
        <v>0</v>
      </c>
    </row>
    <row r="442" spans="1:9" x14ac:dyDescent="0.3">
      <c r="A442" t="s">
        <v>47</v>
      </c>
      <c r="B442" s="2">
        <v>119252250</v>
      </c>
      <c r="C442" s="2">
        <f>'[1]Sales &amp; COS Sep20'!FC89</f>
        <v>117672750</v>
      </c>
      <c r="D442" s="3">
        <f t="shared" si="50"/>
        <v>1579500</v>
      </c>
      <c r="F442" t="s">
        <v>47</v>
      </c>
      <c r="G442" s="2">
        <v>453</v>
      </c>
      <c r="H442" s="2">
        <f>'[1]Sales &amp; COS Sep20'!FE89</f>
        <v>447</v>
      </c>
      <c r="I442" s="3">
        <f t="shared" si="51"/>
        <v>6</v>
      </c>
    </row>
    <row r="443" spans="1:9" x14ac:dyDescent="0.3">
      <c r="A443" t="s">
        <v>48</v>
      </c>
      <c r="B443" s="2">
        <v>42893181.818181798</v>
      </c>
      <c r="C443" s="2">
        <f>'[1]Sales &amp; COS Sep20'!FC90</f>
        <v>44469000</v>
      </c>
      <c r="D443" s="3">
        <f t="shared" si="50"/>
        <v>-1575818.1818182021</v>
      </c>
      <c r="F443" t="s">
        <v>48</v>
      </c>
      <c r="G443" s="2">
        <v>100</v>
      </c>
      <c r="H443" s="2">
        <f>'[1]Sales &amp; COS Sep20'!FE90</f>
        <v>102</v>
      </c>
      <c r="I443" s="3">
        <f t="shared" si="51"/>
        <v>-2</v>
      </c>
    </row>
    <row r="444" spans="1:9" x14ac:dyDescent="0.3">
      <c r="A444" t="s">
        <v>49</v>
      </c>
      <c r="B444" s="2">
        <v>19799590.909090903</v>
      </c>
      <c r="C444" s="2">
        <f>'[1]Sales &amp; COS Sep20'!FC91</f>
        <v>14712545.454545448</v>
      </c>
      <c r="D444" s="3">
        <f t="shared" si="50"/>
        <v>5087045.4545454551</v>
      </c>
      <c r="F444" t="s">
        <v>49</v>
      </c>
      <c r="G444" s="2">
        <v>34</v>
      </c>
      <c r="H444" s="2">
        <f>'[1]Sales &amp; COS Sep20'!FE91</f>
        <v>24</v>
      </c>
      <c r="I444" s="3">
        <f t="shared" si="51"/>
        <v>10</v>
      </c>
    </row>
    <row r="445" spans="1:9" x14ac:dyDescent="0.3">
      <c r="A445" t="s">
        <v>50</v>
      </c>
      <c r="B445" s="2">
        <v>24833863.636363626</v>
      </c>
      <c r="C445" s="2">
        <f>'[1]Sales &amp; COS Sep20'!FC92</f>
        <v>22656886.363636356</v>
      </c>
      <c r="D445" s="3">
        <f t="shared" si="50"/>
        <v>2176977.2727272697</v>
      </c>
      <c r="F445" t="s">
        <v>50</v>
      </c>
      <c r="G445" s="2">
        <v>27</v>
      </c>
      <c r="H445" s="2">
        <f>'[1]Sales &amp; COS Sep20'!FE92</f>
        <v>25</v>
      </c>
      <c r="I445" s="3">
        <f t="shared" si="51"/>
        <v>2</v>
      </c>
    </row>
    <row r="446" spans="1:9" x14ac:dyDescent="0.3">
      <c r="A446" t="s">
        <v>51</v>
      </c>
      <c r="C446" s="2">
        <f>'[1]Sales &amp; COS Sep20'!FC93</f>
        <v>0</v>
      </c>
      <c r="D446" s="3">
        <f t="shared" si="50"/>
        <v>0</v>
      </c>
      <c r="F446" t="s">
        <v>51</v>
      </c>
      <c r="H446" s="2">
        <f>'[1]Sales &amp; COS Sep20'!FE93</f>
        <v>0</v>
      </c>
      <c r="I446" s="3">
        <f t="shared" si="51"/>
        <v>0</v>
      </c>
    </row>
    <row r="447" spans="1:9" x14ac:dyDescent="0.3">
      <c r="A447" t="s">
        <v>43</v>
      </c>
      <c r="D447" s="3"/>
      <c r="F447" t="s">
        <v>43</v>
      </c>
      <c r="I447" s="3"/>
    </row>
    <row r="448" spans="1:9" x14ac:dyDescent="0.3">
      <c r="A448" t="s">
        <v>52</v>
      </c>
      <c r="C448" s="2">
        <f>'[1]Sales &amp; COS Sep20'!FC94</f>
        <v>0</v>
      </c>
      <c r="D448" s="3">
        <f t="shared" si="50"/>
        <v>0</v>
      </c>
      <c r="F448" t="s">
        <v>52</v>
      </c>
      <c r="H448" s="2">
        <f>'[1]Sales &amp; COS Sep20'!FE94</f>
        <v>0</v>
      </c>
      <c r="I448" s="3">
        <f t="shared" si="51"/>
        <v>0</v>
      </c>
    </row>
    <row r="449" spans="1:9" x14ac:dyDescent="0.3">
      <c r="A449" t="s">
        <v>53</v>
      </c>
      <c r="C449" s="2">
        <f>'[1]Sales &amp; COS Sep20'!FC95</f>
        <v>0</v>
      </c>
      <c r="D449" s="3">
        <f t="shared" si="50"/>
        <v>0</v>
      </c>
      <c r="F449" t="s">
        <v>53</v>
      </c>
      <c r="H449" s="2">
        <f>'[1]Sales &amp; COS Sep20'!FE95</f>
        <v>0</v>
      </c>
      <c r="I449" s="3">
        <f t="shared" si="51"/>
        <v>0</v>
      </c>
    </row>
    <row r="450" spans="1:9" x14ac:dyDescent="0.3">
      <c r="A450" t="s">
        <v>54</v>
      </c>
      <c r="C450" s="2">
        <f>'[1]Sales &amp; COS Sep20'!FC96</f>
        <v>0</v>
      </c>
      <c r="D450" s="3">
        <f t="shared" si="50"/>
        <v>0</v>
      </c>
      <c r="F450" t="s">
        <v>54</v>
      </c>
      <c r="H450" s="2">
        <f>'[1]Sales &amp; COS Sep20'!FE96</f>
        <v>0</v>
      </c>
      <c r="I450" s="3">
        <f t="shared" si="51"/>
        <v>0</v>
      </c>
    </row>
    <row r="451" spans="1:9" x14ac:dyDescent="0.3">
      <c r="A451" t="s">
        <v>55</v>
      </c>
      <c r="C451" s="2">
        <f>'[1]Sales &amp; COS Sep20'!FC97</f>
        <v>0</v>
      </c>
      <c r="D451" s="3">
        <f t="shared" si="50"/>
        <v>0</v>
      </c>
      <c r="F451" t="s">
        <v>55</v>
      </c>
      <c r="H451" s="2">
        <f>'[1]Sales &amp; COS Sep20'!FE97</f>
        <v>0</v>
      </c>
      <c r="I451" s="3">
        <f t="shared" si="51"/>
        <v>0</v>
      </c>
    </row>
    <row r="452" spans="1:9" x14ac:dyDescent="0.3">
      <c r="A452" t="s">
        <v>56</v>
      </c>
      <c r="B452" s="2">
        <v>4738500</v>
      </c>
      <c r="C452" s="2">
        <f>'[1]Sales &amp; COS Sep20'!FC98</f>
        <v>4738500</v>
      </c>
      <c r="D452" s="3">
        <f t="shared" si="50"/>
        <v>0</v>
      </c>
      <c r="F452" t="s">
        <v>56</v>
      </c>
      <c r="G452" s="2">
        <v>18</v>
      </c>
      <c r="H452" s="2">
        <f>'[1]Sales &amp; COS Sep20'!FE98</f>
        <v>18</v>
      </c>
      <c r="I452" s="3">
        <f t="shared" si="51"/>
        <v>0</v>
      </c>
    </row>
    <row r="453" spans="1:9" x14ac:dyDescent="0.3">
      <c r="A453" t="s">
        <v>57</v>
      </c>
      <c r="B453" s="2">
        <v>4289318.1818181826</v>
      </c>
      <c r="C453" s="2">
        <f>'[1]Sales &amp; COS Sep20'!FC99</f>
        <v>3431454.5454545459</v>
      </c>
      <c r="D453" s="3">
        <f t="shared" si="50"/>
        <v>857863.6363636367</v>
      </c>
      <c r="F453" t="s">
        <v>57</v>
      </c>
      <c r="G453" s="2">
        <v>10</v>
      </c>
      <c r="H453" s="2">
        <f>'[1]Sales &amp; COS Sep20'!FE99</f>
        <v>8</v>
      </c>
      <c r="I453" s="3">
        <f t="shared" si="51"/>
        <v>2</v>
      </c>
    </row>
    <row r="454" spans="1:9" x14ac:dyDescent="0.3">
      <c r="A454" t="s">
        <v>58</v>
      </c>
      <c r="B454" s="2">
        <v>2329363.6363636362</v>
      </c>
      <c r="C454" s="2">
        <f>'[1]Sales &amp; COS Sep20'!FC100</f>
        <v>2329363.6363636362</v>
      </c>
      <c r="D454" s="3">
        <f t="shared" si="50"/>
        <v>0</v>
      </c>
      <c r="F454" t="s">
        <v>58</v>
      </c>
      <c r="G454" s="2">
        <v>4</v>
      </c>
      <c r="H454" s="2">
        <f>'[1]Sales &amp; COS Sep20'!FE100</f>
        <v>4</v>
      </c>
      <c r="I454" s="3">
        <f t="shared" si="51"/>
        <v>0</v>
      </c>
    </row>
    <row r="455" spans="1:9" x14ac:dyDescent="0.3">
      <c r="A455" t="s">
        <v>59</v>
      </c>
      <c r="B455" s="2">
        <v>919772.72727272718</v>
      </c>
      <c r="C455" s="2">
        <f>'[1]Sales &amp; COS Sep20'!FC101</f>
        <v>0</v>
      </c>
      <c r="D455" s="3">
        <f t="shared" si="50"/>
        <v>919772.72727272718</v>
      </c>
      <c r="F455" t="s">
        <v>59</v>
      </c>
      <c r="G455" s="2">
        <v>1</v>
      </c>
      <c r="H455" s="2">
        <f>'[1]Sales &amp; COS Sep20'!FE101</f>
        <v>0</v>
      </c>
      <c r="I455" s="3">
        <f t="shared" si="51"/>
        <v>1</v>
      </c>
    </row>
    <row r="456" spans="1:9" x14ac:dyDescent="0.3">
      <c r="A456" t="s">
        <v>60</v>
      </c>
      <c r="D456" s="3"/>
      <c r="F456" t="s">
        <v>60</v>
      </c>
      <c r="I456" s="3"/>
    </row>
    <row r="457" spans="1:9" x14ac:dyDescent="0.3">
      <c r="A457" t="s">
        <v>61</v>
      </c>
      <c r="C457" s="2">
        <f>'[1]Sales &amp; COS Sep20'!FC158</f>
        <v>0</v>
      </c>
      <c r="D457" s="3">
        <f t="shared" si="50"/>
        <v>0</v>
      </c>
      <c r="F457" t="s">
        <v>61</v>
      </c>
      <c r="H457" s="2">
        <f>'[1]Sales &amp; COS Sep20'!FE158</f>
        <v>0</v>
      </c>
      <c r="I457" s="3">
        <f t="shared" si="51"/>
        <v>0</v>
      </c>
    </row>
    <row r="458" spans="1:9" x14ac:dyDescent="0.3">
      <c r="A458" t="s">
        <v>62</v>
      </c>
      <c r="C458" s="2">
        <f>'[1]Sales &amp; COS Sep20'!FC159</f>
        <v>0</v>
      </c>
      <c r="D458" s="3">
        <f t="shared" si="50"/>
        <v>0</v>
      </c>
      <c r="F458" t="s">
        <v>62</v>
      </c>
      <c r="H458" s="2">
        <f>'[1]Sales &amp; COS Sep20'!FE159</f>
        <v>0</v>
      </c>
      <c r="I458" s="3">
        <f t="shared" si="51"/>
        <v>0</v>
      </c>
    </row>
    <row r="459" spans="1:9" x14ac:dyDescent="0.3">
      <c r="A459" t="s">
        <v>63</v>
      </c>
      <c r="C459" s="2">
        <f>'[1]Sales &amp; COS Sep20'!FC160</f>
        <v>0</v>
      </c>
      <c r="D459" s="3">
        <f t="shared" si="50"/>
        <v>0</v>
      </c>
      <c r="F459" t="s">
        <v>63</v>
      </c>
      <c r="H459" s="2">
        <f>'[1]Sales &amp; COS Sep20'!FE160</f>
        <v>0</v>
      </c>
      <c r="I459" s="3">
        <f t="shared" si="51"/>
        <v>0</v>
      </c>
    </row>
    <row r="460" spans="1:9" x14ac:dyDescent="0.3">
      <c r="A460" t="s">
        <v>64</v>
      </c>
      <c r="B460" s="2">
        <v>3985568.1818181816</v>
      </c>
      <c r="C460" s="2">
        <f>'[1]Sales &amp; COS Sep20'!FC161</f>
        <v>3985568.1818181816</v>
      </c>
      <c r="D460" s="3">
        <f t="shared" si="50"/>
        <v>0</v>
      </c>
      <c r="F460" t="s">
        <v>64</v>
      </c>
      <c r="G460" s="2">
        <v>5</v>
      </c>
      <c r="H460" s="2">
        <f>'[1]Sales &amp; COS Sep20'!FE161</f>
        <v>5</v>
      </c>
      <c r="I460" s="3">
        <f t="shared" si="51"/>
        <v>0</v>
      </c>
    </row>
    <row r="461" spans="1:9" x14ac:dyDescent="0.3">
      <c r="A461" t="s">
        <v>65</v>
      </c>
      <c r="B461" s="2">
        <v>2698772.7272727271</v>
      </c>
      <c r="C461" s="2">
        <f>'[1]Sales &amp; COS Sep20'!FC162</f>
        <v>2698772.7272727271</v>
      </c>
      <c r="D461" s="3">
        <f t="shared" si="50"/>
        <v>0</v>
      </c>
      <c r="F461" t="s">
        <v>65</v>
      </c>
      <c r="G461" s="2">
        <v>2</v>
      </c>
      <c r="H461" s="2">
        <f>'[1]Sales &amp; COS Sep20'!FE162</f>
        <v>2</v>
      </c>
      <c r="I461" s="3">
        <f t="shared" si="51"/>
        <v>0</v>
      </c>
    </row>
    <row r="462" spans="1:9" x14ac:dyDescent="0.3">
      <c r="A462" t="s">
        <v>66</v>
      </c>
      <c r="C462" s="2">
        <f>'[1]Sales &amp; COS Sep20'!FC163</f>
        <v>0</v>
      </c>
      <c r="D462" s="3">
        <f t="shared" si="50"/>
        <v>0</v>
      </c>
      <c r="F462" t="s">
        <v>66</v>
      </c>
      <c r="H462" s="2">
        <f>'[1]Sales &amp; COS Sep20'!FE163</f>
        <v>0</v>
      </c>
      <c r="I462" s="3">
        <f t="shared" si="51"/>
        <v>0</v>
      </c>
    </row>
    <row r="463" spans="1:9" x14ac:dyDescent="0.3">
      <c r="A463" t="s">
        <v>67</v>
      </c>
      <c r="B463" s="2">
        <v>11997272.727272727</v>
      </c>
      <c r="C463" s="2">
        <f>'[1]Sales &amp; COS Sep20'!FC164</f>
        <v>11997272.727272727</v>
      </c>
      <c r="D463" s="3">
        <f t="shared" si="50"/>
        <v>0</v>
      </c>
      <c r="F463" t="s">
        <v>67</v>
      </c>
      <c r="G463" s="2">
        <v>4</v>
      </c>
      <c r="H463" s="2">
        <f>'[1]Sales &amp; COS Sep20'!FE164</f>
        <v>4</v>
      </c>
      <c r="I463" s="3">
        <f t="shared" si="51"/>
        <v>0</v>
      </c>
    </row>
    <row r="464" spans="1:9" x14ac:dyDescent="0.3">
      <c r="A464" t="s">
        <v>68</v>
      </c>
      <c r="C464" s="2">
        <f>'[1]Sales &amp; COS Sep20'!FC165</f>
        <v>0</v>
      </c>
      <c r="D464" s="3">
        <f t="shared" si="50"/>
        <v>0</v>
      </c>
      <c r="F464" t="s">
        <v>68</v>
      </c>
      <c r="H464" s="2">
        <f>'[1]Sales &amp; COS Sep20'!FE165</f>
        <v>0</v>
      </c>
      <c r="I464" s="3">
        <f t="shared" si="51"/>
        <v>0</v>
      </c>
    </row>
    <row r="465" spans="1:9" x14ac:dyDescent="0.3">
      <c r="A465" t="s">
        <v>60</v>
      </c>
      <c r="D465" s="3"/>
      <c r="F465" t="s">
        <v>60</v>
      </c>
      <c r="I465" s="3"/>
    </row>
    <row r="466" spans="1:9" x14ac:dyDescent="0.3">
      <c r="A466" t="s">
        <v>69</v>
      </c>
      <c r="D466" s="3"/>
      <c r="F466" t="s">
        <v>69</v>
      </c>
      <c r="I466" s="3">
        <f t="shared" si="51"/>
        <v>0</v>
      </c>
    </row>
    <row r="467" spans="1:9" x14ac:dyDescent="0.3">
      <c r="A467" t="s">
        <v>70</v>
      </c>
      <c r="D467" s="3"/>
      <c r="F467" t="s">
        <v>70</v>
      </c>
      <c r="I467" s="3">
        <f t="shared" si="51"/>
        <v>0</v>
      </c>
    </row>
    <row r="468" spans="1:9" x14ac:dyDescent="0.3">
      <c r="A468" t="s">
        <v>71</v>
      </c>
      <c r="D468" s="3"/>
      <c r="F468" t="s">
        <v>71</v>
      </c>
      <c r="I468" s="3">
        <f t="shared" si="51"/>
        <v>0</v>
      </c>
    </row>
    <row r="469" spans="1:9" x14ac:dyDescent="0.3">
      <c r="A469" t="s">
        <v>72</v>
      </c>
      <c r="D469" s="3"/>
      <c r="F469" t="s">
        <v>72</v>
      </c>
      <c r="I469" s="3">
        <f t="shared" si="51"/>
        <v>0</v>
      </c>
    </row>
    <row r="470" spans="1:9" x14ac:dyDescent="0.3">
      <c r="A470" t="s">
        <v>73</v>
      </c>
      <c r="D470" s="3"/>
      <c r="F470" t="s">
        <v>73</v>
      </c>
      <c r="I470" s="3">
        <f t="shared" si="51"/>
        <v>0</v>
      </c>
    </row>
    <row r="471" spans="1:9" x14ac:dyDescent="0.3">
      <c r="A471" t="s">
        <v>74</v>
      </c>
      <c r="D471" s="3"/>
      <c r="F471" t="s">
        <v>74</v>
      </c>
      <c r="I471" s="3">
        <f t="shared" si="51"/>
        <v>0</v>
      </c>
    </row>
    <row r="472" spans="1:9" x14ac:dyDescent="0.3">
      <c r="A472" t="s">
        <v>75</v>
      </c>
      <c r="D472" s="3"/>
      <c r="F472" t="s">
        <v>75</v>
      </c>
      <c r="I472" s="3">
        <f t="shared" si="51"/>
        <v>0</v>
      </c>
    </row>
    <row r="473" spans="1:9" x14ac:dyDescent="0.3">
      <c r="A473" t="s">
        <v>76</v>
      </c>
      <c r="D473" s="3"/>
      <c r="F473" t="s">
        <v>76</v>
      </c>
      <c r="I473" s="3">
        <f t="shared" si="51"/>
        <v>0</v>
      </c>
    </row>
    <row r="474" spans="1:9" x14ac:dyDescent="0.3">
      <c r="A474" t="s">
        <v>154</v>
      </c>
      <c r="D474" s="3"/>
      <c r="F474" t="s">
        <v>154</v>
      </c>
      <c r="I474" s="3"/>
    </row>
    <row r="475" spans="1:9" x14ac:dyDescent="0.3">
      <c r="A475" t="s">
        <v>155</v>
      </c>
      <c r="C475" s="2">
        <f>'[1]Sales &amp; COS Sep20'!FC392</f>
        <v>0</v>
      </c>
      <c r="D475" s="3">
        <f t="shared" ref="D475:D495" si="52">B475-C475</f>
        <v>0</v>
      </c>
      <c r="F475" t="s">
        <v>155</v>
      </c>
      <c r="H475" s="2">
        <f>'[1]Sales &amp; COS Sep20'!FE392</f>
        <v>0</v>
      </c>
      <c r="I475" s="3">
        <f t="shared" si="51"/>
        <v>0</v>
      </c>
    </row>
    <row r="476" spans="1:9" x14ac:dyDescent="0.3">
      <c r="A476" t="s">
        <v>156</v>
      </c>
      <c r="C476" s="2">
        <f>'[1]Sales &amp; COS Sep20'!FC393</f>
        <v>0</v>
      </c>
      <c r="D476" s="3">
        <f t="shared" si="52"/>
        <v>0</v>
      </c>
      <c r="F476" t="s">
        <v>156</v>
      </c>
      <c r="H476" s="2">
        <f>'[1]Sales &amp; COS Sep20'!FE393</f>
        <v>0</v>
      </c>
      <c r="I476" s="3">
        <f t="shared" si="51"/>
        <v>0</v>
      </c>
    </row>
    <row r="477" spans="1:9" x14ac:dyDescent="0.3">
      <c r="A477" t="s">
        <v>157</v>
      </c>
      <c r="C477" s="2">
        <f>'[1]Sales &amp; COS Sep20'!FC394</f>
        <v>0</v>
      </c>
      <c r="D477" s="3">
        <f t="shared" si="52"/>
        <v>0</v>
      </c>
      <c r="F477" t="s">
        <v>157</v>
      </c>
      <c r="H477" s="2">
        <f>'[1]Sales &amp; COS Sep20'!FE394</f>
        <v>0</v>
      </c>
      <c r="I477" s="3">
        <f t="shared" ref="I477:I495" si="53">G477-H477</f>
        <v>0</v>
      </c>
    </row>
    <row r="478" spans="1:9" x14ac:dyDescent="0.3">
      <c r="A478" t="s">
        <v>158</v>
      </c>
      <c r="B478" s="2">
        <v>10400498.18181817</v>
      </c>
      <c r="C478" s="2">
        <f>'[1]Sales &amp; COS Sep20'!FC395</f>
        <v>9969998.7486704625</v>
      </c>
      <c r="D478" s="3">
        <f t="shared" si="52"/>
        <v>430499.43314770795</v>
      </c>
      <c r="F478" t="s">
        <v>158</v>
      </c>
      <c r="G478" s="2">
        <v>37</v>
      </c>
      <c r="H478" s="2">
        <f>'[1]Sales &amp; COS Sep20'!FE395</f>
        <v>37</v>
      </c>
      <c r="I478" s="3">
        <f t="shared" si="53"/>
        <v>0</v>
      </c>
    </row>
    <row r="479" spans="1:9" x14ac:dyDescent="0.3">
      <c r="A479" t="s">
        <v>159</v>
      </c>
      <c r="B479" s="2">
        <v>7440654.5454545477</v>
      </c>
      <c r="C479" s="2">
        <f>'[1]Sales &amp; COS Sep20'!FC396</f>
        <v>5141360.1684820224</v>
      </c>
      <c r="D479" s="3">
        <f t="shared" si="52"/>
        <v>2299294.3769725254</v>
      </c>
      <c r="F479" t="s">
        <v>159</v>
      </c>
      <c r="G479" s="2">
        <v>20</v>
      </c>
      <c r="H479" s="2">
        <f>'[1]Sales &amp; COS Sep20'!FE396</f>
        <v>14</v>
      </c>
      <c r="I479" s="3">
        <f t="shared" si="53"/>
        <v>6</v>
      </c>
    </row>
    <row r="480" spans="1:9" x14ac:dyDescent="0.3">
      <c r="A480" t="s">
        <v>160</v>
      </c>
      <c r="B480" s="2">
        <v>1814425.4545454541</v>
      </c>
      <c r="C480" s="2">
        <f>'[1]Sales &amp; COS Sep20'!FC397</f>
        <v>1328985.4576980909</v>
      </c>
      <c r="D480" s="3">
        <f t="shared" si="52"/>
        <v>485439.99684736319</v>
      </c>
      <c r="F480" t="s">
        <v>160</v>
      </c>
      <c r="G480" s="2">
        <v>4</v>
      </c>
      <c r="H480" s="2">
        <f>'[1]Sales &amp; COS Sep20'!FE397</f>
        <v>3</v>
      </c>
      <c r="I480" s="3">
        <f t="shared" si="53"/>
        <v>1</v>
      </c>
    </row>
    <row r="481" spans="1:9" x14ac:dyDescent="0.3">
      <c r="A481" t="s">
        <v>161</v>
      </c>
      <c r="B481" s="2">
        <v>1179334.5454545454</v>
      </c>
      <c r="C481" s="2">
        <f>'[1]Sales &amp; COS Sep20'!FC398</f>
        <v>1882849.0622929838</v>
      </c>
      <c r="D481" s="3">
        <f t="shared" si="52"/>
        <v>-703514.51683843834</v>
      </c>
      <c r="F481" t="s">
        <v>161</v>
      </c>
      <c r="G481" s="2">
        <v>2</v>
      </c>
      <c r="H481" s="2">
        <f>'[1]Sales &amp; COS Sep20'!FE398</f>
        <v>4</v>
      </c>
      <c r="I481" s="3">
        <f t="shared" si="53"/>
        <v>-2</v>
      </c>
    </row>
    <row r="482" spans="1:9" x14ac:dyDescent="0.3">
      <c r="A482" t="s">
        <v>162</v>
      </c>
      <c r="C482" s="2">
        <f>'[1]Sales &amp; COS Sep20'!FC399</f>
        <v>0</v>
      </c>
      <c r="D482" s="3">
        <f t="shared" si="52"/>
        <v>0</v>
      </c>
      <c r="F482" t="s">
        <v>162</v>
      </c>
      <c r="H482" s="2">
        <f>'[1]Sales &amp; COS Sep20'!FE399</f>
        <v>0</v>
      </c>
      <c r="I482" s="3">
        <f t="shared" si="53"/>
        <v>0</v>
      </c>
    </row>
    <row r="483" spans="1:9" x14ac:dyDescent="0.3">
      <c r="A483" t="s">
        <v>163</v>
      </c>
      <c r="C483" s="2">
        <f>'[1]Sales &amp; COS Sep20'!FC400</f>
        <v>0</v>
      </c>
      <c r="D483" s="3">
        <f t="shared" si="52"/>
        <v>0</v>
      </c>
      <c r="F483" t="s">
        <v>163</v>
      </c>
      <c r="H483" s="2">
        <f>'[1]Sales &amp; COS Sep20'!FE400</f>
        <v>0</v>
      </c>
      <c r="I483" s="3">
        <f t="shared" si="53"/>
        <v>0</v>
      </c>
    </row>
    <row r="484" spans="1:9" x14ac:dyDescent="0.3">
      <c r="A484" t="s">
        <v>164</v>
      </c>
      <c r="C484" s="2">
        <f>'[1]Sales &amp; COS Sep20'!FC401</f>
        <v>0</v>
      </c>
      <c r="D484" s="3">
        <f t="shared" si="52"/>
        <v>0</v>
      </c>
      <c r="F484" t="s">
        <v>164</v>
      </c>
      <c r="H484" s="2">
        <f>'[1]Sales &amp; COS Sep20'!FE401</f>
        <v>0</v>
      </c>
      <c r="I484" s="3">
        <f t="shared" si="53"/>
        <v>0</v>
      </c>
    </row>
    <row r="485" spans="1:9" x14ac:dyDescent="0.3">
      <c r="A485" t="s">
        <v>165</v>
      </c>
      <c r="B485" s="2">
        <v>13865792.727272734</v>
      </c>
      <c r="C485" s="2">
        <f>'[1]Sales &amp; COS Sep20'!FC402</f>
        <v>13163727.272727266</v>
      </c>
      <c r="D485" s="3">
        <f t="shared" si="52"/>
        <v>702065.45454546809</v>
      </c>
      <c r="F485" t="s">
        <v>165</v>
      </c>
      <c r="G485" s="2">
        <v>31</v>
      </c>
      <c r="H485" s="2">
        <f>'[1]Sales &amp; COS Sep20'!FE402</f>
        <v>31</v>
      </c>
      <c r="I485" s="3">
        <f t="shared" si="53"/>
        <v>0</v>
      </c>
    </row>
    <row r="486" spans="1:9" x14ac:dyDescent="0.3">
      <c r="A486" t="s">
        <v>166</v>
      </c>
      <c r="B486" s="2">
        <v>23866854.545454562</v>
      </c>
      <c r="C486" s="2">
        <f>'[1]Sales &amp; COS Sep20'!FC403</f>
        <v>23981920.13739749</v>
      </c>
      <c r="D486" s="3">
        <f t="shared" si="52"/>
        <v>-115065.59194292873</v>
      </c>
      <c r="F486" t="s">
        <v>166</v>
      </c>
      <c r="G486" s="2">
        <v>36</v>
      </c>
      <c r="H486" s="2">
        <f>'[1]Sales &amp; COS Sep20'!FE403</f>
        <v>37</v>
      </c>
      <c r="I486" s="3">
        <f t="shared" si="53"/>
        <v>-1</v>
      </c>
    </row>
    <row r="487" spans="1:9" x14ac:dyDescent="0.3">
      <c r="A487" t="s">
        <v>167</v>
      </c>
      <c r="B487" s="2">
        <v>7355307.2727272706</v>
      </c>
      <c r="C487" s="2">
        <f>'[1]Sales &amp; COS Sep20'!FC404</f>
        <v>8770352.33142622</v>
      </c>
      <c r="D487" s="3">
        <f t="shared" si="52"/>
        <v>-1415045.0586989494</v>
      </c>
      <c r="F487" t="s">
        <v>167</v>
      </c>
      <c r="G487" s="2">
        <v>9</v>
      </c>
      <c r="H487" s="2">
        <f>'[1]Sales &amp; COS Sep20'!FE404</f>
        <v>10</v>
      </c>
      <c r="I487" s="3">
        <f t="shared" si="53"/>
        <v>-1</v>
      </c>
    </row>
    <row r="488" spans="1:9" x14ac:dyDescent="0.3">
      <c r="A488" t="s">
        <v>168</v>
      </c>
      <c r="B488" s="2">
        <v>24860574.545454551</v>
      </c>
      <c r="C488" s="2">
        <f>'[1]Sales &amp; COS Sep20'!FC405</f>
        <v>20172524.74160891</v>
      </c>
      <c r="D488" s="3">
        <f t="shared" si="52"/>
        <v>4688049.8038456403</v>
      </c>
      <c r="F488" t="s">
        <v>168</v>
      </c>
      <c r="G488" s="2">
        <v>23</v>
      </c>
      <c r="H488" s="2">
        <f>'[1]Sales &amp; COS Sep20'!FE405</f>
        <v>19</v>
      </c>
      <c r="I488" s="3">
        <f t="shared" si="53"/>
        <v>4</v>
      </c>
    </row>
    <row r="489" spans="1:9" x14ac:dyDescent="0.3">
      <c r="A489" t="s">
        <v>169</v>
      </c>
      <c r="C489" s="2">
        <f>'[1]Sales &amp; COS Sep20'!FC406</f>
        <v>0</v>
      </c>
      <c r="D489" s="3">
        <f t="shared" si="52"/>
        <v>0</v>
      </c>
      <c r="F489" t="s">
        <v>169</v>
      </c>
      <c r="H489" s="2">
        <f>'[1]Sales &amp; COS Sep20'!FE406</f>
        <v>0</v>
      </c>
      <c r="I489" s="3">
        <f t="shared" si="53"/>
        <v>0</v>
      </c>
    </row>
    <row r="490" spans="1:9" x14ac:dyDescent="0.3">
      <c r="A490" t="s">
        <v>170</v>
      </c>
      <c r="C490" s="2">
        <f>'[1]Sales &amp; COS Sep20'!FC407</f>
        <v>0</v>
      </c>
      <c r="D490" s="3">
        <f t="shared" si="52"/>
        <v>0</v>
      </c>
      <c r="F490" t="s">
        <v>170</v>
      </c>
      <c r="H490" s="2">
        <f>'[1]Sales &amp; COS Sep20'!FE407</f>
        <v>0</v>
      </c>
      <c r="I490" s="3">
        <f t="shared" si="53"/>
        <v>0</v>
      </c>
    </row>
    <row r="491" spans="1:9" x14ac:dyDescent="0.3">
      <c r="A491" t="s">
        <v>171</v>
      </c>
      <c r="C491" s="2">
        <f>'[1]Sales &amp; COS Sep20'!FC408</f>
        <v>0</v>
      </c>
      <c r="D491" s="3">
        <f t="shared" si="52"/>
        <v>0</v>
      </c>
      <c r="F491" t="s">
        <v>171</v>
      </c>
      <c r="H491" s="2">
        <f>'[1]Sales &amp; COS Sep20'!FE408</f>
        <v>0</v>
      </c>
      <c r="I491" s="3">
        <f t="shared" si="53"/>
        <v>0</v>
      </c>
    </row>
    <row r="492" spans="1:9" x14ac:dyDescent="0.3">
      <c r="A492" t="s">
        <v>172</v>
      </c>
      <c r="C492" s="2">
        <f>'[1]Sales &amp; COS Sep20'!FC409</f>
        <v>0</v>
      </c>
      <c r="D492" s="3">
        <f t="shared" si="52"/>
        <v>0</v>
      </c>
      <c r="F492" t="s">
        <v>172</v>
      </c>
      <c r="H492" s="2">
        <f>'[1]Sales &amp; COS Sep20'!FE409</f>
        <v>0</v>
      </c>
      <c r="I492" s="3">
        <f t="shared" si="53"/>
        <v>0</v>
      </c>
    </row>
    <row r="493" spans="1:9" x14ac:dyDescent="0.3">
      <c r="A493" t="s">
        <v>173</v>
      </c>
      <c r="B493" s="2">
        <v>2417760</v>
      </c>
      <c r="C493" s="2">
        <f>'[1]Sales &amp; COS Sep20'!FC410</f>
        <v>1174896.1472292801</v>
      </c>
      <c r="D493" s="3">
        <f t="shared" si="52"/>
        <v>1242863.8527707199</v>
      </c>
      <c r="F493" t="s">
        <v>173</v>
      </c>
      <c r="G493" s="2">
        <v>2</v>
      </c>
      <c r="H493" s="2">
        <f>'[1]Sales &amp; COS Sep20'!FE410</f>
        <v>1</v>
      </c>
      <c r="I493" s="3">
        <f t="shared" si="53"/>
        <v>1</v>
      </c>
    </row>
    <row r="494" spans="1:9" x14ac:dyDescent="0.3">
      <c r="A494" t="s">
        <v>174</v>
      </c>
      <c r="B494" s="2">
        <v>2998499.9999999995</v>
      </c>
      <c r="C494" s="2">
        <f>'[1]Sales &amp; COS Sep20'!FC411</f>
        <v>2933620.2107174285</v>
      </c>
      <c r="D494" s="3">
        <f t="shared" si="52"/>
        <v>64879.789282571059</v>
      </c>
      <c r="F494" t="s">
        <v>174</v>
      </c>
      <c r="G494" s="2">
        <v>2</v>
      </c>
      <c r="H494" s="2">
        <f>'[1]Sales &amp; COS Sep20'!FE411</f>
        <v>2</v>
      </c>
      <c r="I494" s="3">
        <f t="shared" si="53"/>
        <v>0</v>
      </c>
    </row>
    <row r="495" spans="1:9" x14ac:dyDescent="0.3">
      <c r="A495" t="s">
        <v>175</v>
      </c>
      <c r="B495" s="2">
        <v>5754060</v>
      </c>
      <c r="C495" s="2">
        <f>'[1]Sales &amp; COS Sep20'!FC412</f>
        <v>5652713.576796867</v>
      </c>
      <c r="D495" s="3">
        <f t="shared" si="52"/>
        <v>101346.42320313305</v>
      </c>
      <c r="F495" t="s">
        <v>175</v>
      </c>
      <c r="G495" s="2">
        <v>3</v>
      </c>
      <c r="H495" s="2">
        <f>'[1]Sales &amp; COS Sep20'!FE412</f>
        <v>3</v>
      </c>
      <c r="I495" s="3">
        <f t="shared" si="53"/>
        <v>0</v>
      </c>
    </row>
    <row r="496" spans="1:9" x14ac:dyDescent="0.3">
      <c r="B496" s="4">
        <f>SUM(B410:B495)</f>
        <v>576502284.54545462</v>
      </c>
      <c r="C496" s="4">
        <f>SUM(C410:C495)</f>
        <v>539156947.85504699</v>
      </c>
      <c r="D496" s="5">
        <f>SUM(D410:D495)</f>
        <v>37345336.690407515</v>
      </c>
      <c r="G496" s="4">
        <f t="shared" ref="G496:I496" si="54">SUM(G410:G495)</f>
        <v>1155</v>
      </c>
      <c r="H496" s="4">
        <f t="shared" si="54"/>
        <v>1106</v>
      </c>
      <c r="I496" s="5">
        <f t="shared" si="54"/>
        <v>49</v>
      </c>
    </row>
    <row r="498" spans="1:9" x14ac:dyDescent="0.3">
      <c r="A498" s="1" t="s">
        <v>176</v>
      </c>
      <c r="B498" s="2" t="s">
        <v>92</v>
      </c>
      <c r="C498" s="2" t="s">
        <v>93</v>
      </c>
      <c r="D498" s="3" t="s">
        <v>7</v>
      </c>
      <c r="F498" s="1" t="s">
        <v>176</v>
      </c>
      <c r="G498" s="2" t="s">
        <v>92</v>
      </c>
      <c r="H498" s="2" t="s">
        <v>93</v>
      </c>
      <c r="I498" s="3" t="s">
        <v>7</v>
      </c>
    </row>
    <row r="499" spans="1:9" x14ac:dyDescent="0.3">
      <c r="A499" t="s">
        <v>177</v>
      </c>
      <c r="B499" s="2">
        <v>35733140</v>
      </c>
      <c r="C499" s="2">
        <v>36995584</v>
      </c>
      <c r="D499" s="5">
        <f>B499-C499</f>
        <v>-1262444</v>
      </c>
      <c r="F499" t="s">
        <v>177</v>
      </c>
      <c r="G499" s="2">
        <v>2269</v>
      </c>
      <c r="H499" s="2">
        <v>2365</v>
      </c>
      <c r="I499" s="5">
        <f>G499-H499</f>
        <v>-96</v>
      </c>
    </row>
    <row r="501" spans="1:9" x14ac:dyDescent="0.3">
      <c r="A501" s="1" t="s">
        <v>178</v>
      </c>
      <c r="B501" s="2" t="s">
        <v>92</v>
      </c>
      <c r="C501" s="2" t="s">
        <v>93</v>
      </c>
      <c r="D501" s="2" t="s">
        <v>7</v>
      </c>
      <c r="F501" s="1" t="s">
        <v>178</v>
      </c>
      <c r="G501" s="2" t="s">
        <v>92</v>
      </c>
      <c r="H501" s="2" t="s">
        <v>93</v>
      </c>
      <c r="I501" s="2" t="s">
        <v>7</v>
      </c>
    </row>
    <row r="502" spans="1:9" x14ac:dyDescent="0.3">
      <c r="A502" t="s">
        <v>8</v>
      </c>
      <c r="F502" t="s">
        <v>8</v>
      </c>
    </row>
    <row r="503" spans="1:9" x14ac:dyDescent="0.3">
      <c r="A503" t="s">
        <v>9</v>
      </c>
      <c r="B503" s="2">
        <v>12292977.272727285</v>
      </c>
      <c r="C503" s="2">
        <f>'[1]Sales &amp; COS Sep20'!VP110</f>
        <v>11559068.181818191</v>
      </c>
      <c r="D503" s="2">
        <f>B503-C503</f>
        <v>733909.09090909362</v>
      </c>
      <c r="F503" t="s">
        <v>9</v>
      </c>
      <c r="G503" s="2">
        <v>67</v>
      </c>
      <c r="H503" s="2">
        <f>'[1]Sales &amp; COS Sep20'!VR110</f>
        <v>63</v>
      </c>
      <c r="I503" s="2">
        <f>G503-H503</f>
        <v>4</v>
      </c>
    </row>
    <row r="504" spans="1:9" x14ac:dyDescent="0.3">
      <c r="A504" t="s">
        <v>10</v>
      </c>
      <c r="B504" s="2">
        <v>5141659.0909090918</v>
      </c>
      <c r="C504" s="2">
        <f>'[1]Sales &amp; COS Sep20'!VP111</f>
        <v>5263772.7272727285</v>
      </c>
      <c r="D504" s="2">
        <f t="shared" ref="D504:D507" si="55">B504-C504</f>
        <v>-122113.6363636367</v>
      </c>
      <c r="F504" t="s">
        <v>10</v>
      </c>
      <c r="G504" s="2">
        <v>21</v>
      </c>
      <c r="H504" s="2">
        <f>'[1]Sales &amp; COS Sep20'!VR111</f>
        <v>22</v>
      </c>
    </row>
    <row r="505" spans="1:9" x14ac:dyDescent="0.3">
      <c r="A505" t="s">
        <v>11</v>
      </c>
      <c r="B505" s="2">
        <v>0</v>
      </c>
      <c r="C505" s="2">
        <f>'[1]Sales &amp; COS Sep20'!VP112</f>
        <v>0</v>
      </c>
      <c r="D505" s="2">
        <f t="shared" si="55"/>
        <v>0</v>
      </c>
      <c r="F505" t="s">
        <v>11</v>
      </c>
      <c r="G505" s="2">
        <v>0</v>
      </c>
      <c r="H505" s="2">
        <f>'[1]Sales &amp; COS Sep20'!VR112</f>
        <v>0</v>
      </c>
      <c r="I505" s="2">
        <f t="shared" ref="I505:I507" si="56">G505-H505</f>
        <v>0</v>
      </c>
    </row>
    <row r="506" spans="1:9" x14ac:dyDescent="0.3">
      <c r="A506" t="s">
        <v>12</v>
      </c>
      <c r="B506" s="2">
        <v>1715727.2727272727</v>
      </c>
      <c r="C506" s="2">
        <f>'[1]Sales &amp; COS Sep20'!VP113</f>
        <v>1715727.2727272727</v>
      </c>
      <c r="D506" s="2">
        <f t="shared" si="55"/>
        <v>0</v>
      </c>
      <c r="F506" t="s">
        <v>12</v>
      </c>
      <c r="G506" s="2">
        <v>4</v>
      </c>
      <c r="H506" s="2">
        <f>'[1]Sales &amp; COS Sep20'!VR113</f>
        <v>4</v>
      </c>
      <c r="I506" s="2">
        <f t="shared" si="56"/>
        <v>0</v>
      </c>
    </row>
    <row r="507" spans="1:9" x14ac:dyDescent="0.3">
      <c r="A507" t="s">
        <v>13</v>
      </c>
      <c r="C507" s="2">
        <f>'[1]Sales &amp; COS Sep20'!VP114</f>
        <v>0</v>
      </c>
      <c r="D507" s="2">
        <f t="shared" si="55"/>
        <v>0</v>
      </c>
      <c r="F507" t="s">
        <v>13</v>
      </c>
      <c r="H507" s="2">
        <f>'[1]Sales &amp; COS Sep20'!VR114</f>
        <v>0</v>
      </c>
      <c r="I507" s="2">
        <f t="shared" si="56"/>
        <v>0</v>
      </c>
    </row>
    <row r="508" spans="1:9" x14ac:dyDescent="0.3">
      <c r="A508" t="s">
        <v>14</v>
      </c>
      <c r="C508" s="2">
        <f>'[1]Sales &amp; COS Sep20'!VP115</f>
        <v>0</v>
      </c>
      <c r="F508" t="s">
        <v>14</v>
      </c>
      <c r="H508" s="2">
        <f>'[1]Sales &amp; COS Sep20'!VR115</f>
        <v>0</v>
      </c>
    </row>
    <row r="509" spans="1:9" x14ac:dyDescent="0.3">
      <c r="A509" t="s">
        <v>15</v>
      </c>
      <c r="C509" s="2">
        <f>'[1]Sales &amp; COS Sep20'!VP116</f>
        <v>0</v>
      </c>
      <c r="F509" t="s">
        <v>15</v>
      </c>
      <c r="H509" s="2">
        <f>'[1]Sales &amp; COS Sep20'!VR116</f>
        <v>0</v>
      </c>
    </row>
    <row r="510" spans="1:9" x14ac:dyDescent="0.3">
      <c r="A510" t="s">
        <v>16</v>
      </c>
      <c r="C510" s="2">
        <f>'[1]Sales &amp; COS Sep20'!VP117</f>
        <v>0</v>
      </c>
      <c r="F510" t="s">
        <v>16</v>
      </c>
      <c r="H510" s="2">
        <f>'[1]Sales &amp; COS Sep20'!VR117</f>
        <v>0</v>
      </c>
    </row>
    <row r="511" spans="1:9" x14ac:dyDescent="0.3">
      <c r="A511" t="s">
        <v>8</v>
      </c>
      <c r="F511" t="s">
        <v>8</v>
      </c>
    </row>
    <row r="512" spans="1:9" x14ac:dyDescent="0.3">
      <c r="A512" t="s">
        <v>17</v>
      </c>
      <c r="B512" s="2">
        <v>51373636.363636516</v>
      </c>
      <c r="C512" s="2">
        <f>'[1]Sales &amp; COS Sep20'!VP118</f>
        <v>48285204.545454688</v>
      </c>
      <c r="D512" s="2">
        <f t="shared" ref="D512:D519" si="57">B512-C512</f>
        <v>3088431.8181818277</v>
      </c>
      <c r="F512" t="s">
        <v>17</v>
      </c>
      <c r="G512" s="2">
        <v>280</v>
      </c>
      <c r="H512" s="2">
        <f>'[1]Sales &amp; COS Sep20'!VR118</f>
        <v>263</v>
      </c>
      <c r="I512" s="2">
        <f t="shared" ref="I512:I517" si="58">G512-H512</f>
        <v>17</v>
      </c>
    </row>
    <row r="513" spans="1:9" x14ac:dyDescent="0.3">
      <c r="A513" t="s">
        <v>18</v>
      </c>
      <c r="B513" s="2">
        <v>64033568.181818523</v>
      </c>
      <c r="C513" s="2">
        <f>'[1]Sales &amp; COS Sep20'!VP119</f>
        <v>61188136.36363665</v>
      </c>
      <c r="D513" s="2">
        <f t="shared" si="57"/>
        <v>2845431.8181818724</v>
      </c>
      <c r="F513" t="s">
        <v>18</v>
      </c>
      <c r="G513" s="2">
        <v>299</v>
      </c>
      <c r="H513" s="2">
        <f>'[1]Sales &amp; COS Sep20'!VR119</f>
        <v>286</v>
      </c>
      <c r="I513" s="2">
        <f t="shared" si="58"/>
        <v>13</v>
      </c>
    </row>
    <row r="514" spans="1:9" x14ac:dyDescent="0.3">
      <c r="A514" t="s">
        <v>19</v>
      </c>
      <c r="B514" s="2">
        <v>50926909.090908945</v>
      </c>
      <c r="C514" s="2">
        <f>'[1]Sales &amp; COS Sep20'!VP120</f>
        <v>48447204.545454428</v>
      </c>
      <c r="D514" s="2">
        <f t="shared" si="57"/>
        <v>2479704.545454517</v>
      </c>
      <c r="F514" t="s">
        <v>19</v>
      </c>
      <c r="G514" s="2">
        <v>208</v>
      </c>
      <c r="H514" s="2">
        <f>'[1]Sales &amp; COS Sep20'!VR120</f>
        <v>199</v>
      </c>
      <c r="I514" s="2">
        <f t="shared" si="58"/>
        <v>9</v>
      </c>
    </row>
    <row r="515" spans="1:9" x14ac:dyDescent="0.3">
      <c r="A515" t="s">
        <v>20</v>
      </c>
      <c r="B515" s="2">
        <v>306204.54545454547</v>
      </c>
      <c r="C515" s="2">
        <f>'[1]Sales &amp; COS Sep20'!VP121</f>
        <v>0</v>
      </c>
      <c r="D515" s="2">
        <f t="shared" si="57"/>
        <v>306204.54545454547</v>
      </c>
      <c r="F515" t="s">
        <v>20</v>
      </c>
      <c r="G515" s="2">
        <v>1</v>
      </c>
      <c r="H515" s="2">
        <f>'[1]Sales &amp; COS Sep20'!VR121</f>
        <v>0</v>
      </c>
      <c r="I515" s="2">
        <f t="shared" si="58"/>
        <v>1</v>
      </c>
    </row>
    <row r="516" spans="1:9" x14ac:dyDescent="0.3">
      <c r="A516" t="s">
        <v>21</v>
      </c>
      <c r="B516" s="2">
        <v>19730863.636363629</v>
      </c>
      <c r="C516" s="2">
        <f>'[1]Sales &amp; COS Sep20'!VP122</f>
        <v>17892409.09090909</v>
      </c>
      <c r="D516" s="2">
        <f t="shared" si="57"/>
        <v>1838454.5454545394</v>
      </c>
      <c r="F516" t="s">
        <v>21</v>
      </c>
      <c r="G516" s="2">
        <v>46</v>
      </c>
      <c r="H516" s="2">
        <f>'[1]Sales &amp; COS Sep20'!VR122</f>
        <v>42</v>
      </c>
      <c r="I516" s="2">
        <f t="shared" si="58"/>
        <v>4</v>
      </c>
    </row>
    <row r="517" spans="1:9" x14ac:dyDescent="0.3">
      <c r="A517" t="s">
        <v>22</v>
      </c>
      <c r="C517" s="2">
        <f>'[1]Sales &amp; COS Sep20'!VP123</f>
        <v>0</v>
      </c>
      <c r="D517" s="2">
        <f t="shared" si="57"/>
        <v>0</v>
      </c>
      <c r="F517" t="s">
        <v>22</v>
      </c>
      <c r="H517" s="2">
        <f>'[1]Sales &amp; COS Sep20'!VR123</f>
        <v>0</v>
      </c>
      <c r="I517" s="2">
        <f t="shared" si="58"/>
        <v>0</v>
      </c>
    </row>
    <row r="518" spans="1:9" x14ac:dyDescent="0.3">
      <c r="A518" t="s">
        <v>23</v>
      </c>
      <c r="C518" s="2">
        <f>'[1]Sales &amp; COS Sep20'!VP124</f>
        <v>0</v>
      </c>
      <c r="D518" s="2">
        <f t="shared" si="57"/>
        <v>0</v>
      </c>
      <c r="F518" t="s">
        <v>23</v>
      </c>
      <c r="H518" s="2">
        <f>'[1]Sales &amp; COS Sep20'!VR124</f>
        <v>0</v>
      </c>
    </row>
    <row r="519" spans="1:9" x14ac:dyDescent="0.3">
      <c r="A519" t="s">
        <v>24</v>
      </c>
      <c r="C519" s="2">
        <f>'[1]Sales &amp; COS Sep20'!VP125</f>
        <v>0</v>
      </c>
      <c r="D519" s="2">
        <f t="shared" si="57"/>
        <v>0</v>
      </c>
      <c r="F519" t="s">
        <v>24</v>
      </c>
      <c r="H519" s="2">
        <f>'[1]Sales &amp; COS Sep20'!VR125</f>
        <v>0</v>
      </c>
    </row>
    <row r="520" spans="1:9" x14ac:dyDescent="0.3">
      <c r="A520" t="s">
        <v>25</v>
      </c>
      <c r="F520" t="s">
        <v>25</v>
      </c>
    </row>
    <row r="521" spans="1:9" x14ac:dyDescent="0.3">
      <c r="A521" t="s">
        <v>26</v>
      </c>
      <c r="B521" s="2">
        <v>2645386.3636363638</v>
      </c>
      <c r="C521" s="2">
        <f>'[1]Sales &amp; COS Sep20'!VP198</f>
        <v>2645386.3636363638</v>
      </c>
      <c r="D521" s="2">
        <f t="shared" ref="D521:D525" si="59">B521-C521</f>
        <v>0</v>
      </c>
      <c r="F521" t="s">
        <v>26</v>
      </c>
      <c r="G521" s="2">
        <v>9</v>
      </c>
      <c r="H521" s="2">
        <f>'[1]Sales &amp; COS Sep20'!VR198</f>
        <v>9</v>
      </c>
      <c r="I521" s="2">
        <f t="shared" ref="I521:I526" si="60">G521-H521</f>
        <v>0</v>
      </c>
    </row>
    <row r="522" spans="1:9" x14ac:dyDescent="0.3">
      <c r="A522" t="s">
        <v>27</v>
      </c>
      <c r="B522" s="2">
        <v>6517431.8181818184</v>
      </c>
      <c r="C522" s="2">
        <f>'[1]Sales &amp; COS Sep20'!VP199</f>
        <v>5831386.3636363633</v>
      </c>
      <c r="D522" s="2">
        <f t="shared" si="59"/>
        <v>686045.45454545505</v>
      </c>
      <c r="F522" t="s">
        <v>27</v>
      </c>
      <c r="G522" s="2">
        <v>19</v>
      </c>
      <c r="H522" s="2">
        <f>'[1]Sales &amp; COS Sep20'!VR199</f>
        <v>17</v>
      </c>
      <c r="I522" s="2">
        <f t="shared" si="60"/>
        <v>2</v>
      </c>
    </row>
    <row r="523" spans="1:9" x14ac:dyDescent="0.3">
      <c r="A523" t="s">
        <v>28</v>
      </c>
      <c r="B523" s="2">
        <v>6273818.1818181826</v>
      </c>
      <c r="C523" s="2">
        <f>'[1]Sales &amp; COS Sep20'!VP200</f>
        <v>5832613.6363636376</v>
      </c>
      <c r="D523" s="2">
        <f t="shared" si="59"/>
        <v>441204.54545454495</v>
      </c>
      <c r="F523" t="s">
        <v>28</v>
      </c>
      <c r="G523" s="2">
        <v>16</v>
      </c>
      <c r="H523" s="2">
        <f>'[1]Sales &amp; COS Sep20'!VR200</f>
        <v>15</v>
      </c>
      <c r="I523" s="2">
        <f t="shared" si="60"/>
        <v>1</v>
      </c>
    </row>
    <row r="524" spans="1:9" x14ac:dyDescent="0.3">
      <c r="A524" t="s">
        <v>29</v>
      </c>
      <c r="C524" s="2">
        <f>'[1]Sales &amp; COS Sep20'!VP201</f>
        <v>0</v>
      </c>
      <c r="D524" s="2">
        <f t="shared" si="59"/>
        <v>0</v>
      </c>
      <c r="F524" t="s">
        <v>29</v>
      </c>
      <c r="H524" s="2">
        <f>'[1]Sales &amp; COS Sep20'!VR201</f>
        <v>0</v>
      </c>
      <c r="I524" s="2">
        <f t="shared" si="60"/>
        <v>0</v>
      </c>
    </row>
    <row r="525" spans="1:9" x14ac:dyDescent="0.3">
      <c r="A525" t="s">
        <v>30</v>
      </c>
      <c r="B525" s="2">
        <v>2207250</v>
      </c>
      <c r="C525" s="2">
        <f>'[1]Sales &amp; COS Sep20'!VP202</f>
        <v>2550272.7272727271</v>
      </c>
      <c r="D525" s="2">
        <f t="shared" si="59"/>
        <v>-343022.72727272706</v>
      </c>
      <c r="F525" t="s">
        <v>30</v>
      </c>
      <c r="G525" s="2">
        <v>3</v>
      </c>
      <c r="H525" s="2">
        <f>'[1]Sales &amp; COS Sep20'!VR202</f>
        <v>4</v>
      </c>
      <c r="I525" s="2">
        <f t="shared" si="60"/>
        <v>-1</v>
      </c>
    </row>
    <row r="526" spans="1:9" x14ac:dyDescent="0.3">
      <c r="A526" t="s">
        <v>31</v>
      </c>
      <c r="C526" s="2">
        <f>'[1]Sales &amp; COS Sep20'!VP203</f>
        <v>0</v>
      </c>
      <c r="F526" t="s">
        <v>31</v>
      </c>
      <c r="H526" s="2">
        <f>'[1]Sales &amp; COS Sep20'!VR203</f>
        <v>0</v>
      </c>
      <c r="I526" s="2">
        <f t="shared" si="60"/>
        <v>0</v>
      </c>
    </row>
    <row r="527" spans="1:9" x14ac:dyDescent="0.3">
      <c r="A527" t="s">
        <v>32</v>
      </c>
      <c r="F527" t="s">
        <v>32</v>
      </c>
    </row>
    <row r="528" spans="1:9" x14ac:dyDescent="0.3">
      <c r="A528" t="s">
        <v>33</v>
      </c>
      <c r="F528" t="s">
        <v>33</v>
      </c>
    </row>
    <row r="529" spans="1:9" x14ac:dyDescent="0.3">
      <c r="A529" t="s">
        <v>43</v>
      </c>
      <c r="F529" t="s">
        <v>43</v>
      </c>
    </row>
    <row r="530" spans="1:9" x14ac:dyDescent="0.3">
      <c r="A530" t="s">
        <v>44</v>
      </c>
      <c r="B530" s="2">
        <v>30162068.181818251</v>
      </c>
      <c r="C530" s="2">
        <f>'[1]Sales &amp; COS Sep20'!VP86</f>
        <v>28696704.54545461</v>
      </c>
      <c r="D530" s="2">
        <f t="shared" ref="D530:D537" si="61">B530-C530</f>
        <v>1465363.6363636404</v>
      </c>
      <c r="F530" t="s">
        <v>44</v>
      </c>
      <c r="G530" s="2">
        <v>247</v>
      </c>
      <c r="H530" s="2">
        <f>'[1]Sales &amp; COS Sep20'!VR86</f>
        <v>235</v>
      </c>
      <c r="I530" s="2">
        <f t="shared" ref="I530:I537" si="62">G530-H530</f>
        <v>12</v>
      </c>
    </row>
    <row r="531" spans="1:9" x14ac:dyDescent="0.3">
      <c r="A531" t="s">
        <v>45</v>
      </c>
      <c r="B531" s="2">
        <v>5959022.7272727229</v>
      </c>
      <c r="C531" s="2">
        <f>'[1]Sales &amp; COS Sep20'!VP87</f>
        <v>6692318.181818177</v>
      </c>
      <c r="D531" s="2">
        <f t="shared" si="61"/>
        <v>-733295.45454545412</v>
      </c>
      <c r="F531" t="s">
        <v>45</v>
      </c>
      <c r="G531" s="2">
        <v>39</v>
      </c>
      <c r="H531" s="2">
        <f>'[1]Sales &amp; COS Sep20'!VR87</f>
        <v>44</v>
      </c>
      <c r="I531" s="2">
        <f t="shared" si="62"/>
        <v>-5</v>
      </c>
    </row>
    <row r="532" spans="1:9" x14ac:dyDescent="0.3">
      <c r="A532" t="s">
        <v>46</v>
      </c>
      <c r="B532" s="2">
        <v>550431.81818181823</v>
      </c>
      <c r="C532" s="2">
        <f>'[1]Sales &amp; COS Sep20'!VP88</f>
        <v>0</v>
      </c>
      <c r="D532" s="2">
        <f t="shared" si="61"/>
        <v>550431.81818181823</v>
      </c>
      <c r="F532" t="s">
        <v>46</v>
      </c>
      <c r="G532" s="2">
        <v>3</v>
      </c>
      <c r="H532" s="2">
        <f>'[1]Sales &amp; COS Sep20'!VR88</f>
        <v>0</v>
      </c>
      <c r="I532" s="2">
        <f t="shared" si="62"/>
        <v>3</v>
      </c>
    </row>
    <row r="533" spans="1:9" x14ac:dyDescent="0.3">
      <c r="A533" t="s">
        <v>47</v>
      </c>
      <c r="B533" s="2">
        <v>526500</v>
      </c>
      <c r="C533" s="2">
        <f>'[1]Sales &amp; COS Sep20'!VP89</f>
        <v>955431.81818181812</v>
      </c>
      <c r="D533" s="2">
        <f t="shared" si="61"/>
        <v>-428931.81818181812</v>
      </c>
      <c r="F533" t="s">
        <v>47</v>
      </c>
      <c r="G533" s="2">
        <v>2</v>
      </c>
      <c r="H533" s="2">
        <f>'[1]Sales &amp; COS Sep20'!VR89</f>
        <v>3</v>
      </c>
      <c r="I533" s="2">
        <f t="shared" si="62"/>
        <v>-1</v>
      </c>
    </row>
    <row r="534" spans="1:9" x14ac:dyDescent="0.3">
      <c r="A534" t="s">
        <v>48</v>
      </c>
      <c r="B534" s="2">
        <v>428931.81818181818</v>
      </c>
      <c r="C534" s="2">
        <f>'[1]Sales &amp; COS Sep20'!VP90</f>
        <v>0</v>
      </c>
      <c r="D534" s="2">
        <f t="shared" si="61"/>
        <v>428931.81818181818</v>
      </c>
      <c r="F534" t="s">
        <v>48</v>
      </c>
      <c r="G534" s="2">
        <v>1</v>
      </c>
      <c r="H534" s="2">
        <f>'[1]Sales &amp; COS Sep20'!VR90</f>
        <v>0</v>
      </c>
      <c r="I534" s="2">
        <f t="shared" si="62"/>
        <v>1</v>
      </c>
    </row>
    <row r="535" spans="1:9" x14ac:dyDescent="0.3">
      <c r="A535" t="s">
        <v>49</v>
      </c>
      <c r="C535" s="2">
        <f>'[1]Sales &amp; COS Sep20'!VP91</f>
        <v>0</v>
      </c>
      <c r="D535" s="2">
        <f t="shared" si="61"/>
        <v>0</v>
      </c>
      <c r="F535" t="s">
        <v>49</v>
      </c>
      <c r="H535" s="2">
        <f>'[1]Sales &amp; COS Sep20'!VR91</f>
        <v>0</v>
      </c>
      <c r="I535" s="2">
        <f t="shared" si="62"/>
        <v>0</v>
      </c>
    </row>
    <row r="536" spans="1:9" x14ac:dyDescent="0.3">
      <c r="A536" t="s">
        <v>50</v>
      </c>
      <c r="C536" s="2">
        <f>'[1]Sales &amp; COS Sep20'!VP92</f>
        <v>0</v>
      </c>
      <c r="D536" s="2">
        <f t="shared" si="61"/>
        <v>0</v>
      </c>
      <c r="F536" t="s">
        <v>50</v>
      </c>
      <c r="H536" s="2">
        <f>'[1]Sales &amp; COS Sep20'!VR92</f>
        <v>0</v>
      </c>
      <c r="I536" s="2">
        <f t="shared" si="62"/>
        <v>0</v>
      </c>
    </row>
    <row r="537" spans="1:9" x14ac:dyDescent="0.3">
      <c r="A537" t="s">
        <v>51</v>
      </c>
      <c r="C537" s="2">
        <f>'[1]Sales &amp; COS Sep20'!VP93</f>
        <v>0</v>
      </c>
      <c r="D537" s="2">
        <f t="shared" si="61"/>
        <v>0</v>
      </c>
      <c r="F537" t="s">
        <v>51</v>
      </c>
      <c r="H537" s="2">
        <f>'[1]Sales &amp; COS Sep20'!VR93</f>
        <v>0</v>
      </c>
      <c r="I537" s="2">
        <f t="shared" si="62"/>
        <v>0</v>
      </c>
    </row>
    <row r="538" spans="1:9" x14ac:dyDescent="0.3">
      <c r="A538" t="s">
        <v>43</v>
      </c>
      <c r="F538" t="s">
        <v>43</v>
      </c>
    </row>
    <row r="539" spans="1:9" x14ac:dyDescent="0.3">
      <c r="A539" t="s">
        <v>52</v>
      </c>
      <c r="B539" s="2">
        <v>58614545.454544842</v>
      </c>
      <c r="C539" s="2">
        <f>'[1]Sales &amp; COS Sep20'!VP94</f>
        <v>55219909.090908572</v>
      </c>
      <c r="D539" s="2">
        <f t="shared" ref="D539:D546" si="63">B539-C539</f>
        <v>3394636.3636362702</v>
      </c>
      <c r="F539" t="s">
        <v>52</v>
      </c>
      <c r="G539" s="2">
        <v>480</v>
      </c>
      <c r="H539" s="2">
        <f>'[1]Sales &amp; COS Sep20'!VR94</f>
        <v>452</v>
      </c>
      <c r="I539" s="2">
        <f t="shared" ref="I539:I546" si="64">G539-H539</f>
        <v>28</v>
      </c>
    </row>
    <row r="540" spans="1:9" x14ac:dyDescent="0.3">
      <c r="A540" t="s">
        <v>53</v>
      </c>
      <c r="B540" s="2">
        <v>55904727.272727765</v>
      </c>
      <c r="C540" s="2">
        <f>'[1]Sales &amp; COS Sep20'!VP95</f>
        <v>55593613.636364117</v>
      </c>
      <c r="D540" s="2">
        <f t="shared" si="63"/>
        <v>311113.63636364788</v>
      </c>
      <c r="F540" t="s">
        <v>53</v>
      </c>
      <c r="G540" s="2">
        <v>416</v>
      </c>
      <c r="H540" s="2">
        <f>'[1]Sales &amp; COS Sep20'!VR95</f>
        <v>413</v>
      </c>
      <c r="I540" s="2">
        <f t="shared" si="64"/>
        <v>3</v>
      </c>
    </row>
    <row r="541" spans="1:9" x14ac:dyDescent="0.3">
      <c r="A541" t="s">
        <v>54</v>
      </c>
      <c r="B541" s="2">
        <v>21544159.090909064</v>
      </c>
      <c r="C541" s="2">
        <f>'[1]Sales &amp; COS Sep20'!VP96</f>
        <v>19887340.909090899</v>
      </c>
      <c r="D541" s="2">
        <f t="shared" si="63"/>
        <v>1656818.1818181649</v>
      </c>
      <c r="F541" t="s">
        <v>54</v>
      </c>
      <c r="G541" s="2">
        <v>141</v>
      </c>
      <c r="H541" s="2">
        <f>'[1]Sales &amp; COS Sep20'!VR96</f>
        <v>131</v>
      </c>
      <c r="I541" s="2">
        <f t="shared" si="64"/>
        <v>10</v>
      </c>
    </row>
    <row r="542" spans="1:9" x14ac:dyDescent="0.3">
      <c r="A542" t="s">
        <v>55</v>
      </c>
      <c r="B542" s="2">
        <v>183477.27272727274</v>
      </c>
      <c r="C542" s="2">
        <f>'[1]Sales &amp; COS Sep20'!VP97</f>
        <v>0</v>
      </c>
      <c r="D542" s="2">
        <f t="shared" si="63"/>
        <v>183477.27272727274</v>
      </c>
      <c r="F542" t="s">
        <v>55</v>
      </c>
      <c r="G542" s="2">
        <v>1</v>
      </c>
      <c r="H542" s="2">
        <f>'[1]Sales &amp; COS Sep20'!VR97</f>
        <v>0</v>
      </c>
      <c r="I542" s="2">
        <f t="shared" si="64"/>
        <v>1</v>
      </c>
    </row>
    <row r="543" spans="1:9" x14ac:dyDescent="0.3">
      <c r="A543" t="s">
        <v>56</v>
      </c>
      <c r="B543" s="2">
        <v>4475250</v>
      </c>
      <c r="C543" s="2">
        <f>'[1]Sales &amp; COS Sep20'!VP98</f>
        <v>4658727.2727272734</v>
      </c>
      <c r="D543" s="2">
        <f t="shared" si="63"/>
        <v>-183477.2727272734</v>
      </c>
      <c r="F543" t="s">
        <v>56</v>
      </c>
      <c r="G543" s="2">
        <v>17</v>
      </c>
      <c r="H543" s="2">
        <f>'[1]Sales &amp; COS Sep20'!VR98</f>
        <v>18</v>
      </c>
      <c r="I543" s="2">
        <f t="shared" si="64"/>
        <v>-1</v>
      </c>
    </row>
    <row r="544" spans="1:9" x14ac:dyDescent="0.3">
      <c r="A544" t="s">
        <v>57</v>
      </c>
      <c r="C544" s="2">
        <f>'[1]Sales &amp; COS Sep20'!VP99</f>
        <v>0</v>
      </c>
      <c r="D544" s="2">
        <f t="shared" si="63"/>
        <v>0</v>
      </c>
      <c r="F544" t="s">
        <v>57</v>
      </c>
      <c r="H544" s="2">
        <f>'[1]Sales &amp; COS Sep20'!VR99</f>
        <v>0</v>
      </c>
      <c r="I544" s="2">
        <f t="shared" si="64"/>
        <v>0</v>
      </c>
    </row>
    <row r="545" spans="1:9" x14ac:dyDescent="0.3">
      <c r="A545" t="s">
        <v>58</v>
      </c>
      <c r="C545" s="2">
        <f>'[1]Sales &amp; COS Sep20'!VP100</f>
        <v>0</v>
      </c>
      <c r="D545" s="2">
        <f t="shared" si="63"/>
        <v>0</v>
      </c>
      <c r="F545" t="s">
        <v>58</v>
      </c>
      <c r="H545" s="2">
        <f>'[1]Sales &amp; COS Sep20'!VR100</f>
        <v>0</v>
      </c>
      <c r="I545" s="2">
        <f t="shared" si="64"/>
        <v>0</v>
      </c>
    </row>
    <row r="546" spans="1:9" x14ac:dyDescent="0.3">
      <c r="A546" t="s">
        <v>59</v>
      </c>
      <c r="C546" s="2">
        <f>'[1]Sales &amp; COS Sep20'!VP101</f>
        <v>0</v>
      </c>
      <c r="D546" s="2">
        <f t="shared" si="63"/>
        <v>0</v>
      </c>
      <c r="F546" t="s">
        <v>59</v>
      </c>
      <c r="H546" s="2">
        <f>'[1]Sales &amp; COS Sep20'!VR101</f>
        <v>0</v>
      </c>
      <c r="I546" s="2">
        <f t="shared" si="64"/>
        <v>0</v>
      </c>
    </row>
    <row r="547" spans="1:9" x14ac:dyDescent="0.3">
      <c r="A547" t="s">
        <v>60</v>
      </c>
      <c r="F547" t="s">
        <v>60</v>
      </c>
    </row>
    <row r="548" spans="1:9" x14ac:dyDescent="0.3">
      <c r="A548" t="s">
        <v>61</v>
      </c>
      <c r="B548" s="2">
        <v>367568.18181818177</v>
      </c>
      <c r="C548" s="2">
        <f>'[1]Sales &amp; COS Sep20'!VP158</f>
        <v>367568.18181818177</v>
      </c>
      <c r="D548" s="2">
        <f t="shared" ref="D548:D555" si="65">B548-C548</f>
        <v>0</v>
      </c>
      <c r="F548" t="s">
        <v>61</v>
      </c>
      <c r="G548" s="2">
        <v>1</v>
      </c>
      <c r="H548" s="2">
        <f>'[1]Sales &amp; COS Sep20'!VR158</f>
        <v>1</v>
      </c>
      <c r="I548" s="2">
        <f t="shared" ref="I548:I555" si="66">G548-H548</f>
        <v>0</v>
      </c>
    </row>
    <row r="549" spans="1:9" x14ac:dyDescent="0.3">
      <c r="A549" t="s">
        <v>62</v>
      </c>
      <c r="B549" s="2">
        <v>428931.81818181818</v>
      </c>
      <c r="C549" s="2">
        <f>'[1]Sales &amp; COS Sep20'!VP159</f>
        <v>428931.81818181818</v>
      </c>
      <c r="D549" s="2">
        <f t="shared" si="65"/>
        <v>0</v>
      </c>
      <c r="F549" t="s">
        <v>62</v>
      </c>
      <c r="G549" s="2">
        <v>1</v>
      </c>
      <c r="H549" s="2">
        <f>'[1]Sales &amp; COS Sep20'!VR159</f>
        <v>1</v>
      </c>
      <c r="I549" s="2">
        <f t="shared" si="66"/>
        <v>0</v>
      </c>
    </row>
    <row r="550" spans="1:9" x14ac:dyDescent="0.3">
      <c r="A550" t="s">
        <v>63</v>
      </c>
      <c r="C550" s="2">
        <f>'[1]Sales &amp; COS Sep20'!VP160</f>
        <v>0</v>
      </c>
      <c r="D550" s="2">
        <f t="shared" si="65"/>
        <v>0</v>
      </c>
      <c r="F550" t="s">
        <v>63</v>
      </c>
      <c r="H550" s="2">
        <f>'[1]Sales &amp; COS Sep20'!VR160</f>
        <v>0</v>
      </c>
      <c r="I550" s="2">
        <f t="shared" si="66"/>
        <v>0</v>
      </c>
    </row>
    <row r="551" spans="1:9" x14ac:dyDescent="0.3">
      <c r="A551" t="s">
        <v>64</v>
      </c>
      <c r="C551" s="2">
        <f>'[1]Sales &amp; COS Sep20'!VP161</f>
        <v>0</v>
      </c>
      <c r="D551" s="2">
        <f t="shared" si="65"/>
        <v>0</v>
      </c>
      <c r="F551" t="s">
        <v>64</v>
      </c>
      <c r="H551" s="2">
        <f>'[1]Sales &amp; COS Sep20'!VR161</f>
        <v>0</v>
      </c>
      <c r="I551" s="2">
        <f t="shared" si="66"/>
        <v>0</v>
      </c>
    </row>
    <row r="552" spans="1:9" x14ac:dyDescent="0.3">
      <c r="A552" t="s">
        <v>65</v>
      </c>
      <c r="C552" s="2">
        <f>'[1]Sales &amp; COS Sep20'!VP162</f>
        <v>0</v>
      </c>
      <c r="D552" s="2">
        <f t="shared" si="65"/>
        <v>0</v>
      </c>
      <c r="F552" t="s">
        <v>65</v>
      </c>
      <c r="H552" s="2">
        <f>'[1]Sales &amp; COS Sep20'!VR162</f>
        <v>0</v>
      </c>
      <c r="I552" s="2">
        <f t="shared" si="66"/>
        <v>0</v>
      </c>
    </row>
    <row r="553" spans="1:9" x14ac:dyDescent="0.3">
      <c r="A553" t="s">
        <v>66</v>
      </c>
      <c r="C553" s="2">
        <f>'[1]Sales &amp; COS Sep20'!VP163</f>
        <v>0</v>
      </c>
      <c r="D553" s="2">
        <f t="shared" si="65"/>
        <v>0</v>
      </c>
      <c r="F553" t="s">
        <v>66</v>
      </c>
      <c r="H553" s="2">
        <f>'[1]Sales &amp; COS Sep20'!VR163</f>
        <v>0</v>
      </c>
      <c r="I553" s="2">
        <f t="shared" si="66"/>
        <v>0</v>
      </c>
    </row>
    <row r="554" spans="1:9" x14ac:dyDescent="0.3">
      <c r="A554" t="s">
        <v>67</v>
      </c>
      <c r="C554" s="2">
        <f>'[1]Sales &amp; COS Sep20'!VP164</f>
        <v>0</v>
      </c>
      <c r="D554" s="2">
        <f t="shared" si="65"/>
        <v>0</v>
      </c>
      <c r="F554" t="s">
        <v>67</v>
      </c>
      <c r="H554" s="2">
        <f>'[1]Sales &amp; COS Sep20'!VR164</f>
        <v>0</v>
      </c>
      <c r="I554" s="2">
        <f t="shared" si="66"/>
        <v>0</v>
      </c>
    </row>
    <row r="555" spans="1:9" x14ac:dyDescent="0.3">
      <c r="A555" t="s">
        <v>68</v>
      </c>
      <c r="C555" s="2">
        <f>'[1]Sales &amp; COS Sep20'!VP165</f>
        <v>0</v>
      </c>
      <c r="D555" s="2">
        <f t="shared" si="65"/>
        <v>0</v>
      </c>
      <c r="F555" t="s">
        <v>68</v>
      </c>
      <c r="H555" s="2">
        <f>'[1]Sales &amp; COS Sep20'!VR165</f>
        <v>0</v>
      </c>
      <c r="I555" s="2">
        <f t="shared" si="66"/>
        <v>0</v>
      </c>
    </row>
    <row r="556" spans="1:9" x14ac:dyDescent="0.3">
      <c r="A556" t="s">
        <v>60</v>
      </c>
      <c r="F556" t="s">
        <v>60</v>
      </c>
    </row>
    <row r="557" spans="1:9" x14ac:dyDescent="0.3">
      <c r="A557" t="s">
        <v>69</v>
      </c>
      <c r="C557" s="2">
        <f>'[1]Sales &amp; COS Sep20'!VP166</f>
        <v>0</v>
      </c>
      <c r="D557" s="2">
        <f t="shared" ref="D557:D564" si="67">B557-C557</f>
        <v>0</v>
      </c>
      <c r="F557" t="s">
        <v>69</v>
      </c>
      <c r="H557" s="2">
        <f>'[1]Sales &amp; COS Sep20'!VR166</f>
        <v>0</v>
      </c>
      <c r="I557" s="2">
        <f t="shared" ref="I557:I564" si="68">G557-H557</f>
        <v>0</v>
      </c>
    </row>
    <row r="558" spans="1:9" x14ac:dyDescent="0.3">
      <c r="A558" t="s">
        <v>70</v>
      </c>
      <c r="B558" s="2">
        <v>398250</v>
      </c>
      <c r="C558" s="2">
        <f>'[1]Sales &amp; COS Sep20'!VP167</f>
        <v>398250</v>
      </c>
      <c r="D558" s="2">
        <f t="shared" si="67"/>
        <v>0</v>
      </c>
      <c r="F558" t="s">
        <v>70</v>
      </c>
      <c r="G558" s="2">
        <v>1</v>
      </c>
      <c r="H558" s="2">
        <f>'[1]Sales &amp; COS Sep20'!VR167</f>
        <v>1</v>
      </c>
      <c r="I558" s="2">
        <f t="shared" si="68"/>
        <v>0</v>
      </c>
    </row>
    <row r="559" spans="1:9" x14ac:dyDescent="0.3">
      <c r="A559" t="s">
        <v>71</v>
      </c>
      <c r="B559" s="2">
        <v>3002522.7272727275</v>
      </c>
      <c r="C559" s="2">
        <f>'[1]Sales &amp; COS Sep20'!VP168</f>
        <v>3002522.7272727275</v>
      </c>
      <c r="D559" s="2">
        <f t="shared" si="67"/>
        <v>0</v>
      </c>
      <c r="F559" t="s">
        <v>71</v>
      </c>
      <c r="G559" s="2">
        <v>7</v>
      </c>
      <c r="H559" s="2">
        <f>'[1]Sales &amp; COS Sep20'!VR168</f>
        <v>7</v>
      </c>
      <c r="I559" s="2">
        <f t="shared" si="68"/>
        <v>0</v>
      </c>
    </row>
    <row r="560" spans="1:9" x14ac:dyDescent="0.3">
      <c r="A560" t="s">
        <v>72</v>
      </c>
      <c r="C560" s="2">
        <f>'[1]Sales &amp; COS Sep20'!VP169</f>
        <v>0</v>
      </c>
      <c r="D560" s="2">
        <f t="shared" si="67"/>
        <v>0</v>
      </c>
      <c r="F560" t="s">
        <v>72</v>
      </c>
      <c r="H560" s="2">
        <f>'[1]Sales &amp; COS Sep20'!VR169</f>
        <v>0</v>
      </c>
      <c r="I560" s="2">
        <f t="shared" si="68"/>
        <v>0</v>
      </c>
    </row>
    <row r="561" spans="1:9" x14ac:dyDescent="0.3">
      <c r="A561" t="s">
        <v>73</v>
      </c>
      <c r="C561" s="2">
        <f>'[1]Sales &amp; COS Sep20'!VP170</f>
        <v>0</v>
      </c>
      <c r="D561" s="2">
        <f t="shared" si="67"/>
        <v>0</v>
      </c>
      <c r="F561" t="s">
        <v>73</v>
      </c>
      <c r="H561" s="2">
        <f>'[1]Sales &amp; COS Sep20'!VR170</f>
        <v>0</v>
      </c>
      <c r="I561" s="2">
        <f t="shared" si="68"/>
        <v>0</v>
      </c>
    </row>
    <row r="562" spans="1:9" x14ac:dyDescent="0.3">
      <c r="A562" t="s">
        <v>74</v>
      </c>
      <c r="C562" s="2">
        <f>'[1]Sales &amp; COS Sep20'!VP171</f>
        <v>0</v>
      </c>
      <c r="D562" s="2">
        <f t="shared" si="67"/>
        <v>0</v>
      </c>
      <c r="F562" t="s">
        <v>74</v>
      </c>
      <c r="H562" s="2">
        <f>'[1]Sales &amp; COS Sep20'!VR171</f>
        <v>0</v>
      </c>
      <c r="I562" s="2">
        <f t="shared" si="68"/>
        <v>0</v>
      </c>
    </row>
    <row r="563" spans="1:9" x14ac:dyDescent="0.3">
      <c r="A563" t="s">
        <v>75</v>
      </c>
      <c r="C563" s="2">
        <f>'[1]Sales &amp; COS Sep20'!VP172</f>
        <v>0</v>
      </c>
      <c r="D563" s="2">
        <f t="shared" si="67"/>
        <v>0</v>
      </c>
      <c r="F563" t="s">
        <v>75</v>
      </c>
      <c r="H563" s="2">
        <f>'[1]Sales &amp; COS Sep20'!VR172</f>
        <v>0</v>
      </c>
      <c r="I563" s="2">
        <f t="shared" si="68"/>
        <v>0</v>
      </c>
    </row>
    <row r="564" spans="1:9" x14ac:dyDescent="0.3">
      <c r="A564" t="s">
        <v>76</v>
      </c>
      <c r="C564" s="2">
        <f>'[1]Sales &amp; COS Sep20'!VP173</f>
        <v>0</v>
      </c>
      <c r="D564" s="2">
        <f t="shared" si="67"/>
        <v>0</v>
      </c>
      <c r="F564" t="s">
        <v>76</v>
      </c>
      <c r="H564" s="2">
        <f>'[1]Sales &amp; COS Sep20'!VR173</f>
        <v>0</v>
      </c>
      <c r="I564" s="2">
        <f t="shared" si="68"/>
        <v>0</v>
      </c>
    </row>
    <row r="565" spans="1:9" x14ac:dyDescent="0.3">
      <c r="B565" s="4">
        <f>SUM(B501:B564)</f>
        <v>405711818.18181849</v>
      </c>
      <c r="C565" s="4">
        <f>SUM(C501:C564)</f>
        <v>387112500.00000036</v>
      </c>
      <c r="D565" s="4">
        <f>SUM(D501:D564)</f>
        <v>18599318.18181812</v>
      </c>
      <c r="G565" s="4">
        <f t="shared" ref="G565:I565" si="69">SUM(G501:G564)</f>
        <v>2330</v>
      </c>
      <c r="H565" s="4">
        <f t="shared" si="69"/>
        <v>2230</v>
      </c>
      <c r="I565" s="4">
        <f t="shared" si="69"/>
        <v>101</v>
      </c>
    </row>
    <row r="568" spans="1:9" x14ac:dyDescent="0.3">
      <c r="A568" s="1" t="s">
        <v>5</v>
      </c>
      <c r="B568" s="2" t="s">
        <v>179</v>
      </c>
      <c r="C568" s="2" t="s">
        <v>93</v>
      </c>
      <c r="D568" s="2" t="s">
        <v>5</v>
      </c>
    </row>
    <row r="569" spans="1:9" x14ac:dyDescent="0.3">
      <c r="A569" t="s">
        <v>0</v>
      </c>
      <c r="B569" s="2">
        <v>2419029590.9091468</v>
      </c>
      <c r="C569" s="2">
        <f>[3]Sheet2!$B$4+[3]Sheet2!$B$37</f>
        <v>3726904204.5453739</v>
      </c>
      <c r="D569" s="2">
        <f>C569-B569</f>
        <v>1307874613.6362271</v>
      </c>
    </row>
    <row r="570" spans="1:9" x14ac:dyDescent="0.3">
      <c r="A570" t="s">
        <v>85</v>
      </c>
      <c r="B570" s="2">
        <v>101785499.99999991</v>
      </c>
      <c r="C570" s="2">
        <f>[3]Sheet2!$B$59+[3]Sheet2!$B$85</f>
        <v>167465454.54545397</v>
      </c>
      <c r="D570" s="2">
        <f>C570-B570</f>
        <v>65679954.545454055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2020-12-02T03:18:30Z</dcterms:created>
  <dcterms:modified xsi:type="dcterms:W3CDTF">2020-12-02T03:19:01Z</dcterms:modified>
</cp:coreProperties>
</file>