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ni\Desktop\Target\P0026\"/>
    </mc:Choice>
  </mc:AlternateContent>
  <xr:revisionPtr revIDLastSave="0" documentId="8_{0C04A07B-7112-4F6D-ABF0-C10E8BA02C3C}" xr6:coauthVersionLast="46" xr6:coauthVersionMax="46" xr10:uidLastSave="{00000000-0000-0000-0000-000000000000}"/>
  <bookViews>
    <workbookView xWindow="-108" yWindow="-108" windowWidth="17496" windowHeight="10416" xr2:uid="{CF0CC9AD-9E67-46C2-8502-4768C9EA394B}"/>
  </bookViews>
  <sheets>
    <sheet name="Formula (ECDD)" sheetId="2" r:id="rId1"/>
    <sheet name="Sheet1" sheetId="1" r:id="rId2"/>
  </sheets>
  <externalReferences>
    <externalReference r:id="rId3"/>
  </externalReferences>
  <definedNames>
    <definedName name="PEP">'Formula (ECDD)'!$F$4:$F$8</definedName>
    <definedName name="REASON_CODES">'[1]ECDD - Reason Codes'!$B$2:$C$165</definedName>
    <definedName name="SPY">'Formula (ECDD)'!$H$4:$H$7</definedName>
    <definedName name="YN">'Formula (ECDD)'!$G$4:$G$6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D23" i="2"/>
  <c r="C23" i="2"/>
  <c r="B23" i="2"/>
  <c r="H22" i="2"/>
  <c r="D22" i="2"/>
  <c r="C22" i="2"/>
  <c r="B22" i="2"/>
  <c r="C19" i="2"/>
  <c r="M23" i="2" s="1"/>
  <c r="B19" i="2"/>
  <c r="M22" i="2" s="1"/>
  <c r="C18" i="2"/>
  <c r="N23" i="2" s="1"/>
  <c r="B18" i="2"/>
  <c r="N22" i="2" s="1"/>
  <c r="C17" i="2"/>
  <c r="E17" i="2" s="1"/>
  <c r="B17" i="2"/>
  <c r="D17" i="2" s="1"/>
  <c r="C16" i="2"/>
  <c r="E16" i="2" s="1"/>
  <c r="B16" i="2"/>
  <c r="D16" i="2" s="1"/>
  <c r="C12" i="2"/>
  <c r="B12" i="2"/>
  <c r="C11" i="2"/>
  <c r="B11" i="2"/>
  <c r="C10" i="2"/>
  <c r="B10" i="2"/>
  <c r="C9" i="2"/>
  <c r="B9" i="2"/>
  <c r="B7" i="2" s="1"/>
  <c r="C8" i="2"/>
  <c r="C7" i="2" s="1"/>
  <c r="B8" i="2"/>
  <c r="C6" i="2"/>
  <c r="B6" i="2"/>
  <c r="C5" i="2"/>
  <c r="B5" i="2"/>
  <c r="C4" i="2"/>
  <c r="B4" i="2"/>
  <c r="C3" i="2"/>
  <c r="C14" i="2" s="1"/>
  <c r="F23" i="2" s="1"/>
  <c r="B3" i="2"/>
  <c r="B14" i="2" s="1"/>
  <c r="F22" i="2" s="1"/>
  <c r="B15" i="2" l="1"/>
  <c r="E22" i="2" s="1"/>
  <c r="C15" i="2"/>
  <c r="E23" i="2" s="1"/>
</calcChain>
</file>

<file path=xl/sharedStrings.xml><?xml version="1.0" encoding="utf-8"?>
<sst xmlns="http://schemas.openxmlformats.org/spreadsheetml/2006/main" count="64" uniqueCount="56">
  <si>
    <t>MAIN</t>
  </si>
  <si>
    <t>JOINT</t>
  </si>
  <si>
    <t>PEP</t>
  </si>
  <si>
    <t>Additional Drop Down - ECDD Checklist (Onboarding) - Individual</t>
  </si>
  <si>
    <t>Adverse News</t>
  </si>
  <si>
    <t>LOCAL PEP</t>
  </si>
  <si>
    <t>YES</t>
  </si>
  <si>
    <t>ADVERSE NEWS ON CUSTOMER</t>
  </si>
  <si>
    <t>STR filed</t>
  </si>
  <si>
    <t>FOREIGN PEP</t>
  </si>
  <si>
    <t>NO</t>
  </si>
  <si>
    <t>SANCTIONED INDIVIDUAL/ENTITY</t>
  </si>
  <si>
    <t>Country</t>
  </si>
  <si>
    <t>CLOSE ASSOCIATE OF LOCAL PEPS</t>
  </si>
  <si>
    <t>N.A</t>
  </si>
  <si>
    <t>PRODUCTION ORDER SERVED</t>
  </si>
  <si>
    <t>Occupation/Industry</t>
  </si>
  <si>
    <t>CLOSE ASSOCIATE OF FOREIGN PEPS</t>
  </si>
  <si>
    <t>Occupation/ industry #1</t>
  </si>
  <si>
    <t>Occupation/ Industry #2</t>
  </si>
  <si>
    <t>Product</t>
  </si>
  <si>
    <t>Tax</t>
  </si>
  <si>
    <t>AUM</t>
  </si>
  <si>
    <t>Reason Code(s)</t>
  </si>
  <si>
    <t>HR Country (s)</t>
  </si>
  <si>
    <t>Removing Duplicates</t>
  </si>
  <si>
    <t>Nationality</t>
  </si>
  <si>
    <t>Residential Address</t>
  </si>
  <si>
    <t>SOW</t>
  </si>
  <si>
    <t>SOF</t>
  </si>
  <si>
    <t>FOR P0026 data entry</t>
  </si>
  <si>
    <t>NRIC</t>
  </si>
  <si>
    <t>NAME</t>
  </si>
  <si>
    <t>TYPE OF REVIEW</t>
  </si>
  <si>
    <t>HR COUNTRY</t>
  </si>
  <si>
    <t>REASON CODE</t>
  </si>
  <si>
    <t>ECDD REVIEW</t>
  </si>
  <si>
    <t>Risk Category</t>
  </si>
  <si>
    <t>MODERATION</t>
  </si>
  <si>
    <t>ECDD APPROVAL DATE</t>
  </si>
  <si>
    <t>REVIEW PERIOD</t>
  </si>
  <si>
    <t>NEXT ECDD REVIEW DD</t>
  </si>
  <si>
    <t>REMARKS</t>
  </si>
  <si>
    <t>UIC Code on Customer</t>
  </si>
  <si>
    <t>BWCIF Message</t>
  </si>
  <si>
    <t>BWCIF Additional Message</t>
  </si>
  <si>
    <t>UIC CODE ON CONNECTED PARTIES"P"</t>
  </si>
  <si>
    <t>UIC CODE ON CONNECTED PARTIES "Y"</t>
  </si>
  <si>
    <t>UIC CODE ON CONNECTED PARTIES "S"</t>
  </si>
  <si>
    <t>CIF NUMBER</t>
  </si>
  <si>
    <t>STATUS</t>
  </si>
  <si>
    <t>REMARKS FOR RPA</t>
  </si>
  <si>
    <t xml:space="preserve">MAIN </t>
  </si>
  <si>
    <t>Y</t>
  </si>
  <si>
    <t>E</t>
  </si>
  <si>
    <t>28/04/2021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</si>
</sst>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0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Trebuchet MS"/>
      <family val="2"/>
    </font>
    <font>
      <b/>
      <sz val="10"/>
      <color theme="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sz val="8"/>
      <color theme="1"/>
      <name val="Calibri"/>
      <family val="2"/>
      <scheme val="minor"/>
    </font>
    <font>
      <b/>
      <sz val="9"/>
      <color theme="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mediumDashed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2" xfId="0" applyFont="1" applyFill="1" applyBorder="1"/>
    <xf numFmtId="0" fontId="3" fillId="0" borderId="2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3" fillId="0" borderId="2" xfId="0" applyFont="1" applyBorder="1"/>
    <xf numFmtId="0" fontId="2" fillId="3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top"/>
    </xf>
    <xf numFmtId="0" fontId="7" fillId="3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2" fillId="0" borderId="2" xfId="0" applyFont="1" applyBorder="1" applyAlignment="1">
      <alignment vertical="center" wrapText="1"/>
    </xf>
    <xf numFmtId="0" fontId="5" fillId="5" borderId="10" xfId="0" applyFont="1" applyFill="1" applyBorder="1" applyAlignment="1">
      <alignment horizontal="right" vertical="center" wrapText="1"/>
    </xf>
    <xf numFmtId="0" fontId="5" fillId="6" borderId="11" xfId="0" applyFont="1" applyFill="1" applyBorder="1" applyAlignment="1">
      <alignment horizontal="left" vertical="top"/>
    </xf>
    <xf numFmtId="0" fontId="5" fillId="6" borderId="12" xfId="0" applyFont="1" applyFill="1" applyBorder="1" applyAlignment="1">
      <alignment horizontal="left" vertical="top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/>
    <xf numFmtId="0" fontId="5" fillId="5" borderId="13" xfId="0" applyFont="1" applyFill="1" applyBorder="1" applyAlignment="1">
      <alignment horizontal="right" vertical="center" wrapText="1"/>
    </xf>
    <xf numFmtId="0" fontId="5" fillId="6" borderId="14" xfId="0" applyFont="1" applyFill="1" applyBorder="1" applyAlignment="1">
      <alignment horizontal="left" vertical="top"/>
    </xf>
    <xf numFmtId="0" fontId="5" fillId="6" borderId="15" xfId="0" applyFont="1" applyFill="1" applyBorder="1" applyAlignment="1">
      <alignment horizontal="left" vertical="top"/>
    </xf>
    <xf numFmtId="0" fontId="3" fillId="0" borderId="0" xfId="0" applyFont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top"/>
    </xf>
    <xf numFmtId="0" fontId="9" fillId="0" borderId="0" xfId="0" applyFont="1"/>
    <xf numFmtId="0" fontId="10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7" borderId="7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8" borderId="8" xfId="0" applyFont="1" applyFill="1" applyBorder="1" applyAlignment="1">
      <alignment horizontal="center" vertical="top"/>
    </xf>
    <xf numFmtId="0" fontId="3" fillId="8" borderId="9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right" vertical="top"/>
    </xf>
    <xf numFmtId="0" fontId="3" fillId="6" borderId="11" xfId="0" applyFont="1" applyFill="1" applyBorder="1" applyAlignment="1">
      <alignment horizontal="left" vertical="top"/>
    </xf>
    <xf numFmtId="0" fontId="9" fillId="6" borderId="11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left" vertical="top"/>
    </xf>
    <xf numFmtId="0" fontId="3" fillId="5" borderId="13" xfId="0" applyFont="1" applyFill="1" applyBorder="1" applyAlignment="1">
      <alignment horizontal="right" vertical="top"/>
    </xf>
    <xf numFmtId="0" fontId="3" fillId="6" borderId="14" xfId="0" applyFont="1" applyFill="1" applyBorder="1" applyAlignment="1">
      <alignment horizontal="left" vertical="top"/>
    </xf>
    <xf numFmtId="0" fontId="9" fillId="6" borderId="14" xfId="0" applyFont="1" applyFill="1" applyBorder="1" applyAlignment="1">
      <alignment vertical="center"/>
    </xf>
    <xf numFmtId="0" fontId="3" fillId="6" borderId="15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left" vertical="top"/>
    </xf>
    <xf numFmtId="0" fontId="1" fillId="2" borderId="17" xfId="0" applyFont="1" applyFill="1" applyBorder="1" applyAlignment="1">
      <alignment horizontal="left" vertical="top"/>
    </xf>
    <xf numFmtId="0" fontId="1" fillId="2" borderId="18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top"/>
    </xf>
    <xf numFmtId="0" fontId="4" fillId="9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i/Desktop/Target/CRRD%20Attachments/Draft%20V2.0.1%20-%20ONBOARDING%20(INDIVIDUAL)%20-%20edited%202804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(Onboarding-Main)"/>
      <sheetName val="Ind(Onboarding-Joint)"/>
      <sheetName val="ECDD Checklist (Onboarding)"/>
      <sheetName val="Formula (Ind OB Main)"/>
      <sheetName val="Formula (Ind OB Joint)"/>
      <sheetName val="Perimeters (Ind)"/>
      <sheetName val="Country Risk"/>
      <sheetName val="Industry Risk"/>
      <sheetName val="Formula (ECDD)"/>
      <sheetName val="ECDD - Reason Codes"/>
      <sheetName val="Product Risk"/>
      <sheetName val="Tax Risk"/>
      <sheetName val="Tax Risk Countries"/>
      <sheetName val="Account Info"/>
    </sheetNames>
    <sheetDataSet>
      <sheetData sheetId="0"/>
      <sheetData sheetId="1"/>
      <sheetData sheetId="2">
        <row r="26">
          <cell r="B26">
            <v>0</v>
          </cell>
          <cell r="D26">
            <v>0</v>
          </cell>
        </row>
        <row r="27">
          <cell r="B27">
            <v>0</v>
          </cell>
          <cell r="D27">
            <v>0</v>
          </cell>
        </row>
        <row r="29">
          <cell r="B29" t="str">
            <v>INCOMPLETE</v>
          </cell>
          <cell r="D29" t="str">
            <v>INCOMPLETE</v>
          </cell>
        </row>
        <row r="30">
          <cell r="B30" t="str">
            <v>NO</v>
          </cell>
          <cell r="D30" t="str">
            <v>NO</v>
          </cell>
        </row>
        <row r="31">
          <cell r="B31" t="str">
            <v>NO</v>
          </cell>
          <cell r="D31" t="str">
            <v>YES</v>
          </cell>
        </row>
        <row r="35">
          <cell r="B35" t="str">
            <v>N.A</v>
          </cell>
          <cell r="D35" t="str">
            <v>N.A</v>
          </cell>
        </row>
        <row r="37">
          <cell r="B37" t="str">
            <v>N.A</v>
          </cell>
          <cell r="D37" t="str">
            <v>N.A</v>
          </cell>
        </row>
        <row r="38">
          <cell r="B38">
            <v>0</v>
          </cell>
          <cell r="D38">
            <v>0</v>
          </cell>
        </row>
        <row r="39">
          <cell r="B39" t="e">
            <v>#N/A</v>
          </cell>
          <cell r="D39" t="e">
            <v>#N/A</v>
          </cell>
        </row>
        <row r="41">
          <cell r="B41" t="e">
            <v>#N/A</v>
          </cell>
          <cell r="D41" t="e">
            <v>#N/A</v>
          </cell>
        </row>
        <row r="42">
          <cell r="B42" t="e">
            <v>#N/A</v>
          </cell>
          <cell r="D42" t="e">
            <v>#N/A</v>
          </cell>
        </row>
        <row r="43">
          <cell r="B43" t="e">
            <v>#N/A</v>
          </cell>
          <cell r="D43" t="e">
            <v>#N/A</v>
          </cell>
        </row>
        <row r="50">
          <cell r="B50">
            <v>0</v>
          </cell>
          <cell r="D50">
            <v>0</v>
          </cell>
        </row>
        <row r="53">
          <cell r="B53">
            <v>0</v>
          </cell>
          <cell r="D53">
            <v>0</v>
          </cell>
        </row>
      </sheetData>
      <sheetData sheetId="3">
        <row r="49">
          <cell r="J49">
            <v>0</v>
          </cell>
          <cell r="M49" t="e">
            <v>#N/A</v>
          </cell>
        </row>
        <row r="50">
          <cell r="J50">
            <v>0</v>
          </cell>
          <cell r="M50" t="e">
            <v>#N/A</v>
          </cell>
        </row>
        <row r="54">
          <cell r="J54">
            <v>0</v>
          </cell>
        </row>
        <row r="55">
          <cell r="J55">
            <v>0</v>
          </cell>
        </row>
        <row r="57">
          <cell r="J57">
            <v>0</v>
          </cell>
        </row>
        <row r="58">
          <cell r="J58">
            <v>0</v>
          </cell>
        </row>
      </sheetData>
      <sheetData sheetId="4">
        <row r="49">
          <cell r="J49">
            <v>0</v>
          </cell>
          <cell r="M49" t="e">
            <v>#N/A</v>
          </cell>
        </row>
        <row r="50">
          <cell r="J50">
            <v>0</v>
          </cell>
          <cell r="M50" t="e">
            <v>#N/A</v>
          </cell>
        </row>
        <row r="54">
          <cell r="J54">
            <v>0</v>
          </cell>
        </row>
        <row r="55">
          <cell r="J55">
            <v>0</v>
          </cell>
        </row>
        <row r="57">
          <cell r="J57">
            <v>0</v>
          </cell>
        </row>
        <row r="58">
          <cell r="J58">
            <v>0</v>
          </cell>
        </row>
      </sheetData>
      <sheetData sheetId="5"/>
      <sheetData sheetId="6"/>
      <sheetData sheetId="7"/>
      <sheetData sheetId="8"/>
      <sheetData sheetId="9">
        <row r="2">
          <cell r="B2" t="str">
            <v>FOREIGN EXCHANGE BROKER AND DEALERS (BUREAUX DE CHANGE)</v>
          </cell>
          <cell r="C2" t="str">
            <v>XXX</v>
          </cell>
        </row>
        <row r="3">
          <cell r="B3" t="str">
            <v>GAMBLING AND BETTING ACTIVITIES</v>
          </cell>
          <cell r="C3" t="str">
            <v>XXX</v>
          </cell>
        </row>
        <row r="4">
          <cell r="B4" t="str">
            <v>LICENSED MONEY LENDING ACTIVITIES</v>
          </cell>
          <cell r="C4" t="str">
            <v>XXX</v>
          </cell>
        </row>
        <row r="5">
          <cell r="B5" t="str">
            <v>MANUFACTURE OF MILITARY VEHICLES</v>
          </cell>
          <cell r="C5" t="str">
            <v>XXX</v>
          </cell>
        </row>
        <row r="6">
          <cell r="B6" t="str">
            <v>MANUFACTURE OF WEAPONS AND AMMUNITION</v>
          </cell>
          <cell r="C6" t="str">
            <v>XXX</v>
          </cell>
        </row>
        <row r="7">
          <cell r="B7" t="str">
            <v>MONEY-CHANGING SERVICES</v>
          </cell>
          <cell r="C7" t="str">
            <v>XXX</v>
          </cell>
        </row>
        <row r="8">
          <cell r="B8" t="str">
            <v>ACTIVITIES OF REAL ESTATE AGENTS AND BROKERS FOR BUYING, SELLING AND RENTING OF REAL ESTATE</v>
          </cell>
          <cell r="C8" t="str">
            <v>XXX</v>
          </cell>
        </row>
        <row r="9">
          <cell r="B9" t="str">
            <v>ACTIVITIES OF RELIGIOUS ORGANIZATIONS</v>
          </cell>
          <cell r="C9" t="str">
            <v>XXX</v>
          </cell>
        </row>
        <row r="10">
          <cell r="B10" t="str">
            <v>APPRAISAL SERVICES FOR REAL ESTATE</v>
          </cell>
          <cell r="C10" t="str">
            <v>XXX</v>
          </cell>
        </row>
        <row r="11">
          <cell r="B11" t="str">
            <v>BROKERAGE FOR SHIP AND AIRCRAFT SPACE</v>
          </cell>
          <cell r="C11" t="str">
            <v>XXX</v>
          </cell>
        </row>
        <row r="12">
          <cell r="B12" t="str">
            <v>BUILDING OF OTHER SHIPS AND BOATS N.E.C.</v>
          </cell>
          <cell r="C12" t="str">
            <v>XXX</v>
          </cell>
        </row>
        <row r="13">
          <cell r="B13" t="str">
            <v>BUYING, SELLING, RENTING AND OPERATING OF SELF-OWNED OR LEASED LAND FOR DEVELOPMENT</v>
          </cell>
          <cell r="C13" t="str">
            <v>XXX</v>
          </cell>
        </row>
        <row r="14">
          <cell r="B14" t="str">
            <v>BUYING, SELLING, RENTING AND OPERATING OF SELF-OWNED OR LEASED LAND FOR OTHER PURPOSE N.E.C</v>
          </cell>
          <cell r="C14" t="str">
            <v>XXX</v>
          </cell>
        </row>
        <row r="15">
          <cell r="B15" t="str">
            <v>BUYING, SELLING, RENTING AND OPERATING OF SELF-OWNED OR LEASED OF  OTHER NON-RESIDENTIAL BUILDINGS N.E.C.</v>
          </cell>
          <cell r="C15" t="str">
            <v>XXX</v>
          </cell>
        </row>
        <row r="16">
          <cell r="B16" t="str">
            <v>BUYING, SELLING, RENTING AND OPERATING OF SELF-OWNED OR LEASED OF HIGH RISE OFFICE UNITS INCLUDING SOFO, SOVO</v>
          </cell>
          <cell r="C16" t="str">
            <v>XXX</v>
          </cell>
        </row>
        <row r="17">
          <cell r="B17" t="str">
            <v>BUYING, SELLING, RENTING AND OPERATING OF SELF-OWNED OR LEASED OF HIGH RISE RESIDENTIAL UNITS (E.G. CONDO / APARTMENT / SOHO)</v>
          </cell>
          <cell r="C17" t="str">
            <v>XXX</v>
          </cell>
        </row>
        <row r="18">
          <cell r="B18" t="str">
            <v>BUYING, SELLING, RENTING AND OPERATING OF SELF-OWNED OR LEASED OF INDUSTRIAL BUILDINGS &amp; FACTORIES INCLUDING WAREHOUSES</v>
          </cell>
          <cell r="C18" t="str">
            <v>XXX</v>
          </cell>
        </row>
        <row r="19">
          <cell r="B19" t="str">
            <v xml:space="preserve">BUYING, SELLING, RENTING AND OPERATING OF SELF-OWNED OR LEASED OF LANDED RESIDENTIAL UNITS (E.G. LINK, SEMI-D AND DETACHED HOUSES) </v>
          </cell>
          <cell r="C19" t="str">
            <v>XXX</v>
          </cell>
        </row>
        <row r="20">
          <cell r="B20" t="str">
            <v>BUYING, SELLING, RENTING AND OPERATING OF SELF-OWNED OR LEASED OF OTHER RESIDENTIAL UNITS</v>
          </cell>
          <cell r="C20" t="str">
            <v>XXX</v>
          </cell>
        </row>
        <row r="21">
          <cell r="B21" t="str">
            <v xml:space="preserve">BUYING, SELLING, RENTING AND OPERATING OF SELF-OWNED OR LEASED OF SHOPLOTS OR SHOP HOUSES
</v>
          </cell>
          <cell r="C21" t="str">
            <v>XXX</v>
          </cell>
        </row>
        <row r="22">
          <cell r="B22" t="str">
            <v>BUYING, SELLING, RENTING AND OPERATING OF SELF-OWNED OR LEASED OF SHOPPING COMPLEXES OR MALLS</v>
          </cell>
          <cell r="C22" t="str">
            <v>XXX</v>
          </cell>
        </row>
        <row r="23">
          <cell r="B23" t="str">
            <v>COMMODITY BROKERS AND DEALERS</v>
          </cell>
          <cell r="C23" t="str">
            <v>XXX</v>
          </cell>
        </row>
        <row r="24">
          <cell r="B24" t="str">
            <v>DEVELOPER - AFFORDABLE HOUSING SCHEME (AS APPROVED BY GOVERNMENT) FOR SALE</v>
          </cell>
          <cell r="C24" t="str">
            <v>XXX</v>
          </cell>
        </row>
        <row r="25">
          <cell r="B25" t="str">
            <v>DEVELOPER - HIGH RISE OFFICE UNITS INCLUDING SOFO, SOVO FOR SALE</v>
          </cell>
          <cell r="C25" t="str">
            <v>XXX</v>
          </cell>
        </row>
        <row r="26">
          <cell r="B26" t="str">
            <v>DEVELOPER - HIGH RISE RESIDENTIAL UNITS (E.G. CONDO / APARTMENT / SOHO) FOR SALE</v>
          </cell>
          <cell r="C26" t="str">
            <v>XXX</v>
          </cell>
        </row>
        <row r="27">
          <cell r="B27" t="str">
            <v>DEVELOPER - INDUSTRIAL BUILDINGS &amp; FACTORIES INCLUDING WAREHOUSES FOR SALE</v>
          </cell>
          <cell r="C27" t="str">
            <v>XXX</v>
          </cell>
        </row>
        <row r="28">
          <cell r="B28" t="str">
            <v>DEVELOPER - LANDED RESIDENTIAL UNITS (E.G. LINK, SEMI-D &amp; DETACHED HOUSES) FOR SALE</v>
          </cell>
          <cell r="C28" t="str">
            <v>XXX</v>
          </cell>
        </row>
        <row r="29">
          <cell r="B29" t="str">
            <v>DEVELOPER - OTHER NON-RESIDENTIAL BUILDINGS FOR SALE</v>
          </cell>
          <cell r="C29" t="str">
            <v>XXX</v>
          </cell>
        </row>
        <row r="30">
          <cell r="B30" t="str">
            <v>DEVELOPER - OTHER RESIDENTIAL BUILDINGS FOR SALE</v>
          </cell>
          <cell r="C30" t="str">
            <v>XXX</v>
          </cell>
        </row>
        <row r="31">
          <cell r="B31" t="str">
            <v>DEVELOPER - SHOPLOTS OR SHOP HOUSES FOR SALE</v>
          </cell>
          <cell r="C31" t="str">
            <v>XXX</v>
          </cell>
        </row>
        <row r="32">
          <cell r="B32" t="str">
            <v>DEVELOPER - SHOPPING COMPLEXES OR MALLS FOR SALE</v>
          </cell>
          <cell r="C32" t="str">
            <v>XXX</v>
          </cell>
        </row>
        <row r="33">
          <cell r="B33" t="str">
            <v>DEVELOPMENT OF HIGH RISE OFFICE UNITS INCLUDING SOFO, SOVO FOR OWN OPERATION I.E. RENTING OF SPACE IN THESE BUILDINGS</v>
          </cell>
          <cell r="C33" t="str">
            <v>XXX</v>
          </cell>
        </row>
        <row r="34">
          <cell r="B34" t="str">
            <v>DEVELOPMENT OF HIGH RISE RESIDENTIAL UNITS (E.G. CONDO / APARTMENT / SOHO) FOR OWN OPERATION I.E. RENTING OF SPACE IN THESE BUILDINGS</v>
          </cell>
          <cell r="C34" t="str">
            <v>XXX</v>
          </cell>
        </row>
        <row r="35">
          <cell r="B35" t="str">
            <v>DEVELOPMENT OF INDUSTRIAL BUILDINGS &amp; FACTORIES INCLUDING WAREHOUSES FOR OWN OPERATION I.E. RENTING OF SPACE IN THESE BUILDINGS</v>
          </cell>
          <cell r="C35" t="str">
            <v>XXX</v>
          </cell>
        </row>
        <row r="36">
          <cell r="B36" t="str">
            <v>DEVELOPMENT OF LANDED RESIDENTIAL UNITS (E.G.BUNGALOWS, SEMI DETACHED HOUSES, TERRACE/LINK HOUSES) FOR OWN OPERATION I.E. RENTING OF SPACE IN THESE BUILDINGS</v>
          </cell>
          <cell r="C36" t="str">
            <v>XXX</v>
          </cell>
        </row>
        <row r="37">
          <cell r="B37" t="str">
            <v>DEVELOPMENT OF OTHER TYPES OF BUILDINGS FOR OWN OPERATION I.E. RENTING OF SPACE IN THESE BUILDINGS</v>
          </cell>
          <cell r="C37" t="str">
            <v>XXX</v>
          </cell>
        </row>
        <row r="38">
          <cell r="B38" t="str">
            <v>DEVELOPMENT OF SHOPLOTS OR SHOP HOUSES FOR OWN OPERATION I.E. RENTING OF SPACE IN THESE BUILDINGS</v>
          </cell>
          <cell r="C38" t="str">
            <v>XXX</v>
          </cell>
        </row>
        <row r="39">
          <cell r="B39" t="str">
            <v>DEVELOPMENT OF SHOPPING COMPLEXES OR MALLS FOR OWN OPERATION I.E. RENTING OF SPACE IN THESE BUILDINGS</v>
          </cell>
          <cell r="C39" t="str">
            <v>XXX</v>
          </cell>
        </row>
        <row r="40">
          <cell r="B40" t="str">
            <v>FACTORING COMPANIES</v>
          </cell>
          <cell r="C40" t="str">
            <v>XXX</v>
          </cell>
        </row>
        <row r="41">
          <cell r="B41" t="str">
            <v>FAST-FOOD RESTAURANTS</v>
          </cell>
          <cell r="C41" t="str">
            <v>XXX</v>
          </cell>
        </row>
        <row r="42">
          <cell r="B42" t="str">
            <v>FINANCIAL LEASING ACTIVITIES</v>
          </cell>
          <cell r="C42" t="str">
            <v>XXX</v>
          </cell>
        </row>
        <row r="43">
          <cell r="B43" t="str">
            <v xml:space="preserve">FORWARDING OF FREIGHT </v>
          </cell>
          <cell r="C43" t="str">
            <v>XXX</v>
          </cell>
        </row>
        <row r="44">
          <cell r="B44" t="str">
            <v>FREIGHT RAIL TRANSPORT</v>
          </cell>
          <cell r="C44" t="str">
            <v>XXX</v>
          </cell>
        </row>
        <row r="45">
          <cell r="B45" t="str">
            <v>FREIGHT TRANSPORT BY ROAD</v>
          </cell>
          <cell r="C45" t="str">
            <v>XXX</v>
          </cell>
        </row>
        <row r="46">
          <cell r="B46" t="str">
            <v>GOLD BULLION DEALERS</v>
          </cell>
          <cell r="C46" t="str">
            <v>XXX</v>
          </cell>
        </row>
        <row r="47">
          <cell r="B47" t="str">
            <v>INLAND FREIGHT WATER TRANSPORT</v>
          </cell>
          <cell r="C47" t="str">
            <v>XXX</v>
          </cell>
        </row>
        <row r="48">
          <cell r="B48" t="str">
            <v>LEGAL AND ACCOUNTING ACTIVITIES</v>
          </cell>
          <cell r="C48" t="str">
            <v>XXX</v>
          </cell>
        </row>
        <row r="49">
          <cell r="B49" t="str">
            <v>LOGGING</v>
          </cell>
          <cell r="C49" t="str">
            <v>XXX</v>
          </cell>
        </row>
        <row r="50">
          <cell r="B50" t="str">
            <v>MAINTENANCE AND REPAIR OF MOTOR VEHICLES</v>
          </cell>
          <cell r="C50" t="str">
            <v>XXX</v>
          </cell>
        </row>
        <row r="51">
          <cell r="B51" t="str">
            <v>MANAGEMENT OF REAL ESTATE ON A FEE OR CONTRACT BASIS</v>
          </cell>
          <cell r="C51" t="str">
            <v>XXX</v>
          </cell>
        </row>
        <row r="52">
          <cell r="B52" t="str">
            <v>MANUFACTURE OF AIR AND SPACECRAFT AND RELATED MACHINERY</v>
          </cell>
          <cell r="C52" t="str">
            <v>XXX</v>
          </cell>
        </row>
        <row r="53">
          <cell r="B53" t="str">
            <v>MANUFACTURE OF AIRCRAFT LAUNCHING GEAR, AIRCRAFT CARRIER CATAPULTS AND RELATED EQUIPMENT</v>
          </cell>
          <cell r="C53" t="str">
            <v>XXX</v>
          </cell>
        </row>
        <row r="54">
          <cell r="B54" t="str">
            <v>MANUFACTURE OF BODIES (COACHWORK) FOR MOTOR VEHICLES; MANUFACTURE OF TRAILERS &amp; SEMI-TRAILERS</v>
          </cell>
          <cell r="C54" t="str">
            <v>XXX</v>
          </cell>
        </row>
        <row r="55">
          <cell r="B55" t="str">
            <v>MANUFACTURE OF MOTOR VEHICLES, INCLUDE ENGINES</v>
          </cell>
          <cell r="C55" t="str">
            <v>XXX</v>
          </cell>
        </row>
        <row r="56">
          <cell r="B56" t="str">
            <v>MANUFACTURE OF OTHER BASIC PRECIOUS METAL</v>
          </cell>
          <cell r="C56" t="str">
            <v>XXX</v>
          </cell>
        </row>
        <row r="57">
          <cell r="B57" t="str">
            <v xml:space="preserve">MANUFACTURE OF PARTS &amp; ACCESSORIES FOR MOTOR VEHICLES </v>
          </cell>
          <cell r="C57" t="str">
            <v>XXX</v>
          </cell>
        </row>
        <row r="58">
          <cell r="B58" t="str">
            <v>MANUFACTURE OF PNEUMATIC TYRES, SOLID OR CUSHION TYRES FOR ALL OTHER NATURE OF TRANSPORT (E.G. MOTORCYCLES, BICYCLES &amp; AIRCRAFTS)</v>
          </cell>
          <cell r="C58" t="str">
            <v>XXX</v>
          </cell>
        </row>
        <row r="59">
          <cell r="B59" t="str">
            <v>MANUFACTURE OF PNEUMATIC TYRES, SOLID OR CUSHION TYRES FOR MOTOR VEHICLES (EXCLUDING MOTORCYCLES, BICYCLES &amp; AIRCRAFTS)</v>
          </cell>
          <cell r="C59" t="str">
            <v>XXX</v>
          </cell>
        </row>
        <row r="60">
          <cell r="B60" t="str">
            <v>NON-SCHEDULED TRANSPORT OF FREIGHT BY AIR</v>
          </cell>
          <cell r="C60" t="str">
            <v>XXX</v>
          </cell>
        </row>
        <row r="61">
          <cell r="B61" t="str">
            <v>OTHER ADMINISTRATION OF TRUSTS ACCOUNTS</v>
          </cell>
          <cell r="C61" t="str">
            <v>XXX</v>
          </cell>
        </row>
        <row r="62">
          <cell r="B62" t="str">
            <v>OTHER CARGO HANDLING ACTIVITIES N.E.C.</v>
          </cell>
          <cell r="C62" t="str">
            <v>XXX</v>
          </cell>
        </row>
        <row r="63">
          <cell r="B63" t="str">
            <v>OTHER FINANCIAL AND COMMODITY FUTURES BROKERS AND DEALERS</v>
          </cell>
          <cell r="C63" t="str">
            <v>XXX</v>
          </cell>
        </row>
        <row r="64">
          <cell r="B64" t="str">
            <v>OTHER RETAIL SALE IN NON-SPECIALIZED STORES</v>
          </cell>
          <cell r="C64" t="str">
            <v>XXX</v>
          </cell>
        </row>
        <row r="65">
          <cell r="B65" t="str">
            <v>OTHER RETAIL TRADE, EXCEPT OF MOTOR VEHICLES AND MOTORCYCLES, N.E.C.</v>
          </cell>
          <cell r="C65" t="str">
            <v>XXX</v>
          </cell>
        </row>
        <row r="66">
          <cell r="B66" t="str">
            <v>PAWNSHOPS AND PAWNBROKERS INCLUDES AR-RAHNU</v>
          </cell>
          <cell r="C66" t="str">
            <v>XXX</v>
          </cell>
        </row>
        <row r="67">
          <cell r="B67" t="str">
            <v>PROPERTY UNIT TRUST (REITS)</v>
          </cell>
          <cell r="C67" t="str">
            <v>XXX</v>
          </cell>
        </row>
        <row r="68">
          <cell r="B68" t="str">
            <v xml:space="preserve">PROVISION OF DRILL SHIPS (THESE ARE VESSELS USED IN DEEP WATER AND CAN GENERALLY DRIP &gt; 2,000 METRES DEPTH) </v>
          </cell>
          <cell r="C68" t="str">
            <v>XXX</v>
          </cell>
        </row>
        <row r="69">
          <cell r="B69" t="str">
            <v>PROVISION OF OFFSHORE SUPPORT VESSELS E.G. ANCHOR HANDLING TUG SUPPLY VESSELS, ANCHOR HANDLING TUG, ACCOMMODATION BOATS &amp; BARGES, CREWBOATS, PLATFORM SUPPORT VESSELS</v>
          </cell>
          <cell r="C69" t="str">
            <v>XXX</v>
          </cell>
        </row>
        <row r="70">
          <cell r="B70" t="str">
            <v>PUBS, BARS, DISCOTHEQUES, COCKTAIL AND KARAOKE LOUNGES</v>
          </cell>
          <cell r="C70" t="str">
            <v>XXX</v>
          </cell>
        </row>
        <row r="71">
          <cell r="B71" t="str">
            <v>REAL ESTATE ACTIVITIES ON A FEE OR CONTRACT BASIS N.E.C.</v>
          </cell>
          <cell r="C71" t="str">
            <v>XXX</v>
          </cell>
        </row>
        <row r="72">
          <cell r="B72" t="str">
            <v>REAL ESTATE ACTIVITIES WITH OWN OR LEASED PROPERTY N.E.C.</v>
          </cell>
          <cell r="C72" t="str">
            <v>XXX</v>
          </cell>
        </row>
        <row r="73">
          <cell r="B73" t="str">
            <v>RENTING OF AIR-TRANSPORT EQUIPMENT WITH OPERATOR FOR THE PURPOSE OF FREIGHT TRANSPORTATION</v>
          </cell>
          <cell r="C73" t="str">
            <v>XXX</v>
          </cell>
        </row>
        <row r="74">
          <cell r="B74" t="str">
            <v>RESTAURANTS AND RESTAURANT CUM NIGHT CLUBS</v>
          </cell>
          <cell r="C74" t="str">
            <v>XXX</v>
          </cell>
        </row>
        <row r="75">
          <cell r="B75" t="str">
            <v>RETAIL SALE IN NON-SPECIALIZED STORES WITH FOOD, BEVERAGES OR TOBACCO PREDOMINATING</v>
          </cell>
          <cell r="C75" t="str">
            <v>XXX</v>
          </cell>
        </row>
        <row r="76">
          <cell r="B76" t="str">
            <v>RETAIL SALE OF ALCOHOLIC BEVERAGES IN SPECIALIZED STORES</v>
          </cell>
          <cell r="C76" t="str">
            <v>XXX</v>
          </cell>
        </row>
        <row r="77">
          <cell r="B77" t="str">
            <v>RETAIL SALE OF AUTOMOTIVE FUEL IN SPECIALIZED STORES</v>
          </cell>
          <cell r="C77" t="str">
            <v>XXX</v>
          </cell>
        </row>
        <row r="78">
          <cell r="B78" t="str">
            <v>RETAIL SALE OF BASIC PHARMACEUTICAL PRODUCT AND PHARMACEUTICAL PREPARATIONS</v>
          </cell>
          <cell r="C78" t="str">
            <v>XXX</v>
          </cell>
        </row>
        <row r="79">
          <cell r="B79" t="str">
            <v>RETAIL SALE OF FOOD IN SPECIALIZED STORES</v>
          </cell>
          <cell r="C79" t="str">
            <v>XXX</v>
          </cell>
        </row>
        <row r="80">
          <cell r="B80" t="str">
            <v>RETAIL SALE OF HOUSEHOLD FUEL OIL, COOKING GAS, COAL AND FUEL WOOD</v>
          </cell>
          <cell r="C80" t="str">
            <v>XXX</v>
          </cell>
        </row>
        <row r="81">
          <cell r="B81" t="str">
            <v xml:space="preserve">RETAIL SALE OF SOUVENIRS AND CRAFTWORK </v>
          </cell>
          <cell r="C81" t="str">
            <v>XXX</v>
          </cell>
        </row>
        <row r="82">
          <cell r="B82" t="str">
            <v>RETAIL SALE OF TEA, COFFEE, SOFT DRINKS, MINERAL WATER AND OTHER BEVERAGES IN SPECIALIZED STORES</v>
          </cell>
          <cell r="C82" t="str">
            <v>XXX</v>
          </cell>
        </row>
        <row r="83">
          <cell r="B83" t="str">
            <v>RETAIL SALE OF TOBACCO PRODUCTS IN SPECIALIZED STORES</v>
          </cell>
          <cell r="C83" t="str">
            <v>XXX</v>
          </cell>
        </row>
        <row r="84">
          <cell r="B84" t="str">
            <v>RETAIL SALE VIA STALLS AND MARKETS</v>
          </cell>
          <cell r="C84" t="str">
            <v>XXX</v>
          </cell>
        </row>
        <row r="85">
          <cell r="B85" t="str">
            <v>RETAIL TRADE NOT IN STORES, STALLS OR MARKETS</v>
          </cell>
          <cell r="C85" t="str">
            <v>XXX</v>
          </cell>
        </row>
        <row r="86">
          <cell r="B86" t="str">
            <v>RETAILER OF NEW PASSENGER MOTOR VEHICLES (EXCLUDE COMMERCIAL VEHICLES)</v>
          </cell>
          <cell r="C86" t="str">
            <v>XXX</v>
          </cell>
        </row>
        <row r="87">
          <cell r="B87" t="str">
            <v>SALE OF NEW COMMERCIAL VEHICLES E.G. LORRIES, TRUCKS, TRAILERS</v>
          </cell>
          <cell r="C87" t="str">
            <v>XXX</v>
          </cell>
        </row>
        <row r="88">
          <cell r="B88" t="str">
            <v>SALE OF OTHER MOTOR VEHICLES N.E.C.</v>
          </cell>
          <cell r="C88" t="str">
            <v>XXX</v>
          </cell>
        </row>
        <row r="89">
          <cell r="B89" t="str">
            <v>SALE OF USED PASSENGER MOTOR VEHICLES (EXCLUDE COMMERCIAL VEHICLES)</v>
          </cell>
          <cell r="C89" t="str">
            <v>XXX</v>
          </cell>
        </row>
        <row r="90">
          <cell r="B90" t="str">
            <v>SALE, MAINTENANCE AND REPAIR OF MOTORCYCLES AND RELATED PARTS AND ACCESSORIES</v>
          </cell>
          <cell r="C90" t="str">
            <v>XXX</v>
          </cell>
        </row>
        <row r="91">
          <cell r="B91" t="str">
            <v>SILVICULTURE AND OTHER FORESTRY ACTIVITIES</v>
          </cell>
          <cell r="C91" t="str">
            <v>XXX</v>
          </cell>
        </row>
        <row r="92">
          <cell r="B92" t="str">
            <v>SOLE DISTRIBUTOR OR SOLE FRANCHISEE OF NEW PASSENGER MOTOR VEHICLES (EXCLUDE COMMERCIAL VEHICLES)</v>
          </cell>
          <cell r="C92" t="str">
            <v>XXX</v>
          </cell>
        </row>
        <row r="93">
          <cell r="B93" t="str">
            <v>STOCK, SHARE AND BOND BROKERS</v>
          </cell>
          <cell r="C93" t="str">
            <v>XXX</v>
          </cell>
        </row>
        <row r="94">
          <cell r="B94" t="str">
            <v>SUPPORT SERVICE TO FORESTRY</v>
          </cell>
          <cell r="C94" t="str">
            <v>XXX</v>
          </cell>
        </row>
        <row r="95">
          <cell r="B95" t="str">
            <v>TANNING AND DRESSING OF LEATHER; MANUFACTURE OF LUGGAGE, HANDBAGS, SADDLERY AND HARNESS; DRESSING AND DYEING OF FUR</v>
          </cell>
          <cell r="C95" t="str">
            <v>XXX</v>
          </cell>
        </row>
        <row r="96">
          <cell r="B96" t="str">
            <v>TRANSPORT FREIGHT BY AIR OVER REGULAR ROUTES AND ON REGULAR SCHEDULES</v>
          </cell>
          <cell r="C96" t="str">
            <v>XXX</v>
          </cell>
        </row>
        <row r="97">
          <cell r="B97" t="str">
            <v>TRANSPORT OF FREIGHT OVER SEAS AND COASTAL WATERS, WHETHER SCHEDULED OR NOT</v>
          </cell>
          <cell r="C97" t="str">
            <v>XXX</v>
          </cell>
        </row>
        <row r="98">
          <cell r="B98" t="str">
            <v>TRAVEL AGENCY, TOUR OPERATOR, RESERVATION SERVICE AND RELATED ACTIVITIES</v>
          </cell>
          <cell r="C98" t="str">
            <v>XXX</v>
          </cell>
        </row>
        <row r="99">
          <cell r="B99" t="str">
            <v>TRUSTS, FUNDS AND SIMILAR FINANCIAL ENTITIES N.E.C.</v>
          </cell>
          <cell r="C99" t="str">
            <v>XXX</v>
          </cell>
        </row>
        <row r="100">
          <cell r="B100" t="str">
            <v>UNIT TRUST FUND EXCLUDES REITS</v>
          </cell>
          <cell r="C100" t="str">
            <v>XXX</v>
          </cell>
        </row>
        <row r="101">
          <cell r="B101" t="str">
            <v>UNIT TRUST MANAGEMENT COMPANIES</v>
          </cell>
          <cell r="C101" t="str">
            <v>XXX</v>
          </cell>
        </row>
        <row r="102">
          <cell r="B102" t="str">
            <v>WHOLESALE AND RETAIL SALE OF TYRES AND TUBES FOR MOTOR VEHICLES</v>
          </cell>
          <cell r="C102" t="str">
            <v>XXX</v>
          </cell>
        </row>
        <row r="103">
          <cell r="B103" t="str">
            <v>WHOLESALE AND RETAILS SALE OF ALL OTHER KINDS OF PARTS, COMPONENTS, SUPPLIES TOOLS AND ACCESSORIES FOR MOTOR VEHICLES OTHER THAN TYRES AND TUBES</v>
          </cell>
          <cell r="C103" t="str">
            <v>XXX</v>
          </cell>
        </row>
        <row r="104">
          <cell r="B104" t="str">
            <v>WHOLESALE OF AIRCRAFT EQUIPMENT AND ACCESSORIES</v>
          </cell>
          <cell r="C104" t="str">
            <v>XXX</v>
          </cell>
        </row>
        <row r="105">
          <cell r="B105" t="str">
            <v>UNKNOWN</v>
          </cell>
          <cell r="C105" t="str">
            <v>XXX</v>
          </cell>
        </row>
        <row r="106">
          <cell r="B106" t="str">
            <v>ACCOUNTANTS</v>
          </cell>
          <cell r="C106" t="str">
            <v>XXX</v>
          </cell>
        </row>
        <row r="107">
          <cell r="B107" t="str">
            <v>ACCOUNTING ASSOCIATE PROFESSIONALS</v>
          </cell>
          <cell r="C107" t="str">
            <v>XXX</v>
          </cell>
        </row>
        <row r="108">
          <cell r="B108" t="str">
            <v>CIVIL DEFENCE ASSOCIATE PROFESSIONALS</v>
          </cell>
          <cell r="C108" t="str">
            <v>XXX</v>
          </cell>
        </row>
        <row r="109">
          <cell r="B109" t="str">
            <v>CREDIT AND LOANS OFFICERS</v>
          </cell>
          <cell r="C109" t="str">
            <v>XXX</v>
          </cell>
        </row>
        <row r="110">
          <cell r="B110" t="str">
            <v>CUSTOMS AND BORDER INSPECTOR ASSOCIATE PROFESSIONALS</v>
          </cell>
          <cell r="C110" t="str">
            <v>XXX</v>
          </cell>
        </row>
        <row r="111">
          <cell r="B111" t="str">
            <v>FINANCIAL ANALYSTS</v>
          </cell>
          <cell r="C111" t="str">
            <v>XXX</v>
          </cell>
        </row>
        <row r="112">
          <cell r="B112" t="str">
            <v>FINANCIAL AND INVESTMENT ADVISERS</v>
          </cell>
          <cell r="C112" t="str">
            <v>XXX</v>
          </cell>
        </row>
        <row r="113">
          <cell r="B113" t="str">
            <v>GOVERNMENT LICENSING OFFICIAL ASSOCIATE PROFESSIONALS</v>
          </cell>
          <cell r="C113" t="str">
            <v>XXX</v>
          </cell>
        </row>
        <row r="114">
          <cell r="B114" t="str">
            <v>GOVERNMENT SOCIAL BENEFIT OFFICIAL ASSOCIATE PROFESSIONALS</v>
          </cell>
          <cell r="C114" t="str">
            <v>XXX</v>
          </cell>
        </row>
        <row r="115">
          <cell r="B115" t="str">
            <v>IMMIGRATION/CUSTOM OFFICERS AND ASSISTANT</v>
          </cell>
          <cell r="C115" t="str">
            <v>XXX</v>
          </cell>
        </row>
        <row r="116">
          <cell r="B116" t="str">
            <v>JUDGES</v>
          </cell>
          <cell r="C116" t="str">
            <v>XXX</v>
          </cell>
        </row>
        <row r="117">
          <cell r="B117" t="str">
            <v>LAWYERS</v>
          </cell>
          <cell r="C117" t="str">
            <v>XXX</v>
          </cell>
        </row>
        <row r="118">
          <cell r="B118" t="str">
            <v>LEGAL ASSOCIATE PROFESSIONALS</v>
          </cell>
          <cell r="C118" t="str">
            <v>XXX</v>
          </cell>
        </row>
        <row r="119">
          <cell r="B119" t="str">
            <v>LEGAL PROFESSIONALS N.E.C.</v>
          </cell>
          <cell r="C119" t="str">
            <v>XXX</v>
          </cell>
        </row>
        <row r="120">
          <cell r="B120" t="str">
            <v>MANAGING DIRECTORS AND CHIEF EXECUTIVES</v>
          </cell>
          <cell r="C120" t="str">
            <v>XXX</v>
          </cell>
        </row>
        <row r="121">
          <cell r="B121" t="str">
            <v>OTHER LEGISLATORS AND SENIOR OFFICIAL</v>
          </cell>
          <cell r="C121" t="str">
            <v>XXX</v>
          </cell>
        </row>
        <row r="122">
          <cell r="B122" t="str">
            <v>OTHER TELLERS, MONEY COLLECTORS AND RELATED CLERKS</v>
          </cell>
          <cell r="C122" t="str">
            <v>XXX</v>
          </cell>
        </row>
        <row r="123">
          <cell r="B123" t="str">
            <v>PAWNBROKERS AND MONEY-LENDERS</v>
          </cell>
          <cell r="C123" t="str">
            <v>XXX</v>
          </cell>
        </row>
        <row r="124">
          <cell r="B124" t="str">
            <v>POLICE OFFICERS (REGULATORY GOV.)</v>
          </cell>
          <cell r="C124" t="str">
            <v>XXX</v>
          </cell>
        </row>
        <row r="125">
          <cell r="B125" t="str">
            <v>PROFESSIONAL CIVIL DEFENCE OFFICIALS</v>
          </cell>
          <cell r="C125" t="str">
            <v>XXX</v>
          </cell>
        </row>
        <row r="126">
          <cell r="B126" t="str">
            <v>PROFESSIONAL CUSTOMS AND BORDER INSPECTORS</v>
          </cell>
          <cell r="C126" t="str">
            <v>XXX</v>
          </cell>
        </row>
        <row r="127">
          <cell r="B127" t="str">
            <v>PROFESSIONAL GOVERNMENT LICENSING OFFICIALS</v>
          </cell>
          <cell r="C127" t="str">
            <v>XXX</v>
          </cell>
        </row>
        <row r="128">
          <cell r="B128" t="str">
            <v>PROFESSIONAL GOVERNMENT SOCIAL BENEFITS OFFICIALS</v>
          </cell>
          <cell r="C128" t="str">
            <v>XXX</v>
          </cell>
        </row>
        <row r="129">
          <cell r="B129" t="str">
            <v>PROFESSIONAL POLICE INSPECTORS AND DETECTIVES</v>
          </cell>
          <cell r="C129" t="str">
            <v>XXX</v>
          </cell>
        </row>
        <row r="130">
          <cell r="B130" t="str">
            <v>PROFESSIONAL TAXATION AND EXCISE OFFICIALS</v>
          </cell>
          <cell r="C130" t="str">
            <v>XXX</v>
          </cell>
        </row>
        <row r="131">
          <cell r="B131" t="str">
            <v>REGULATORY GOVERNMENT ASSOCIATE PROFESSIONALS NOT ELSEWHERE CLASSIFIED</v>
          </cell>
          <cell r="C131" t="str">
            <v>XXX</v>
          </cell>
        </row>
        <row r="132">
          <cell r="B132" t="str">
            <v>REGULATORY GOVERNMENT PROFESSIONALS NOT ELSEWHERE CLASSIFIED</v>
          </cell>
          <cell r="C132" t="str">
            <v>XXX</v>
          </cell>
        </row>
        <row r="133">
          <cell r="B133" t="str">
            <v>SECURITIES AND FINANCE DEALERS AND BROKERS</v>
          </cell>
          <cell r="C133" t="str">
            <v>XXX</v>
          </cell>
        </row>
        <row r="134">
          <cell r="B134" t="str">
            <v>SENIOR GOVERNMENT OFFICIALS</v>
          </cell>
          <cell r="C134" t="str">
            <v>XXX</v>
          </cell>
        </row>
        <row r="135">
          <cell r="B135" t="str">
            <v>TAXATION AND EXCISE OFFICIAL ASSOCIATE PROFESSIONALS</v>
          </cell>
          <cell r="C135" t="str">
            <v>XXX</v>
          </cell>
        </row>
        <row r="136">
          <cell r="B136" t="str">
            <v>TRADE BROKERS</v>
          </cell>
          <cell r="C136" t="str">
            <v>XXX</v>
          </cell>
        </row>
        <row r="137">
          <cell r="B137" t="str">
            <v>VALUERS AND LOSS ASSESSORS</v>
          </cell>
          <cell r="C137" t="str">
            <v>XXX</v>
          </cell>
        </row>
        <row r="138">
          <cell r="B138" t="str">
            <v xml:space="preserve">LOCAL PEP                 </v>
          </cell>
          <cell r="C138" t="str">
            <v>005</v>
          </cell>
        </row>
        <row r="139">
          <cell r="B139" t="str">
            <v>FOREIGN PEP</v>
          </cell>
          <cell r="C139" t="str">
            <v>006</v>
          </cell>
        </row>
        <row r="140">
          <cell r="B140" t="str">
            <v>HIGH RISK OCCUPATION</v>
          </cell>
          <cell r="C140" t="str">
            <v>008</v>
          </cell>
        </row>
        <row r="141">
          <cell r="B141" t="str">
            <v xml:space="preserve">PEP ENTITY                                </v>
          </cell>
          <cell r="C141" t="str">
            <v>012</v>
          </cell>
        </row>
        <row r="142">
          <cell r="B142" t="str">
            <v>LOCAL PEP ENTITY</v>
          </cell>
          <cell r="C142" t="str">
            <v>013</v>
          </cell>
        </row>
        <row r="143">
          <cell r="B143" t="str">
            <v>FOREIGN PEP ENTITY</v>
          </cell>
          <cell r="C143" t="str">
            <v>014</v>
          </cell>
        </row>
        <row r="144">
          <cell r="B144" t="str">
            <v xml:space="preserve">PEP-LINKED ENTITY   </v>
          </cell>
          <cell r="C144" t="str">
            <v>015</v>
          </cell>
        </row>
        <row r="145">
          <cell r="B145" t="str">
            <v>ADVERSE NEWS ON CUSTOMER</v>
          </cell>
          <cell r="C145" t="str">
            <v>016</v>
          </cell>
        </row>
        <row r="146">
          <cell r="B146" t="str">
            <v>ADVERSE NEWS ON CONNECTED PARTIES</v>
          </cell>
          <cell r="C146" t="str">
            <v>017</v>
          </cell>
        </row>
        <row r="147">
          <cell r="B147" t="str">
            <v>SANCTIONED INDIVIDUAL/ENTITY</v>
          </cell>
          <cell r="C147" t="str">
            <v>018</v>
          </cell>
        </row>
        <row r="148">
          <cell r="B148" t="str">
            <v>HIGH RISK INDUSTRY</v>
          </cell>
          <cell r="C148" t="str">
            <v>019</v>
          </cell>
        </row>
        <row r="149">
          <cell r="B149" t="str">
            <v>NO HIGH RISK CHARACTERISTICS / DOWNGRADED TO LOW RISK</v>
          </cell>
          <cell r="C149" t="str">
            <v>020</v>
          </cell>
        </row>
        <row r="150">
          <cell r="B150" t="str">
            <v>CONNECTED PERSONS ORIGINATE/OPERATE FROM/IN HR COUNTRY &amp; MEET MOD CRITERIA</v>
          </cell>
          <cell r="C150" t="str">
            <v>021</v>
          </cell>
        </row>
        <row r="151">
          <cell r="B151" t="str">
            <v>PEP-LINKED ENTITY - LOCAL</v>
          </cell>
          <cell r="C151" t="str">
            <v>023</v>
          </cell>
        </row>
        <row r="152">
          <cell r="B152" t="str">
            <v>PEP-LINKED ENTITY - FOREIGN</v>
          </cell>
          <cell r="C152" t="str">
            <v>024</v>
          </cell>
        </row>
        <row r="153">
          <cell r="B153" t="str">
            <v xml:space="preserve">STR FILED ON CIF                          </v>
          </cell>
          <cell r="C153" t="str">
            <v>043</v>
          </cell>
        </row>
        <row r="154">
          <cell r="B154" t="str">
            <v>STR FILED ON CONNECTED PARTY(IES)</v>
          </cell>
          <cell r="C154" t="str">
            <v>044</v>
          </cell>
        </row>
        <row r="155">
          <cell r="B155" t="str">
            <v>PRODUCTION ORDER SERVED</v>
          </cell>
          <cell r="C155" t="str">
            <v>047</v>
          </cell>
        </row>
        <row r="156">
          <cell r="B156" t="str">
            <v>AUM RISK - HIGH</v>
          </cell>
          <cell r="C156" t="str">
            <v>048</v>
          </cell>
        </row>
        <row r="157">
          <cell r="B157" t="str">
            <v>AUM RISK - MEDIUM</v>
          </cell>
          <cell r="C157" t="str">
            <v>049</v>
          </cell>
        </row>
        <row r="158">
          <cell r="B158" t="str">
            <v>COUNTRY RISK - HIGH</v>
          </cell>
          <cell r="C158" t="str">
            <v>050</v>
          </cell>
        </row>
        <row r="159">
          <cell r="B159" t="str">
            <v>COUNTRY RISK - MEDIUM</v>
          </cell>
          <cell r="C159" t="str">
            <v>051</v>
          </cell>
        </row>
        <row r="160">
          <cell r="B160" t="str">
            <v>PRODUCT RISK - HIGH</v>
          </cell>
          <cell r="C160" t="str">
            <v>079</v>
          </cell>
        </row>
        <row r="161">
          <cell r="B161" t="str">
            <v>PRODUCT RISK - MEDIUM</v>
          </cell>
          <cell r="C161" t="str">
            <v>080</v>
          </cell>
        </row>
        <row r="162">
          <cell r="B162" t="str">
            <v>TAX RISK - HIGH</v>
          </cell>
          <cell r="C162" t="str">
            <v>081</v>
          </cell>
        </row>
        <row r="163">
          <cell r="B163" t="str">
            <v>TAX RISK - MEDIUM</v>
          </cell>
          <cell r="C163" t="str">
            <v>082</v>
          </cell>
        </row>
        <row r="164">
          <cell r="B164" t="str">
            <v>CLOSE ASSOCIATE OF LOCAL PEPS</v>
          </cell>
          <cell r="C164" t="str">
            <v>087</v>
          </cell>
        </row>
        <row r="165">
          <cell r="B165" t="str">
            <v>CLOSE ASSOCIATE OF FOREIGN PEPS</v>
          </cell>
          <cell r="C165" t="str">
            <v>088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0AC08-A252-4455-9F5F-B3B1B3E0C588}">
  <sheetPr codeName="Sheet1">
    <tabColor rgb="FF0070C0"/>
  </sheetPr>
  <dimension ref="A1:X23"/>
  <sheetViews>
    <sheetView tabSelected="1" topLeftCell="E10" zoomScale="94" zoomScaleNormal="94" workbookViewId="0">
      <selection activeCell="L32" sqref="L32"/>
    </sheetView>
  </sheetViews>
  <sheetFormatPr defaultRowHeight="14.4" x14ac:dyDescent="0.3"/>
  <cols>
    <col min="1" max="1" width="24.33203125" customWidth="1"/>
    <col min="2" max="2" width="35.77734375" customWidth="1"/>
    <col min="3" max="3" width="35" customWidth="1"/>
    <col min="4" max="4" width="15.109375" bestFit="1" customWidth="1"/>
    <col min="5" max="5" width="12" bestFit="1" customWidth="1"/>
    <col min="6" max="6" width="33.33203125" customWidth="1"/>
    <col min="7" max="7" width="12.33203125" bestFit="1" customWidth="1"/>
    <col min="8" max="8" width="28" bestFit="1" customWidth="1"/>
    <col min="9" max="9" width="12.109375" bestFit="1" customWidth="1"/>
    <col min="10" max="10" width="20" bestFit="1" customWidth="1"/>
    <col min="11" max="11" width="14.109375" bestFit="1" customWidth="1"/>
    <col min="12" max="12" width="20.21875" bestFit="1" customWidth="1"/>
    <col min="13" max="13" width="44.5546875" bestFit="1" customWidth="1"/>
    <col min="14" max="14" width="35.21875" bestFit="1" customWidth="1"/>
    <col min="16" max="16" width="20" bestFit="1" customWidth="1"/>
    <col min="17" max="17" width="14.21875" bestFit="1" customWidth="1"/>
    <col min="18" max="18" width="23.6640625" bestFit="1" customWidth="1"/>
    <col min="19" max="19" width="32.88671875" bestFit="1" customWidth="1"/>
    <col min="20" max="20" width="33.6640625" bestFit="1" customWidth="1"/>
    <col min="21" max="21" width="33.33203125" bestFit="1" customWidth="1"/>
    <col min="22" max="22" width="11.21875" bestFit="1" customWidth="1"/>
  </cols>
  <sheetData>
    <row r="1" spans="1:8" ht="15" thickBot="1" x14ac:dyDescent="0.35"/>
    <row r="2" spans="1:8" x14ac:dyDescent="0.3">
      <c r="B2" s="1" t="s">
        <v>0</v>
      </c>
      <c r="C2" s="1" t="s">
        <v>1</v>
      </c>
      <c r="D2" s="2"/>
    </row>
    <row r="3" spans="1:8" x14ac:dyDescent="0.3">
      <c r="A3" s="3" t="s">
        <v>2</v>
      </c>
      <c r="B3" s="4" t="str">
        <f>IFERROR(VLOOKUP('[1]ECDD Checklist (Onboarding)'!B35,REASON_CODES,2,0),"N.A")</f>
        <v>N.A</v>
      </c>
      <c r="C3" s="4" t="str">
        <f>IFERROR(VLOOKUP('[1]ECDD Checklist (Onboarding)'!D35,REASON_CODES,2,0),"N.A")</f>
        <v>N.A</v>
      </c>
      <c r="D3" s="5"/>
      <c r="F3" s="6" t="s">
        <v>3</v>
      </c>
      <c r="G3" s="7"/>
      <c r="H3" s="8"/>
    </row>
    <row r="4" spans="1:8" x14ac:dyDescent="0.3">
      <c r="A4" s="3" t="s">
        <v>4</v>
      </c>
      <c r="B4" s="4" t="str">
        <f>IFERROR(VLOOKUP('[1]ECDD Checklist (Onboarding)'!B37,REASON_CODES,2,0),"N.A")</f>
        <v>N.A</v>
      </c>
      <c r="C4" s="4" t="str">
        <f>IFERROR(VLOOKUP('[1]ECDD Checklist (Onboarding)'!D37,REASON_CODES,2,0),"N.A")</f>
        <v>N.A</v>
      </c>
      <c r="D4" s="5"/>
      <c r="F4" s="9" t="s">
        <v>5</v>
      </c>
      <c r="G4" s="9" t="s">
        <v>6</v>
      </c>
      <c r="H4" s="10" t="s">
        <v>7</v>
      </c>
    </row>
    <row r="5" spans="1:8" x14ac:dyDescent="0.3">
      <c r="A5" s="11" t="s">
        <v>8</v>
      </c>
      <c r="B5" s="4" t="str">
        <f>IF('[1]ECDD Checklist (Onboarding)'!B38="YES","043","N.A")</f>
        <v>N.A</v>
      </c>
      <c r="C5" s="4" t="str">
        <f>IF('[1]ECDD Checklist (Onboarding)'!D38="YES","043","N.A")</f>
        <v>N.A</v>
      </c>
      <c r="D5" s="5"/>
      <c r="E5" s="12"/>
      <c r="F5" s="9" t="s">
        <v>9</v>
      </c>
      <c r="G5" s="9" t="s">
        <v>10</v>
      </c>
      <c r="H5" s="10" t="s">
        <v>11</v>
      </c>
    </row>
    <row r="6" spans="1:8" ht="15" thickBot="1" x14ac:dyDescent="0.35">
      <c r="A6" s="13" t="s">
        <v>12</v>
      </c>
      <c r="B6" s="14" t="e">
        <f>IF('[1]ECDD Checklist (Onboarding)'!B39="HIGH","050",IF('[1]ECDD Checklist (Onboarding)'!B39="DEFINITE HIGH","050",IF('[1]ECDD Checklist (Onboarding)'!B39="MEDIUM","051","N.A")))</f>
        <v>#N/A</v>
      </c>
      <c r="C6" s="14" t="e">
        <f>IF('[1]ECDD Checklist (Onboarding)'!D39="HIGH","050",IF('[1]ECDD Checklist (Onboarding)'!D39="DEFINITE HIGH","050",IF('[1]ECDD Checklist (Onboarding)'!K40="MEDIUM","051","N.A")))</f>
        <v>#N/A</v>
      </c>
      <c r="D6" s="5"/>
      <c r="E6" s="12"/>
      <c r="F6" s="9" t="s">
        <v>13</v>
      </c>
      <c r="G6" s="9" t="s">
        <v>14</v>
      </c>
      <c r="H6" s="10" t="s">
        <v>15</v>
      </c>
    </row>
    <row r="7" spans="1:8" ht="37.200000000000003" customHeight="1" thickBot="1" x14ac:dyDescent="0.35">
      <c r="A7" s="15" t="s">
        <v>16</v>
      </c>
      <c r="B7" s="16" t="str">
        <f>B8&amp;", "&amp;B9</f>
        <v>N.A, N.A, N.A, N.A</v>
      </c>
      <c r="C7" s="17" t="str">
        <f>C8&amp;", "&amp;C9</f>
        <v>N.A, N.A, N.A, N.A</v>
      </c>
      <c r="D7" s="18"/>
      <c r="E7" s="12"/>
      <c r="F7" s="9" t="s">
        <v>17</v>
      </c>
      <c r="G7" s="19"/>
      <c r="H7" s="10" t="s">
        <v>14</v>
      </c>
    </row>
    <row r="8" spans="1:8" ht="24" customHeight="1" x14ac:dyDescent="0.3">
      <c r="A8" s="20" t="s">
        <v>18</v>
      </c>
      <c r="B8" s="21" t="str">
        <f>IFERROR(VLOOKUP('[1]Formula (Ind OB Main)'!J54,REASON_CODES,2,0),"N.A")&amp;", "&amp;IFERROR(VLOOKUP('[1]Formula (Ind OB Main)'!J55,REASON_CODES,2,0),"N.A")</f>
        <v>N.A, N.A</v>
      </c>
      <c r="C8" s="22" t="str">
        <f>IFERROR(VLOOKUP('[1]Formula (Ind OB Joint)'!J54,REASON_CODES,2,0),"N.A")&amp;", "&amp;IFERROR(VLOOKUP('[1]Formula (Ind OB Joint)'!J55,REASON_CODES,2,0),"N.A")</f>
        <v>N.A, N.A</v>
      </c>
      <c r="D8" s="18"/>
      <c r="E8" s="12"/>
      <c r="F8" s="23" t="s">
        <v>14</v>
      </c>
      <c r="G8" s="24"/>
      <c r="H8" s="25"/>
    </row>
    <row r="9" spans="1:8" ht="31.2" customHeight="1" thickBot="1" x14ac:dyDescent="0.35">
      <c r="A9" s="26" t="s">
        <v>19</v>
      </c>
      <c r="B9" s="27" t="str">
        <f>IFERROR(VLOOKUP('[1]Formula (Ind OB Main)'!J57,REASON_CODES,2,0),"N.A")&amp;", "&amp;IFERROR(VLOOKUP('[1]Formula (Ind OB Main)'!J58,REASON_CODES,2,0),"N.A")</f>
        <v>N.A, N.A</v>
      </c>
      <c r="C9" s="28" t="str">
        <f>IFERROR(VLOOKUP('[1]Formula (Ind OB Joint)'!J57,REASON_CODES,2,0),"N.A")&amp;", "&amp;IFERROR(VLOOKUP('[1]Formula (Ind OB Joint)'!J58,REASON_CODES,2,0),"N.A")</f>
        <v>N.A, N.A</v>
      </c>
      <c r="D9" s="18"/>
      <c r="E9" s="12"/>
      <c r="F9" s="29"/>
      <c r="G9" s="12"/>
    </row>
    <row r="10" spans="1:8" x14ac:dyDescent="0.3">
      <c r="A10" s="30" t="s">
        <v>20</v>
      </c>
      <c r="B10" s="31" t="e">
        <f>IF('[1]ECDD Checklist (Onboarding)'!B41="HIGH","079",IF('[1]ECDD Checklist (Onboarding)'!B41="MEDIUM","080","N.A"))</f>
        <v>#N/A</v>
      </c>
      <c r="C10" s="31" t="e">
        <f>IF('[1]ECDD Checklist (Onboarding)'!D41="HIGH","079",IF('[1]ECDD Checklist (Onboarding)'!D41="MEDIUM","080","N.A"))</f>
        <v>#N/A</v>
      </c>
      <c r="D10" s="5"/>
      <c r="E10" s="12"/>
      <c r="F10" s="12"/>
      <c r="G10" s="12"/>
    </row>
    <row r="11" spans="1:8" x14ac:dyDescent="0.3">
      <c r="A11" s="11" t="s">
        <v>21</v>
      </c>
      <c r="B11" s="4" t="e">
        <f>IF('[1]ECDD Checklist (Onboarding)'!B42="HIGH","081",IF('[1]ECDD Checklist (Onboarding)'!B42="MEDIUM","080","N.A"))</f>
        <v>#N/A</v>
      </c>
      <c r="C11" s="4" t="e">
        <f>IF('[1]ECDD Checklist (Onboarding)'!D42="HIGH","081",IF('[1]ECDD Checklist (Onboarding)'!D42="MEDIUM","080","N.A"))</f>
        <v>#N/A</v>
      </c>
      <c r="D11" s="5"/>
      <c r="E11" s="12"/>
      <c r="F11" s="12"/>
      <c r="G11" s="12"/>
    </row>
    <row r="12" spans="1:8" x14ac:dyDescent="0.3">
      <c r="A12" s="11" t="s">
        <v>22</v>
      </c>
      <c r="B12" s="4" t="e">
        <f>IF('[1]ECDD Checklist (Onboarding)'!B43="HIGH","048",IF('[1]ECDD Checklist (Onboarding)'!B43="MEDIUM","049","N.A"))</f>
        <v>#N/A</v>
      </c>
      <c r="C12" s="4" t="e">
        <f>IF('[1]ECDD Checklist (Onboarding)'!D43="HIGH","048",IF('[1]ECDD Checklist (Onboarding)'!D43="MEDIUM","049","N.A"))</f>
        <v>#N/A</v>
      </c>
      <c r="D12" s="5"/>
      <c r="E12" s="12"/>
      <c r="F12" s="12"/>
      <c r="G12" s="12"/>
    </row>
    <row r="13" spans="1:8" x14ac:dyDescent="0.3">
      <c r="B13" s="32"/>
      <c r="C13" s="32"/>
    </row>
    <row r="14" spans="1:8" ht="15" thickBot="1" x14ac:dyDescent="0.35">
      <c r="A14" s="33" t="s">
        <v>23</v>
      </c>
      <c r="B14" s="34" t="e">
        <f>B3&amp;", "&amp;B4&amp;", "&amp;B5&amp;", "&amp;B6&amp;", "&amp;B7&amp;", "&amp;B10&amp;", "&amp;B11&amp;", "&amp;B12</f>
        <v>#N/A</v>
      </c>
      <c r="C14" s="34" t="e">
        <f>C3&amp;", "&amp;C4&amp;", "&amp;C5&amp;", "&amp;C6&amp;", "&amp;C7&amp;", "&amp;C10&amp;", "&amp;C11&amp;", "&amp;C12</f>
        <v>#N/A</v>
      </c>
      <c r="D14" s="35"/>
      <c r="E14" s="35"/>
    </row>
    <row r="15" spans="1:8" ht="15" thickBot="1" x14ac:dyDescent="0.35">
      <c r="A15" s="36" t="s">
        <v>24</v>
      </c>
      <c r="B15" s="37" t="e">
        <f>D16&amp;", "&amp;D17</f>
        <v>#N/A</v>
      </c>
      <c r="C15" s="37" t="e">
        <f>E16&amp;", "&amp;E17</f>
        <v>#N/A</v>
      </c>
      <c r="D15" s="38" t="s">
        <v>25</v>
      </c>
      <c r="E15" s="39"/>
    </row>
    <row r="16" spans="1:8" x14ac:dyDescent="0.3">
      <c r="A16" s="40" t="s">
        <v>26</v>
      </c>
      <c r="B16" s="41" t="e">
        <f>IF('[1]Formula (Ind OB Main)'!M49="DEFINITE HIGH",'[1]Formula (Ind OB Main)'!J49,IF('[1]Formula (Ind OB Main)'!M49="HIGH",'[1]Formula (Ind OB Main)'!J49,IF('[1]Formula (Ind OB Main)'!M49="MEDIUM",'[1]Formula (Ind OB Main)'!J49,"N.A")))</f>
        <v>#N/A</v>
      </c>
      <c r="C16" s="42" t="e">
        <f>IF('[1]Formula (Ind OB Joint)'!M49="DEFINITE HIGH",'[1]Formula (Ind OB Joint)'!J49,IF('[1]Formula (Ind OB Joint)'!M49="HIGH",'[1]Formula (Ind OB Joint)'!J49,IF('[1]Formula (Ind OB Joint)'!M49="MEDIUM",'[1]Formula (Ind OB Joint)'!J49,"N.A")))</f>
        <v>#N/A</v>
      </c>
      <c r="D16" s="41" t="e">
        <f>IF(COUNTIF(B$16:B16,B16)=1,B16,"N.A")</f>
        <v>#N/A</v>
      </c>
      <c r="E16" s="43" t="e">
        <f>IF(COUNTIF(C$16:C16,C16)=1,C16,"N.A")</f>
        <v>#N/A</v>
      </c>
    </row>
    <row r="17" spans="1:24" ht="15" thickBot="1" x14ac:dyDescent="0.35">
      <c r="A17" s="44" t="s">
        <v>27</v>
      </c>
      <c r="B17" s="45" t="e">
        <f>IF('[1]Formula (Ind OB Main)'!M50="DEFINITE HIGH",'[1]Formula (Ind OB Main)'!J50,IF('[1]Formula (Ind OB Main)'!M50="HIGH",'[1]Formula (Ind OB Main)'!J50,IF('[1]Formula (Ind OB Main)'!M50="MEDIUM",'[1]Formula (Ind OB Main)'!J50,"N.A")))</f>
        <v>#N/A</v>
      </c>
      <c r="C17" s="46" t="e">
        <f>IF('[1]Formula (Ind OB Joint)'!M50="DEFINITE HIGH",'[1]Formula (Ind OB Joint)'!J50,IF('[1]Formula (Ind OB Joint)'!M50="HIGH",'[1]Formula (Ind OB Joint)'!J50,IF('[1]Formula (Ind OB Joint)'!M50="MEDIUM",'[1]Formula (Ind OB Joint)'!J50,"N.A")))</f>
        <v>#N/A</v>
      </c>
      <c r="D17" s="45" t="str">
        <f>IF(COUNTIF(B$16:B17,B17)=1,B17,"N.A")</f>
        <v>N.A</v>
      </c>
      <c r="E17" s="47" t="str">
        <f>IF(COUNTIF(C$16:C17,C17)=1,C17,"N.A")</f>
        <v>N.A</v>
      </c>
    </row>
    <row r="18" spans="1:24" ht="28.8" customHeight="1" x14ac:dyDescent="0.3">
      <c r="A18" s="48" t="s">
        <v>28</v>
      </c>
      <c r="B18" s="49" t="str">
        <f>'[1]ECDD Checklist (Onboarding)'!B50&amp;", " &amp;'[1]ECDD Checklist (Onboarding)'!C50&amp; " ;"&amp;'[1]ECDD Checklist (Onboarding)'!B51</f>
        <v>0,  ;</v>
      </c>
      <c r="C18" s="31" t="str">
        <f>'[1]ECDD Checklist (Onboarding)'!D50&amp;", " &amp;'[1]ECDD Checklist (Onboarding)'!E501&amp; " ;"&amp;'[1]ECDD Checklist (Onboarding)'!D51</f>
        <v>0,  ;</v>
      </c>
      <c r="D18" s="5"/>
    </row>
    <row r="19" spans="1:24" ht="28.8" customHeight="1" x14ac:dyDescent="0.3">
      <c r="A19" s="50" t="s">
        <v>29</v>
      </c>
      <c r="B19" s="51" t="str">
        <f>'[1]ECDD Checklist (Onboarding)'!B53&amp;", " &amp;'[1]ECDD Checklist (Onboarding)'!C53&amp; " ;"&amp;'[1]ECDD Checklist (Onboarding)'!B54&amp;", "&amp;'[1]ECDD Checklist (Onboarding)'!B55</f>
        <v xml:space="preserve">0,  ;, </v>
      </c>
      <c r="C19" s="51" t="str">
        <f>'[1]ECDD Checklist (Onboarding)'!D53&amp;", " &amp;'[1]ECDD Checklist (Onboarding)'!C53&amp; " ;"&amp;'[1]ECDD Checklist (Onboarding)'!D54&amp;", "&amp;'[1]ECDD Checklist (Onboarding)'!D55</f>
        <v xml:space="preserve">0,  ;, </v>
      </c>
      <c r="D19" s="5"/>
    </row>
    <row r="21" spans="1:24" x14ac:dyDescent="0.3">
      <c r="A21" s="52" t="s">
        <v>30</v>
      </c>
      <c r="B21" s="53" t="s">
        <v>31</v>
      </c>
      <c r="C21" s="53" t="s">
        <v>32</v>
      </c>
      <c r="D21" s="53" t="s">
        <v>33</v>
      </c>
      <c r="E21" s="53" t="s">
        <v>34</v>
      </c>
      <c r="F21" s="53" t="s">
        <v>35</v>
      </c>
      <c r="G21" s="53" t="s">
        <v>36</v>
      </c>
      <c r="H21" s="53" t="s">
        <v>37</v>
      </c>
      <c r="I21" s="53" t="s">
        <v>38</v>
      </c>
      <c r="J21" s="53" t="s">
        <v>39</v>
      </c>
      <c r="K21" s="53" t="s">
        <v>40</v>
      </c>
      <c r="L21" s="53" t="s">
        <v>41</v>
      </c>
      <c r="M21" s="53" t="s">
        <v>29</v>
      </c>
      <c r="N21" s="53" t="s">
        <v>28</v>
      </c>
      <c r="O21" s="53" t="s">
        <v>42</v>
      </c>
      <c r="P21" s="54" t="s">
        <v>43</v>
      </c>
      <c r="Q21" s="54" t="s">
        <v>44</v>
      </c>
      <c r="R21" s="54" t="s">
        <v>45</v>
      </c>
      <c r="S21" s="54" t="s">
        <v>46</v>
      </c>
      <c r="T21" s="54" t="s">
        <v>47</v>
      </c>
      <c r="U21" s="54" t="s">
        <v>48</v>
      </c>
      <c r="V21" s="54" t="s">
        <v>49</v>
      </c>
      <c r="W21" s="55" t="s">
        <v>50</v>
      </c>
      <c r="X21" s="56" t="s">
        <v>51</v>
      </c>
    </row>
    <row r="22" spans="1:24" x14ac:dyDescent="0.3">
      <c r="A22" s="57" t="s">
        <v>52</v>
      </c>
      <c r="B22" s="58">
        <f>'[1]ECDD Checklist (Onboarding)'!B27</f>
        <v>0</v>
      </c>
      <c r="C22" s="58">
        <f>'[1]ECDD Checklist (Onboarding)'!B26</f>
        <v>0</v>
      </c>
      <c r="D22" s="58" t="str">
        <f>IF('[1]ECDD Checklist (Onboarding)'!B31="Yes","E",IF('[1]ECDD Checklist (Onboarding)'!B31="No","O","N.A"))</f>
        <v>O</v>
      </c>
      <c r="E22" s="58" t="e">
        <f>SUBSTITUTE(SUBSTITUTE(SUBSTITUTE(B15,"N.A, ",""),", N.A",""),"N.A","")</f>
        <v>#N/A</v>
      </c>
      <c r="F22" s="58" t="e">
        <f>SUBSTITUTE(SUBSTITUTE(B14,"N.A, ",""),", N.A","")</f>
        <v>#N/A</v>
      </c>
      <c r="G22" s="58" t="s">
        <v>53</v>
      </c>
      <c r="H22" s="58" t="str">
        <f>IF(AND('[1]ECDD Checklist (Onboarding)'!B29="HIGH",'[1]ECDD Checklist (Onboarding)'!B30="Yes"),"H",IF(AND('[1]ECDD Checklist (Onboarding)'!B29="HIGH",'[1]ECDD Checklist (Onboarding)'!B30="No"),"H",IF(AND('[1]ECDD Checklist (Onboarding)'!B29="Medium",'[1]ECDD Checklist (Onboarding)'!B30="Yes"),"M",IF(AND('[1]ECDD Checklist (Onboarding)'!B29="Medium",'[1]ECDD Checklist (Onboarding)'!B30="No"),"M",IF(AND('[1]ECDD Checklist (Onboarding)'!B29="Low",'[1]ECDD Checklist (Onboarding)'!B30="Yes"),"L","N.A")))))</f>
        <v>N.A</v>
      </c>
      <c r="I22" s="58" t="s">
        <v>54</v>
      </c>
      <c r="J22" s="59" t="s">
        <v>55</v>
      </c>
      <c r="K22" s="59">
        <v>12</v>
      </c>
      <c r="L22" s="59"/>
      <c r="M22" s="58" t="str">
        <f>SUBSTITUTE(SUBSTITUTE(B19,",  ",""),"  ,","")</f>
        <v xml:space="preserve">0;, </v>
      </c>
      <c r="N22" s="58" t="str">
        <f>SUBSTITUTE(B18,",  ","")</f>
        <v>0;</v>
      </c>
      <c r="O22" s="58"/>
      <c r="P22" s="25"/>
      <c r="Q22" s="25"/>
      <c r="R22" s="25"/>
      <c r="S22" s="25"/>
      <c r="T22" s="25"/>
      <c r="U22" s="25"/>
      <c r="V22" s="25"/>
      <c r="W22" s="25"/>
      <c r="X22" s="25"/>
    </row>
    <row r="23" spans="1:24" x14ac:dyDescent="0.3">
      <c r="A23" s="57" t="s">
        <v>1</v>
      </c>
      <c r="B23" s="58">
        <f>'[1]ECDD Checklist (Onboarding)'!D27</f>
        <v>0</v>
      </c>
      <c r="C23" s="58">
        <f>'[1]ECDD Checklist (Onboarding)'!D26</f>
        <v>0</v>
      </c>
      <c r="D23" s="58" t="str">
        <f>IF('[1]ECDD Checklist (Onboarding)'!D31="Yes","E",IF('[1]ECDD Checklist (Onboarding)'!D31="No","O","N.A"))</f>
        <v>E</v>
      </c>
      <c r="E23" s="58" t="e">
        <f>SUBSTITUTE(SUBSTITUTE(SUBSTITUTE(C15,"N.A, ",""),", N.A",""),"N.A","")</f>
        <v>#N/A</v>
      </c>
      <c r="F23" s="58" t="e">
        <f>SUBSTITUTE(SUBSTITUTE(C14,"N.A, ",""),", N.A","")</f>
        <v>#N/A</v>
      </c>
      <c r="G23" s="58" t="s">
        <v>53</v>
      </c>
      <c r="H23" s="58" t="str">
        <f>IF(AND('[1]ECDD Checklist (Onboarding)'!D29="HIGH",'[1]ECDD Checklist (Onboarding)'!D30="Yes"),"H",IF(AND('[1]ECDD Checklist (Onboarding)'!D29="HIGH",'[1]ECDD Checklist (Onboarding)'!D30="No"),"H",IF(AND('[1]ECDD Checklist (Onboarding)'!D29="Medium",'[1]ECDD Checklist (Onboarding)'!D30="Yes"),"M",IF(AND('[1]ECDD Checklist (Onboarding)'!D29="Medium",'[1]ECDD Checklist (Onboarding)'!D30="No"),"M",IF(AND('[1]ECDD Checklist (Onboarding)'!D29="Low",'[1]ECDD Checklist (Onboarding)'!D30="Yes"),"L","N.A")))))</f>
        <v>N.A</v>
      </c>
      <c r="I23" s="58" t="s">
        <v>54</v>
      </c>
      <c r="J23" s="59" t="s">
        <v>55</v>
      </c>
      <c r="K23" s="59">
        <v>12</v>
      </c>
      <c r="L23" s="59"/>
      <c r="M23" s="58" t="str">
        <f>SUBSTITUTE(SUBSTITUTE(C19,",  ",""),"  ,","")</f>
        <v xml:space="preserve">0;, </v>
      </c>
      <c r="N23" s="58" t="str">
        <f>SUBSTITUTE(C18,",  ","")</f>
        <v>0;</v>
      </c>
      <c r="O23" s="58"/>
      <c r="P23" s="25"/>
      <c r="Q23" s="25"/>
      <c r="R23" s="25"/>
      <c r="S23" s="25"/>
      <c r="T23" s="25"/>
      <c r="U23" s="25"/>
      <c r="V23" s="25"/>
      <c r="W23" s="25"/>
      <c r="X23" s="25"/>
    </row>
  </sheetData>
  <mergeCells count="2">
    <mergeCell ref="F3:H3"/>
    <mergeCell ref="D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C1E25-4C4D-4D1A-99D9-D4455DE7163D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Formula (ECDD)</vt:lpstr>
      <vt:lpstr>Sheet1</vt:lpstr>
      <vt:lpstr>PEP</vt:lpstr>
      <vt:lpstr>SPY</vt:lpstr>
      <vt:lpstr>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Juliani</dc:creator>
  <cp:lastModifiedBy>Juliani</cp:lastModifiedBy>
  <dcterms:created xsi:type="dcterms:W3CDTF">2021-05-25T09:12:35Z</dcterms:created>
  <dcterms:modified xsi:type="dcterms:W3CDTF">2021-05-25T09:13:46Z</dcterms:modified>
</cp:coreProperties>
</file>