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980" yWindow="3020" windowWidth="19420" windowHeight="11020" activeTab="1"/>
  </bookViews>
  <sheets>
    <sheet name="TotalSales" sheetId="3" r:id="rId1"/>
    <sheet name="Report" sheetId="1" r:id="rId2"/>
    <sheet name="Converter" sheetId="2" r:id="rId3"/>
  </sheets>
  <definedNames>
    <definedName name="_xlnm._FilterDatabase" localSheetId="1" hidden="1">Report!#REF!</definedName>
  </definedNames>
  <calcPr calcId="145621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<sst xmlns="http://schemas.openxmlformats.org/spreadsheetml/2006/main" count="160" uniqueCount="66">
  <si>
    <t>EUR</t>
  </si>
  <si>
    <t>GBP</t>
  </si>
  <si>
    <t>RON</t>
  </si>
  <si>
    <t>Currency</t>
  </si>
  <si>
    <t>Conversion</t>
  </si>
  <si>
    <t>NOK</t>
  </si>
  <si>
    <t>JPY</t>
  </si>
  <si>
    <t>Product</t>
  </si>
  <si>
    <t>Price</t>
  </si>
  <si>
    <t>Quantity</t>
  </si>
  <si>
    <t>Location</t>
  </si>
  <si>
    <t>Venison - Racks Frenched</t>
  </si>
  <si>
    <t>France</t>
  </si>
  <si>
    <t>Chocolate - Pistoles, White</t>
  </si>
  <si>
    <t>Lemons</t>
  </si>
  <si>
    <t>Cheese - Colby</t>
  </si>
  <si>
    <t>Pepper - Orange</t>
  </si>
  <si>
    <t>Norway</t>
  </si>
  <si>
    <t>Star Anise, Whole</t>
  </si>
  <si>
    <t>Puff Pastry - Slab</t>
  </si>
  <si>
    <t>Mints - Striped Red</t>
  </si>
  <si>
    <t>Sprouts - Baby Pea Tendrils</t>
  </si>
  <si>
    <t>Heavy Duty Dust Pan</t>
  </si>
  <si>
    <t>Sprouts Dikon</t>
  </si>
  <si>
    <t>Chocolate - Milk</t>
  </si>
  <si>
    <t>Crab Meat Claw PastGBPise</t>
  </si>
  <si>
    <t>Lettuce - Curly Endive</t>
  </si>
  <si>
    <t>Spain</t>
  </si>
  <si>
    <t>Myers Planters Punch</t>
  </si>
  <si>
    <t>Rootbeer</t>
  </si>
  <si>
    <t>Urban Zen Drinks</t>
  </si>
  <si>
    <t>Iced Tea - Lemon, 460 Ml</t>
  </si>
  <si>
    <t>Bread - Flat Bread</t>
  </si>
  <si>
    <t>Petit Baguette</t>
  </si>
  <si>
    <t>Cheese Cloth No 100</t>
  </si>
  <si>
    <t>Wine - Chateauneuf Du Pape</t>
  </si>
  <si>
    <t>United Kingdom</t>
  </si>
  <si>
    <t>Sausage - Chorizo</t>
  </si>
  <si>
    <t>Onions - White</t>
  </si>
  <si>
    <t>Towel Multifold</t>
  </si>
  <si>
    <t>Marzipan 50/50</t>
  </si>
  <si>
    <t>Muffin Batt - Blueberry Passion</t>
  </si>
  <si>
    <t>Yogurt - Strawberry, 175 Gr</t>
  </si>
  <si>
    <t>Pepper - Jalapeno</t>
  </si>
  <si>
    <t>Germany</t>
  </si>
  <si>
    <t>Vaccum Bag 10x13</t>
  </si>
  <si>
    <t>Icecream - Dstk Super Cone</t>
  </si>
  <si>
    <t>Tea - Herbal I Love Lemon</t>
  </si>
  <si>
    <t>Chicken - Bones</t>
  </si>
  <si>
    <t>Tomatoes Tear Drop Yellow</t>
  </si>
  <si>
    <t>Pear - Prickly</t>
  </si>
  <si>
    <t>Muffin - Bran Ind Wrpd</t>
  </si>
  <si>
    <t>Sauerkraut</t>
  </si>
  <si>
    <t>Lemonade - Kiwi, 591 Ml</t>
  </si>
  <si>
    <t>Lamb - Sausage Casings</t>
  </si>
  <si>
    <t>Eggplant Oriental</t>
  </si>
  <si>
    <t>Seedlings - Buckwheat, Organic</t>
  </si>
  <si>
    <t>Pear - Asian</t>
  </si>
  <si>
    <t>Sparkling Wine - Rose, Freixenet</t>
  </si>
  <si>
    <t>Bagels Poppyseed</t>
  </si>
  <si>
    <t>Pepper - Green Thai</t>
  </si>
  <si>
    <t>Carbonated Water - Blackberry</t>
  </si>
  <si>
    <t>Shiratamako - Rice Flour</t>
  </si>
  <si>
    <t>Milk Powder</t>
  </si>
  <si>
    <t>Filling - Mince Meat</t>
  </si>
  <si>
    <t>TotalUSD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</si>
</sst>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1"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Converter" displayName="Converter" ref="A1:B6" totalsRowShown="0">
  <autoFilter ref="A1:B6"/>
  <tableColumns count="2">
    <tableColumn id="2" name="Currency"/>
    <tableColumn id="3" name="Convers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C1" workbookViewId="0">
      <selection activeCell="F1" sqref="F1:F1048576"/>
    </sheetView>
  </sheetViews>
  <sheetFormatPr defaultRowHeight="14.5" x14ac:dyDescent="0.35"/>
  <cols>
    <col min="1" max="1" width="45.453125" customWidth="1"/>
    <col min="3" max="3" width="10.453125" customWidth="1"/>
    <col min="4" max="4" width="10.1796875" customWidth="1"/>
    <col min="5" max="5" width="27" customWidth="1"/>
    <col min="6" max="6" width="23.81640625" customWidth="1"/>
    <col min="7" max="7" width="17.81640625" customWidth="1"/>
  </cols>
  <sheetData>
    <row r="1" spans="1:6" x14ac:dyDescent="0.35">
      <c r="A1" t="s">
        <v>7</v>
      </c>
      <c r="B1" t="s">
        <v>8</v>
      </c>
      <c r="C1" t="s">
        <v>3</v>
      </c>
      <c r="D1" t="s">
        <v>9</v>
      </c>
      <c r="E1" t="s">
        <v>10</v>
      </c>
      <c r="F1" t="s">
        <v>65</v>
      </c>
    </row>
    <row r="2" spans="1:6" x14ac:dyDescent="0.35">
      <c r="A2" t="s">
        <v>11</v>
      </c>
      <c r="B2">
        <v>11.19</v>
      </c>
      <c r="C2" t="s">
        <v>0</v>
      </c>
      <c r="D2">
        <v>6691</v>
      </c>
      <c r="E2" t="s">
        <v>12</v>
      </c>
      <c r="F2">
        <f xml:space="preserve"> 11.19 * 6691 * 1.0843</f>
        <v>81184.024046999999</v>
      </c>
    </row>
    <row r="3" spans="1:6" x14ac:dyDescent="0.35">
      <c r="A3" t="s">
        <v>13</v>
      </c>
      <c r="B3">
        <v>17.440000000000001</v>
      </c>
      <c r="C3" t="s">
        <v>0</v>
      </c>
      <c r="D3">
        <v>537</v>
      </c>
      <c r="E3" t="s">
        <v>12</v>
      </c>
      <c r="F3">
        <f xml:space="preserve"> 17.44 * 537 * 1.0843</f>
        <v>10154.773104000002</v>
      </c>
    </row>
    <row r="4" spans="1:6" x14ac:dyDescent="0.35">
      <c r="A4" t="s">
        <v>14</v>
      </c>
      <c r="B4">
        <v>13.72</v>
      </c>
      <c r="C4" t="s">
        <v>0</v>
      </c>
      <c r="D4">
        <v>3966</v>
      </c>
      <c r="E4" t="s">
        <v>12</v>
      </c>
      <c r="F4">
        <f xml:space="preserve"> 13.72 * 3966 * 1.0843</f>
        <v>59000.579736000007</v>
      </c>
    </row>
    <row r="5" spans="1:6" x14ac:dyDescent="0.35">
      <c r="A5" t="s">
        <v>15</v>
      </c>
      <c r="B5">
        <v>6.78</v>
      </c>
      <c r="C5" t="s">
        <v>0</v>
      </c>
      <c r="D5">
        <v>2532</v>
      </c>
      <c r="E5" t="s">
        <v>12</v>
      </c>
      <c r="F5">
        <f xml:space="preserve"> 6.78 * 2532 * 1.0843</f>
        <v>18614.134728000001</v>
      </c>
    </row>
    <row r="6" spans="1:6" x14ac:dyDescent="0.35">
      <c r="A6" t="s">
        <v>16</v>
      </c>
      <c r="B6">
        <v>2.44</v>
      </c>
      <c r="C6" t="s">
        <v>5</v>
      </c>
      <c r="D6">
        <v>5441</v>
      </c>
      <c r="E6" t="s">
        <v>17</v>
      </c>
      <c r="F6">
        <f xml:space="preserve"> 2.44 * 5441 * 0.09334</f>
        <v>1239.1855736</v>
      </c>
    </row>
    <row r="7" spans="1:6" x14ac:dyDescent="0.35">
      <c r="A7" t="s">
        <v>18</v>
      </c>
      <c r="B7">
        <v>12.32</v>
      </c>
      <c r="C7" t="s">
        <v>0</v>
      </c>
      <c r="D7">
        <v>2088</v>
      </c>
      <c r="E7" t="s">
        <v>12</v>
      </c>
      <c r="F7">
        <f xml:space="preserve"> 12.32 * 2088 * 1.0843</f>
        <v>27892.706688000002</v>
      </c>
    </row>
    <row r="8" spans="1:6" x14ac:dyDescent="0.35">
      <c r="A8" t="s">
        <v>19</v>
      </c>
      <c r="B8">
        <v>6.25</v>
      </c>
      <c r="C8" t="s">
        <v>0</v>
      </c>
      <c r="D8">
        <v>4438</v>
      </c>
      <c r="E8" t="s">
        <v>12</v>
      </c>
      <c r="F8">
        <f xml:space="preserve"> 6.25 * 4438 * 1.0843</f>
        <v>30075.771250000002</v>
      </c>
    </row>
    <row r="9" spans="1:6" x14ac:dyDescent="0.35">
      <c r="A9" t="s">
        <v>20</v>
      </c>
      <c r="B9">
        <v>8.51</v>
      </c>
      <c r="C9" t="s">
        <v>0</v>
      </c>
      <c r="D9">
        <v>4947</v>
      </c>
      <c r="E9" t="s">
        <v>12</v>
      </c>
      <c r="F9">
        <f xml:space="preserve"> 8.51 * 4947 * 1.0843</f>
        <v>45647.913171</v>
      </c>
    </row>
    <row r="10" spans="1:6" x14ac:dyDescent="0.35">
      <c r="A10" t="s">
        <v>21</v>
      </c>
      <c r="B10">
        <v>29.57</v>
      </c>
      <c r="C10" t="s">
        <v>0</v>
      </c>
      <c r="D10">
        <v>4382</v>
      </c>
      <c r="E10" t="s">
        <v>12</v>
      </c>
      <c r="F10">
        <f xml:space="preserve"> 29.57 * 4382 * 1.0843</f>
        <v>140498.97488200001</v>
      </c>
    </row>
    <row r="11" spans="1:6" x14ac:dyDescent="0.35">
      <c r="A11" t="s">
        <v>22</v>
      </c>
      <c r="B11">
        <v>10.35</v>
      </c>
      <c r="C11" t="s">
        <v>5</v>
      </c>
      <c r="D11">
        <v>5073</v>
      </c>
      <c r="E11" t="s">
        <v>17</v>
      </c>
      <c r="F11">
        <f xml:space="preserve"> 10.35 * 5073 * 0.09334</f>
        <v>4900.8680370000002</v>
      </c>
    </row>
    <row r="12" spans="1:6" x14ac:dyDescent="0.35">
      <c r="A12" t="s">
        <v>23</v>
      </c>
      <c r="B12">
        <v>24.59</v>
      </c>
      <c r="C12" t="s">
        <v>5</v>
      </c>
      <c r="D12">
        <v>6265</v>
      </c>
      <c r="E12" t="s">
        <v>17</v>
      </c>
      <c r="F12">
        <f xml:space="preserve"> 24.59 * 6265 * 0.09334</f>
        <v>14379.619709000002</v>
      </c>
    </row>
    <row r="13" spans="1:6" x14ac:dyDescent="0.35">
      <c r="A13" t="s">
        <v>24</v>
      </c>
      <c r="B13">
        <v>5.76</v>
      </c>
      <c r="C13" t="s">
        <v>5</v>
      </c>
      <c r="D13">
        <v>3822</v>
      </c>
      <c r="E13" t="s">
        <v>17</v>
      </c>
      <c r="F13">
        <f xml:space="preserve"> 5.76 * 3822 * 0.09334</f>
        <v>2054.8539648000001</v>
      </c>
    </row>
    <row r="14" spans="1:6" x14ac:dyDescent="0.35">
      <c r="A14" t="s">
        <v>25</v>
      </c>
      <c r="B14">
        <v>1.34</v>
      </c>
      <c r="C14" t="s">
        <v>0</v>
      </c>
      <c r="D14">
        <v>4851</v>
      </c>
      <c r="E14" t="s">
        <v>12</v>
      </c>
      <c r="F14">
        <f xml:space="preserve"> 1.34 * 4851 * 1.0843</f>
        <v>7048.3186620000006</v>
      </c>
    </row>
    <row r="15" spans="1:6" x14ac:dyDescent="0.35">
      <c r="A15" t="s">
        <v>26</v>
      </c>
      <c r="B15">
        <v>19.940000000000001</v>
      </c>
      <c r="C15" t="s">
        <v>0</v>
      </c>
      <c r="D15">
        <v>374</v>
      </c>
      <c r="E15" t="s">
        <v>27</v>
      </c>
      <c r="F15">
        <f xml:space="preserve"> 19.94 * 374 * 1.0843</f>
        <v>8086.2323080000006</v>
      </c>
    </row>
    <row r="16" spans="1:6" x14ac:dyDescent="0.35">
      <c r="A16" t="s">
        <v>28</v>
      </c>
      <c r="B16">
        <v>0.43</v>
      </c>
      <c r="C16" t="s">
        <v>0</v>
      </c>
      <c r="D16">
        <v>7464</v>
      </c>
      <c r="E16" t="s">
        <v>12</v>
      </c>
      <c r="F16">
        <f xml:space="preserve"> 0.43 * 7464 * 1.0843</f>
        <v>3480.0825359999999</v>
      </c>
    </row>
    <row r="17" spans="1:6" x14ac:dyDescent="0.35">
      <c r="A17" t="s">
        <v>29</v>
      </c>
      <c r="B17">
        <v>22.33</v>
      </c>
      <c r="C17" t="s">
        <v>0</v>
      </c>
      <c r="D17">
        <v>7161</v>
      </c>
      <c r="E17" t="s">
        <v>12</v>
      </c>
      <c r="F17">
        <f xml:space="preserve"> 22.33 * 7161 * 1.0843</f>
        <v>173385.13245899999</v>
      </c>
    </row>
    <row r="18" spans="1:6" x14ac:dyDescent="0.35">
      <c r="A18" t="s">
        <v>30</v>
      </c>
      <c r="B18">
        <v>13.45</v>
      </c>
      <c r="C18" t="s">
        <v>0</v>
      </c>
      <c r="D18">
        <v>1785</v>
      </c>
      <c r="E18" t="s">
        <v>12</v>
      </c>
      <c r="F18">
        <f xml:space="preserve"> 13.45 * 1785 * 1.0843</f>
        <v>26032.145475000001</v>
      </c>
    </row>
    <row r="19" spans="1:6" x14ac:dyDescent="0.35">
      <c r="A19" t="s">
        <v>31</v>
      </c>
      <c r="B19">
        <v>26.07</v>
      </c>
      <c r="C19" t="s">
        <v>0</v>
      </c>
      <c r="D19">
        <v>43</v>
      </c>
      <c r="E19" t="s">
        <v>12</v>
      </c>
      <c r="F19">
        <f xml:space="preserve"> 26.07 * 43 * 1.0843</f>
        <v>1215.5111429999999</v>
      </c>
    </row>
    <row r="20" spans="1:6" x14ac:dyDescent="0.35">
      <c r="A20" t="s">
        <v>32</v>
      </c>
      <c r="B20">
        <v>1.3</v>
      </c>
      <c r="C20" t="s">
        <v>0</v>
      </c>
      <c r="D20">
        <v>2684</v>
      </c>
      <c r="E20" t="s">
        <v>12</v>
      </c>
      <c r="F20">
        <f xml:space="preserve"> 1.3 * 2684 * 1.0843</f>
        <v>3783.3395600000003</v>
      </c>
    </row>
    <row r="21" spans="1:6" x14ac:dyDescent="0.35">
      <c r="A21" t="s">
        <v>33</v>
      </c>
      <c r="B21">
        <v>25.05</v>
      </c>
      <c r="C21" t="s">
        <v>0</v>
      </c>
      <c r="D21">
        <v>1965</v>
      </c>
      <c r="E21" t="s">
        <v>12</v>
      </c>
      <c r="F21">
        <f xml:space="preserve"> 25.05 * 1965 * 1.0843</f>
        <v>53372.769975000003</v>
      </c>
    </row>
    <row r="22" spans="1:6" x14ac:dyDescent="0.35">
      <c r="A22" t="s">
        <v>34</v>
      </c>
      <c r="B22">
        <v>2.3199999999999998</v>
      </c>
      <c r="C22" t="s">
        <v>0</v>
      </c>
      <c r="D22">
        <v>2477</v>
      </c>
      <c r="E22" t="s">
        <v>27</v>
      </c>
      <c r="F22">
        <f xml:space="preserve"> 2.32 * 2477 * 1.0843</f>
        <v>6231.0817520000001</v>
      </c>
    </row>
    <row r="23" spans="1:6" x14ac:dyDescent="0.35">
      <c r="A23" t="s">
        <v>35</v>
      </c>
      <c r="B23">
        <v>22.44</v>
      </c>
      <c r="C23" t="s">
        <v>1</v>
      </c>
      <c r="D23">
        <v>8860</v>
      </c>
      <c r="E23" t="s">
        <v>36</v>
      </c>
      <c r="F23">
        <f xml:space="preserve"> 22.44 * 8860 * 1.23207</f>
        <v>244958.18608800002</v>
      </c>
    </row>
    <row r="24" spans="1:6" x14ac:dyDescent="0.35">
      <c r="A24" t="s">
        <v>37</v>
      </c>
      <c r="B24">
        <v>19.27</v>
      </c>
      <c r="C24" t="s">
        <v>0</v>
      </c>
      <c r="D24">
        <v>502</v>
      </c>
      <c r="E24" t="s">
        <v>12</v>
      </c>
      <c r="F24">
        <f xml:space="preserve"> 19.27 * 502 * 1.0843</f>
        <v>10489.019421999999</v>
      </c>
    </row>
    <row r="25" spans="1:6" x14ac:dyDescent="0.35">
      <c r="A25" t="s">
        <v>38</v>
      </c>
      <c r="B25">
        <v>26.98</v>
      </c>
      <c r="C25" t="s">
        <v>0</v>
      </c>
      <c r="D25">
        <v>3636</v>
      </c>
      <c r="E25" t="s">
        <v>12</v>
      </c>
      <c r="F25">
        <f xml:space="preserve"> 26.98 * 3636 * 1.0843</f>
        <v>106369.049304</v>
      </c>
    </row>
    <row r="26" spans="1:6" x14ac:dyDescent="0.35">
      <c r="A26" t="s">
        <v>39</v>
      </c>
      <c r="B26">
        <v>14.19</v>
      </c>
      <c r="C26" t="s">
        <v>0</v>
      </c>
      <c r="D26">
        <v>3372</v>
      </c>
      <c r="E26" t="s">
        <v>12</v>
      </c>
      <c r="F26">
        <f xml:space="preserve"> 14.19 * 3372 * 1.0843</f>
        <v>51882.323724000002</v>
      </c>
    </row>
    <row r="27" spans="1:6" x14ac:dyDescent="0.35">
      <c r="A27" t="s">
        <v>40</v>
      </c>
      <c r="B27">
        <v>11.32</v>
      </c>
      <c r="C27" t="s">
        <v>1</v>
      </c>
      <c r="D27">
        <v>2250</v>
      </c>
      <c r="E27" t="s">
        <v>36</v>
      </c>
      <c r="F27">
        <f xml:space="preserve"> 11.32 * 2250 * 1.23207</f>
        <v>31380.822899999999</v>
      </c>
    </row>
    <row r="28" spans="1:6" x14ac:dyDescent="0.35">
      <c r="A28" t="s">
        <v>41</v>
      </c>
      <c r="B28">
        <v>20</v>
      </c>
      <c r="C28" t="s">
        <v>0</v>
      </c>
      <c r="D28">
        <v>7537</v>
      </c>
      <c r="E28" t="s">
        <v>12</v>
      </c>
      <c r="F28">
        <f xml:space="preserve"> 20 * 7537 * 1.0843</f>
        <v>163447.38200000001</v>
      </c>
    </row>
    <row r="29" spans="1:6" x14ac:dyDescent="0.35">
      <c r="A29" t="s">
        <v>42</v>
      </c>
      <c r="B29">
        <v>14.5</v>
      </c>
      <c r="C29" t="s">
        <v>0</v>
      </c>
      <c r="D29">
        <v>7344</v>
      </c>
      <c r="E29" t="s">
        <v>12</v>
      </c>
      <c r="F29">
        <f xml:space="preserve"> 14.5 * 7344 * 1.0843</f>
        <v>115464.9384</v>
      </c>
    </row>
    <row r="30" spans="1:6" x14ac:dyDescent="0.35">
      <c r="A30" t="s">
        <v>43</v>
      </c>
      <c r="B30">
        <v>0.59</v>
      </c>
      <c r="C30" t="s">
        <v>0</v>
      </c>
      <c r="D30">
        <v>5267</v>
      </c>
      <c r="E30" t="s">
        <v>44</v>
      </c>
      <c r="F30">
        <f xml:space="preserve"> 0.59 * 5267 * 1.0843</f>
        <v>3369.4947789999997</v>
      </c>
    </row>
    <row r="31" spans="1:6" x14ac:dyDescent="0.35">
      <c r="A31" t="s">
        <v>45</v>
      </c>
      <c r="B31">
        <v>8.9499999999999993</v>
      </c>
      <c r="C31" t="s">
        <v>0</v>
      </c>
      <c r="D31">
        <v>5002</v>
      </c>
      <c r="E31" t="s">
        <v>12</v>
      </c>
      <c r="F31">
        <f xml:space="preserve"> 8.95 * 5002 * 1.0843</f>
        <v>48541.833969999992</v>
      </c>
    </row>
    <row r="32" spans="1:6" x14ac:dyDescent="0.35">
      <c r="A32" t="s">
        <v>46</v>
      </c>
      <c r="B32">
        <v>27.25</v>
      </c>
      <c r="C32" t="s">
        <v>0</v>
      </c>
      <c r="D32">
        <v>1623</v>
      </c>
      <c r="E32" t="s">
        <v>12</v>
      </c>
      <c r="F32">
        <f xml:space="preserve"> 27.25 * 1623 * 1.0843</f>
        <v>47955.065025000004</v>
      </c>
    </row>
    <row r="33" spans="1:6" x14ac:dyDescent="0.35">
      <c r="A33" t="s">
        <v>47</v>
      </c>
      <c r="B33">
        <v>13.55</v>
      </c>
      <c r="C33" t="s">
        <v>5</v>
      </c>
      <c r="D33">
        <v>5951</v>
      </c>
      <c r="E33" t="s">
        <v>17</v>
      </c>
      <c r="F33">
        <f xml:space="preserve"> 13.55 * 5951 * 0.09334</f>
        <v>7526.5689070000008</v>
      </c>
    </row>
    <row r="34" spans="1:6" x14ac:dyDescent="0.35">
      <c r="A34" t="s">
        <v>48</v>
      </c>
      <c r="B34">
        <v>9.44</v>
      </c>
      <c r="C34" t="s">
        <v>0</v>
      </c>
      <c r="D34">
        <v>5100</v>
      </c>
      <c r="E34" t="s">
        <v>12</v>
      </c>
      <c r="F34">
        <f xml:space="preserve"> 9.44 * 5100 * 1.0843</f>
        <v>52202.539199999999</v>
      </c>
    </row>
    <row r="35" spans="1:6" x14ac:dyDescent="0.35">
      <c r="A35" t="s">
        <v>49</v>
      </c>
      <c r="B35">
        <v>2.86</v>
      </c>
      <c r="C35" t="s">
        <v>0</v>
      </c>
      <c r="D35">
        <v>5565</v>
      </c>
      <c r="E35" t="s">
        <v>27</v>
      </c>
      <c r="F35">
        <f xml:space="preserve"> 2.86 * 5565 * 1.0843</f>
        <v>17257.610369999999</v>
      </c>
    </row>
    <row r="36" spans="1:6" x14ac:dyDescent="0.35">
      <c r="A36" t="s">
        <v>50</v>
      </c>
      <c r="B36">
        <v>1.86</v>
      </c>
      <c r="C36" t="s">
        <v>0</v>
      </c>
      <c r="D36">
        <v>6381</v>
      </c>
      <c r="E36" t="s">
        <v>12</v>
      </c>
      <c r="F36">
        <f xml:space="preserve"> 1.86 * 6381 * 1.0843</f>
        <v>12869.188038</v>
      </c>
    </row>
    <row r="37" spans="1:6" x14ac:dyDescent="0.35">
      <c r="A37" t="s">
        <v>51</v>
      </c>
      <c r="B37">
        <v>14.89</v>
      </c>
      <c r="C37" t="s">
        <v>0</v>
      </c>
      <c r="D37">
        <v>8595</v>
      </c>
      <c r="E37" t="s">
        <v>12</v>
      </c>
      <c r="F37">
        <f xml:space="preserve"> 14.89 * 8595 * 1.0843</f>
        <v>138768.226065</v>
      </c>
    </row>
    <row r="38" spans="1:6" x14ac:dyDescent="0.35">
      <c r="A38" t="s">
        <v>52</v>
      </c>
      <c r="B38">
        <v>7.46</v>
      </c>
      <c r="C38" t="s">
        <v>0</v>
      </c>
      <c r="D38">
        <v>1480</v>
      </c>
      <c r="E38" t="s">
        <v>44</v>
      </c>
      <c r="F38">
        <f xml:space="preserve"> 7.46 * 1480 * 1.0843</f>
        <v>11971.53944</v>
      </c>
    </row>
    <row r="39" spans="1:6" x14ac:dyDescent="0.35">
      <c r="A39" t="s">
        <v>53</v>
      </c>
      <c r="B39">
        <v>23.04</v>
      </c>
      <c r="C39" t="s">
        <v>0</v>
      </c>
      <c r="D39">
        <v>455</v>
      </c>
      <c r="E39" t="s">
        <v>12</v>
      </c>
      <c r="F39">
        <f xml:space="preserve"> 23.04 * 455 * 1.0843</f>
        <v>11366.93376</v>
      </c>
    </row>
    <row r="40" spans="1:6" x14ac:dyDescent="0.35">
      <c r="A40" t="s">
        <v>54</v>
      </c>
      <c r="B40">
        <v>18.350000000000001</v>
      </c>
      <c r="C40" t="s">
        <v>0</v>
      </c>
      <c r="D40">
        <v>3501</v>
      </c>
      <c r="E40" t="s">
        <v>12</v>
      </c>
      <c r="F40">
        <f xml:space="preserve"> 18.35 * 3501 * 1.0843</f>
        <v>69659.064405000012</v>
      </c>
    </row>
    <row r="41" spans="1:6" x14ac:dyDescent="0.35">
      <c r="A41" t="s">
        <v>55</v>
      </c>
      <c r="B41">
        <v>6.08</v>
      </c>
      <c r="C41" t="s">
        <v>0</v>
      </c>
      <c r="D41">
        <v>3793</v>
      </c>
      <c r="E41" t="s">
        <v>12</v>
      </c>
      <c r="F41">
        <f xml:space="preserve"> 6.08 * 3793 * 1.0843</f>
        <v>25005.519391999998</v>
      </c>
    </row>
    <row r="42" spans="1:6" x14ac:dyDescent="0.35">
      <c r="A42" t="s">
        <v>56</v>
      </c>
      <c r="B42">
        <v>19.7</v>
      </c>
      <c r="C42" t="s">
        <v>0</v>
      </c>
      <c r="D42">
        <v>3633</v>
      </c>
      <c r="E42" t="s">
        <v>27</v>
      </c>
      <c r="F42">
        <f xml:space="preserve"> 19.7 * 3633 * 1.0843</f>
        <v>77603.459429999988</v>
      </c>
    </row>
    <row r="43" spans="1:6" x14ac:dyDescent="0.35">
      <c r="A43" t="s">
        <v>57</v>
      </c>
      <c r="B43">
        <v>25.83</v>
      </c>
      <c r="C43" t="s">
        <v>0</v>
      </c>
      <c r="D43">
        <v>3677</v>
      </c>
      <c r="E43" t="s">
        <v>12</v>
      </c>
      <c r="F43">
        <f xml:space="preserve"> 25.83 * 3677 * 1.0843</f>
        <v>102983.463513</v>
      </c>
    </row>
    <row r="44" spans="1:6" x14ac:dyDescent="0.35">
      <c r="A44" t="s">
        <v>58</v>
      </c>
      <c r="B44">
        <v>21.52</v>
      </c>
      <c r="C44" t="s">
        <v>0</v>
      </c>
      <c r="D44">
        <v>324</v>
      </c>
      <c r="E44" t="s">
        <v>12</v>
      </c>
      <c r="F44">
        <f xml:space="preserve"> 21.52 * 324 * 1.0843</f>
        <v>7560.2600640000001</v>
      </c>
    </row>
    <row r="45" spans="1:6" x14ac:dyDescent="0.35">
      <c r="A45" t="s">
        <v>59</v>
      </c>
      <c r="B45">
        <v>19.47</v>
      </c>
      <c r="C45" t="s">
        <v>5</v>
      </c>
      <c r="D45">
        <v>3998</v>
      </c>
      <c r="E45" t="s">
        <v>17</v>
      </c>
      <c r="F45">
        <f xml:space="preserve"> 19.47 * 3998 * 0.09334</f>
        <v>7265.6845404000005</v>
      </c>
    </row>
    <row r="46" spans="1:6" x14ac:dyDescent="0.35">
      <c r="A46" t="s">
        <v>60</v>
      </c>
      <c r="B46">
        <v>20.09</v>
      </c>
      <c r="C46" t="s">
        <v>5</v>
      </c>
      <c r="D46">
        <v>1996</v>
      </c>
      <c r="E46" t="s">
        <v>17</v>
      </c>
      <c r="F46">
        <f xml:space="preserve"> 20.09 * 1996 * 0.09334</f>
        <v>3742.9003976000004</v>
      </c>
    </row>
    <row r="47" spans="1:6" x14ac:dyDescent="0.35">
      <c r="A47" t="s">
        <v>61</v>
      </c>
      <c r="B47">
        <v>2.0499999999999998</v>
      </c>
      <c r="C47" t="s">
        <v>5</v>
      </c>
      <c r="D47">
        <v>5990</v>
      </c>
      <c r="E47" t="s">
        <v>17</v>
      </c>
      <c r="F47">
        <f xml:space="preserve"> 2.05 * 5990 * 0.09334</f>
        <v>1146.1685299999999</v>
      </c>
    </row>
    <row r="48" spans="1:6" x14ac:dyDescent="0.35">
      <c r="A48" t="s">
        <v>62</v>
      </c>
      <c r="B48">
        <v>23.23</v>
      </c>
      <c r="C48" t="s">
        <v>0</v>
      </c>
      <c r="D48">
        <v>7160</v>
      </c>
      <c r="E48" t="s">
        <v>12</v>
      </c>
      <c r="F48">
        <f xml:space="preserve"> 23.23 * 7160 * 1.0843</f>
        <v>180348.14924000003</v>
      </c>
    </row>
    <row r="49" spans="1:6" x14ac:dyDescent="0.35">
      <c r="A49" t="s">
        <v>63</v>
      </c>
      <c r="B49">
        <v>8.8800000000000008</v>
      </c>
      <c r="C49" t="s">
        <v>0</v>
      </c>
      <c r="D49">
        <v>6880</v>
      </c>
      <c r="E49" t="s">
        <v>12</v>
      </c>
      <c r="F49">
        <f xml:space="preserve"> 8.88 * 6880 * 1.0843</f>
        <v>66244.657920000012</v>
      </c>
    </row>
    <row r="50" spans="1:6" x14ac:dyDescent="0.35">
      <c r="A50" t="s">
        <v>64</v>
      </c>
      <c r="B50">
        <v>10.3</v>
      </c>
      <c r="C50" t="s">
        <v>1</v>
      </c>
      <c r="D50">
        <v>2964</v>
      </c>
      <c r="E50" t="s">
        <v>36</v>
      </c>
      <c r="F50">
        <f xml:space="preserve"> 10.3 * 2964 * 1.23207</f>
        <v>37614.111444000002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:B4"/>
    </sheetView>
  </sheetViews>
  <sheetFormatPr defaultRowHeight="14.5" x14ac:dyDescent="0.35"/>
  <cols>
    <col min="1" max="1" width="10.453125" customWidth="1"/>
    <col min="2" max="2" width="45.08984375" customWidth="1"/>
  </cols>
  <sheetData>
    <row r="1" spans="1:2" x14ac:dyDescent="0.3">
      <c r="A1" t="s">
        <v>3</v>
      </c>
      <c r="B1" t="s">
        <v>4</v>
      </c>
    </row>
    <row r="2" spans="1:2" x14ac:dyDescent="0.3">
      <c r="A2" t="s">
        <v>0</v>
      </c>
      <c r="B2" s="1">
        <v>1.0843</v>
      </c>
    </row>
    <row r="3" spans="1:2" x14ac:dyDescent="0.3">
      <c r="A3" t="s">
        <v>1</v>
      </c>
      <c r="B3" s="1">
        <v>1.23207</v>
      </c>
    </row>
    <row r="4" spans="1:2" x14ac:dyDescent="0.3">
      <c r="A4" t="s">
        <v>5</v>
      </c>
      <c r="B4" s="1">
        <v>9.3340000000000006E-2</v>
      </c>
    </row>
    <row r="5" spans="1:2" x14ac:dyDescent="0.3">
      <c r="A5" t="s">
        <v>2</v>
      </c>
      <c r="B5" s="1">
        <v>0.22383</v>
      </c>
    </row>
    <row r="6" spans="1:2" x14ac:dyDescent="0.3">
      <c r="A6" t="s">
        <v>6</v>
      </c>
      <c r="B6" s="1">
        <v>9.2800000000000001E-3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7328280439544AB5C41C56297158F8" ma:contentTypeVersion="9" ma:contentTypeDescription="Create a new document." ma:contentTypeScope="" ma:versionID="fabe9a139e808be419ddedd7fa102e6e">
  <xsd:schema xmlns:xsd="http://www.w3.org/2001/XMLSchema" xmlns:xs="http://www.w3.org/2001/XMLSchema" xmlns:p="http://schemas.microsoft.com/office/2006/metadata/properties" xmlns:ns2="825ee06b-ca9e-4fae-a309-081319cc5c11" xmlns:ns3="328982d7-d2af-46e2-9ab4-9b069b3e82d0" targetNamespace="http://schemas.microsoft.com/office/2006/metadata/properties" ma:root="true" ma:fieldsID="77b7738b4c2769ab1dab0c0abe4f9661" ns2:_="" ns3:_="">
    <xsd:import namespace="825ee06b-ca9e-4fae-a309-081319cc5c11"/>
    <xsd:import namespace="328982d7-d2af-46e2-9ab4-9b069b3e82d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5ee06b-ca9e-4fae-a309-081319cc5c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8982d7-d2af-46e2-9ab4-9b069b3e82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663CF9-7888-493F-93A2-1BE0E16173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CCE4E5-9104-4B74-9690-16E22278802F}">
  <ds:schemaRefs>
    <ds:schemaRef ds:uri="http://schemas.microsoft.com/office/2006/documentManagement/types"/>
    <ds:schemaRef ds:uri="328982d7-d2af-46e2-9ab4-9b069b3e82d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25ee06b-ca9e-4fae-a309-081319cc5c11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0018CC9-F7DC-4545-9882-7FE0989297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5ee06b-ca9e-4fae-a309-081319cc5c11"/>
    <ds:schemaRef ds:uri="328982d7-d2af-46e2-9ab4-9b069b3e82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TotalSales</vt:lpstr>
      <vt:lpstr>Report</vt:lpstr>
      <vt:lpstr>Converter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Andreea Dragu</dc:creator>
  <cp:lastModifiedBy>Dana Fredriksson</cp:lastModifiedBy>
  <dcterms:created xsi:type="dcterms:W3CDTF">2019-11-07T19:13:18Z</dcterms:created>
  <dcterms:modified xsi:type="dcterms:W3CDTF">2020-04-23T22:06:04Z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0x010100B47328280439544AB5C41C56297158F8</vt:lpwstr>
  </property>
</Properties>
</file>