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OBOTDATA\SalesOrderPortfolioManagement\"/>
    </mc:Choice>
  </mc:AlternateContent>
  <xr:revisionPtr revIDLastSave="0" documentId="13_ncr:1_{05A1B6FF-35AE-4E4D-B0D4-92E639263BF7}" xr6:coauthVersionLast="36" xr6:coauthVersionMax="36" xr10:uidLastSave="{00000000-0000-0000-0000-000000000000}"/>
  <bookViews>
    <workbookView xWindow="240" yWindow="132" windowWidth="20112" windowHeight="7932" activeTab="1" xr2:uid="{00000000-000D-0000-FFFF-FFFF00000000}"/>
  </bookViews>
  <sheets>
    <sheet name="Criteria sheet" sheetId="1" r:id="rId1"/>
    <sheet name="input dump" sheetId="2" r:id="rId2"/>
    <sheet name="Feuil3" sheetId="3" r:id="rId3"/>
  </sheets>
  <definedNames>
    <definedName name="_xlnm._FilterDatabase" localSheetId="1" hidden="1">'input dump'!$A$1:$DW$2318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5" i="1" l="1"/>
  <c r="X2318" i="2" l="1"/>
  <c r="K2318" i="2"/>
  <c r="X2317" i="2"/>
  <c r="R2317" i="2"/>
  <c r="K2317" i="2"/>
  <c r="X2316" i="2"/>
  <c r="R2316" i="2"/>
  <c r="K2316" i="2"/>
  <c r="AE2315" i="2"/>
  <c r="X2315" i="2"/>
  <c r="R2315" i="2"/>
  <c r="K2315" i="2"/>
  <c r="X2314" i="2"/>
  <c r="R2314" i="2"/>
  <c r="K2314" i="2"/>
  <c r="AE2313" i="2"/>
  <c r="X2313" i="2"/>
  <c r="R2313" i="2"/>
  <c r="K2313" i="2"/>
  <c r="X2312" i="2"/>
  <c r="R2312" i="2"/>
  <c r="K2312" i="2"/>
  <c r="X2311" i="2"/>
  <c r="K2311" i="2"/>
  <c r="AE2310" i="2"/>
  <c r="X2310" i="2"/>
  <c r="R2310" i="2"/>
  <c r="K2310" i="2"/>
  <c r="X2309" i="2"/>
  <c r="K2309" i="2"/>
  <c r="X2308" i="2"/>
  <c r="K2308" i="2"/>
  <c r="X2307" i="2"/>
  <c r="K2307" i="2"/>
  <c r="X2306" i="2"/>
  <c r="K2306" i="2"/>
  <c r="X2305" i="2"/>
  <c r="K2305" i="2"/>
  <c r="X2304" i="2"/>
  <c r="K2304" i="2"/>
  <c r="X2303" i="2"/>
  <c r="K2303" i="2"/>
  <c r="X2302" i="2"/>
  <c r="K2302" i="2"/>
  <c r="X2301" i="2"/>
  <c r="K2301" i="2"/>
  <c r="X2300" i="2"/>
  <c r="K2300" i="2"/>
  <c r="X2299" i="2"/>
  <c r="K2299" i="2"/>
  <c r="X2298" i="2"/>
  <c r="K2298" i="2"/>
  <c r="X2297" i="2"/>
  <c r="K2297" i="2"/>
  <c r="X2296" i="2"/>
  <c r="K2296" i="2"/>
  <c r="X2295" i="2"/>
  <c r="K2295" i="2"/>
  <c r="X2294" i="2"/>
  <c r="K2294" i="2"/>
  <c r="X2293" i="2"/>
  <c r="K2293" i="2"/>
  <c r="X2292" i="2"/>
  <c r="K2292" i="2"/>
  <c r="X2291" i="2"/>
  <c r="K2291" i="2"/>
  <c r="X2290" i="2"/>
  <c r="K2290" i="2"/>
  <c r="X2289" i="2"/>
  <c r="K2289" i="2"/>
  <c r="X2288" i="2"/>
  <c r="K2288" i="2"/>
  <c r="X2287" i="2"/>
  <c r="K2287" i="2"/>
  <c r="X2286" i="2"/>
  <c r="K2286" i="2"/>
  <c r="X2285" i="2"/>
  <c r="K2285" i="2"/>
  <c r="X2284" i="2"/>
  <c r="K2284" i="2"/>
  <c r="X2283" i="2"/>
  <c r="K2283" i="2"/>
  <c r="X2282" i="2"/>
  <c r="K2282" i="2"/>
  <c r="X2281" i="2"/>
  <c r="K2281" i="2"/>
  <c r="X2280" i="2"/>
  <c r="K2280" i="2"/>
  <c r="X2279" i="2"/>
  <c r="K2279" i="2"/>
  <c r="X2278" i="2"/>
  <c r="K2278" i="2"/>
  <c r="X2277" i="2"/>
  <c r="K2277" i="2"/>
  <c r="X2276" i="2"/>
  <c r="K2276" i="2"/>
  <c r="X2275" i="2"/>
  <c r="K2275" i="2"/>
  <c r="X2274" i="2"/>
  <c r="K2274" i="2"/>
  <c r="X2273" i="2"/>
  <c r="K2273" i="2"/>
  <c r="X2272" i="2"/>
  <c r="K2272" i="2"/>
  <c r="X2271" i="2"/>
  <c r="K2271" i="2"/>
  <c r="X2270" i="2"/>
  <c r="K2270" i="2"/>
  <c r="X2269" i="2"/>
  <c r="K2269" i="2"/>
  <c r="X2268" i="2"/>
  <c r="K2268" i="2"/>
  <c r="X2267" i="2"/>
  <c r="K2267" i="2"/>
  <c r="X2266" i="2"/>
  <c r="K2266" i="2"/>
  <c r="X2265" i="2"/>
  <c r="K2265" i="2"/>
  <c r="X2264" i="2"/>
  <c r="K2264" i="2"/>
  <c r="X2263" i="2"/>
  <c r="K2263" i="2"/>
  <c r="X2262" i="2"/>
  <c r="K2262" i="2"/>
  <c r="X2261" i="2"/>
  <c r="K2261" i="2"/>
  <c r="X2260" i="2"/>
  <c r="K2260" i="2"/>
  <c r="X2259" i="2"/>
  <c r="K2259" i="2"/>
  <c r="X2258" i="2"/>
  <c r="K2258" i="2"/>
  <c r="X2257" i="2"/>
  <c r="K2257" i="2"/>
  <c r="X2256" i="2"/>
  <c r="K2256" i="2"/>
  <c r="X2255" i="2"/>
  <c r="K2255" i="2"/>
  <c r="X2254" i="2"/>
  <c r="K2254" i="2"/>
  <c r="X2253" i="2"/>
  <c r="K2253" i="2"/>
  <c r="X2252" i="2"/>
  <c r="K2252" i="2"/>
  <c r="X2251" i="2"/>
  <c r="K2251" i="2"/>
  <c r="X2250" i="2"/>
  <c r="K2250" i="2"/>
  <c r="X2249" i="2"/>
  <c r="K2249" i="2"/>
  <c r="X2248" i="2"/>
  <c r="K2248" i="2"/>
  <c r="X2247" i="2"/>
  <c r="K2247" i="2"/>
  <c r="X2246" i="2"/>
  <c r="K2246" i="2"/>
  <c r="X2245" i="2"/>
  <c r="K2245" i="2"/>
  <c r="X2244" i="2"/>
  <c r="K2244" i="2"/>
  <c r="X2243" i="2"/>
  <c r="K2243" i="2"/>
  <c r="X2242" i="2"/>
  <c r="K2242" i="2"/>
  <c r="X2241" i="2"/>
  <c r="K2241" i="2"/>
  <c r="X2240" i="2"/>
  <c r="K2240" i="2"/>
  <c r="X2239" i="2"/>
  <c r="K2239" i="2"/>
  <c r="X2238" i="2"/>
  <c r="K2238" i="2"/>
  <c r="X2237" i="2"/>
  <c r="K2237" i="2"/>
  <c r="X2236" i="2"/>
  <c r="K2236" i="2"/>
  <c r="X2235" i="2"/>
  <c r="K2235" i="2"/>
  <c r="X2234" i="2"/>
  <c r="K2234" i="2"/>
  <c r="X2233" i="2"/>
  <c r="K2233" i="2"/>
  <c r="X2232" i="2"/>
  <c r="K2232" i="2"/>
  <c r="X2231" i="2"/>
  <c r="K2231" i="2"/>
  <c r="X2230" i="2"/>
  <c r="K2230" i="2"/>
  <c r="X2229" i="2"/>
  <c r="K2229" i="2"/>
  <c r="X2228" i="2"/>
  <c r="K2228" i="2"/>
  <c r="X2227" i="2"/>
  <c r="K2227" i="2"/>
  <c r="X2226" i="2"/>
  <c r="K2226" i="2"/>
  <c r="X2225" i="2"/>
  <c r="K2225" i="2"/>
  <c r="X2224" i="2"/>
  <c r="K2224" i="2"/>
  <c r="X2223" i="2"/>
  <c r="K2223" i="2"/>
  <c r="X2222" i="2"/>
  <c r="K2222" i="2"/>
  <c r="X2221" i="2"/>
  <c r="K2221" i="2"/>
  <c r="X2220" i="2"/>
  <c r="K2220" i="2"/>
  <c r="X2219" i="2"/>
  <c r="K2219" i="2"/>
  <c r="X2218" i="2"/>
  <c r="K2218" i="2"/>
  <c r="X2217" i="2"/>
  <c r="K2217" i="2"/>
  <c r="X2216" i="2"/>
  <c r="K2216" i="2"/>
  <c r="X2215" i="2"/>
  <c r="K2215" i="2"/>
  <c r="X2214" i="2"/>
  <c r="K2214" i="2"/>
  <c r="X2213" i="2"/>
  <c r="K2213" i="2"/>
  <c r="X2212" i="2"/>
  <c r="K2212" i="2"/>
  <c r="X2211" i="2"/>
  <c r="K2211" i="2"/>
  <c r="X2210" i="2"/>
  <c r="K2210" i="2"/>
  <c r="X2209" i="2"/>
  <c r="K2209" i="2"/>
  <c r="X2208" i="2"/>
  <c r="K2208" i="2"/>
  <c r="X2207" i="2"/>
  <c r="K2207" i="2"/>
  <c r="X2206" i="2"/>
  <c r="K2206" i="2"/>
  <c r="X2205" i="2"/>
  <c r="K2205" i="2"/>
  <c r="X2204" i="2"/>
  <c r="K2204" i="2"/>
  <c r="X2203" i="2"/>
  <c r="K2203" i="2"/>
  <c r="X2202" i="2"/>
  <c r="K2202" i="2"/>
  <c r="X2201" i="2"/>
  <c r="K2201" i="2"/>
  <c r="X2200" i="2"/>
  <c r="K2200" i="2"/>
  <c r="X2199" i="2"/>
  <c r="K2199" i="2"/>
  <c r="X2198" i="2"/>
  <c r="K2198" i="2"/>
  <c r="X2197" i="2"/>
  <c r="K2197" i="2"/>
  <c r="X2196" i="2"/>
  <c r="K2196" i="2"/>
  <c r="X2195" i="2"/>
  <c r="K2195" i="2"/>
  <c r="X2194" i="2"/>
  <c r="K2194" i="2"/>
  <c r="X2193" i="2"/>
  <c r="K2193" i="2"/>
  <c r="X2192" i="2"/>
  <c r="K2192" i="2"/>
  <c r="X2191" i="2"/>
  <c r="K2191" i="2"/>
  <c r="X2190" i="2"/>
  <c r="K2190" i="2"/>
  <c r="X2189" i="2"/>
  <c r="K2189" i="2"/>
  <c r="X2188" i="2"/>
  <c r="K2188" i="2"/>
  <c r="X2187" i="2"/>
  <c r="K2187" i="2"/>
  <c r="X2186" i="2"/>
  <c r="K2186" i="2"/>
  <c r="X2185" i="2"/>
  <c r="K2185" i="2"/>
  <c r="X2184" i="2"/>
  <c r="K2184" i="2"/>
  <c r="X2183" i="2"/>
  <c r="K2183" i="2"/>
  <c r="X2182" i="2"/>
  <c r="K2182" i="2"/>
  <c r="X2181" i="2"/>
  <c r="K2181" i="2"/>
  <c r="X2180" i="2"/>
  <c r="K2180" i="2"/>
  <c r="X2179" i="2"/>
  <c r="K2179" i="2"/>
  <c r="X2178" i="2"/>
  <c r="K2178" i="2"/>
  <c r="X2177" i="2"/>
  <c r="K2177" i="2"/>
  <c r="X2176" i="2"/>
  <c r="K2176" i="2"/>
  <c r="X2175" i="2"/>
  <c r="K2175" i="2"/>
  <c r="X2174" i="2"/>
  <c r="K2174" i="2"/>
  <c r="X2173" i="2"/>
  <c r="K2173" i="2"/>
  <c r="X2172" i="2"/>
  <c r="K2172" i="2"/>
  <c r="X2171" i="2"/>
  <c r="K2171" i="2"/>
  <c r="X2170" i="2"/>
  <c r="K2170" i="2"/>
  <c r="X2169" i="2"/>
  <c r="K2169" i="2"/>
  <c r="X2168" i="2"/>
  <c r="K2168" i="2"/>
  <c r="X2167" i="2"/>
  <c r="K2167" i="2"/>
  <c r="X2166" i="2"/>
  <c r="K2166" i="2"/>
  <c r="X2165" i="2"/>
  <c r="K2165" i="2"/>
  <c r="X2164" i="2"/>
  <c r="K2164" i="2"/>
  <c r="X2163" i="2"/>
  <c r="K2163" i="2"/>
  <c r="X2162" i="2"/>
  <c r="R2162" i="2"/>
  <c r="K2162" i="2"/>
  <c r="X2161" i="2"/>
  <c r="K2161" i="2"/>
  <c r="X2160" i="2"/>
  <c r="K2160" i="2"/>
  <c r="X2159" i="2"/>
  <c r="K2159" i="2"/>
  <c r="X2158" i="2"/>
  <c r="K2158" i="2"/>
  <c r="X2157" i="2"/>
  <c r="K2157" i="2"/>
  <c r="X2156" i="2"/>
  <c r="K2156" i="2"/>
  <c r="X2155" i="2"/>
  <c r="K2155" i="2"/>
  <c r="X2154" i="2"/>
  <c r="K2154" i="2"/>
  <c r="X2153" i="2"/>
  <c r="K2153" i="2"/>
  <c r="X2152" i="2"/>
  <c r="K2152" i="2"/>
  <c r="X2151" i="2"/>
  <c r="K2151" i="2"/>
  <c r="X2150" i="2"/>
  <c r="K2150" i="2"/>
  <c r="X2149" i="2"/>
  <c r="K2149" i="2"/>
  <c r="X2148" i="2"/>
  <c r="K2148" i="2"/>
  <c r="X2147" i="2"/>
  <c r="K2147" i="2"/>
  <c r="X2146" i="2"/>
  <c r="K2146" i="2"/>
  <c r="X2145" i="2"/>
  <c r="K2145" i="2"/>
  <c r="X2144" i="2"/>
  <c r="K2144" i="2"/>
  <c r="X2143" i="2"/>
  <c r="K2143" i="2"/>
  <c r="X2142" i="2"/>
  <c r="K2142" i="2"/>
  <c r="X2141" i="2"/>
  <c r="K2141" i="2"/>
  <c r="X2140" i="2"/>
  <c r="K2140" i="2"/>
  <c r="X2139" i="2"/>
  <c r="K2139" i="2"/>
  <c r="X2138" i="2"/>
  <c r="K2138" i="2"/>
  <c r="X2137" i="2"/>
  <c r="K2137" i="2"/>
  <c r="X2136" i="2"/>
  <c r="K2136" i="2"/>
  <c r="X2135" i="2"/>
  <c r="K2135" i="2"/>
  <c r="X2134" i="2"/>
  <c r="K2134" i="2"/>
  <c r="X2133" i="2"/>
  <c r="K2133" i="2"/>
  <c r="X2132" i="2"/>
  <c r="K2132" i="2"/>
  <c r="X2131" i="2"/>
  <c r="K2131" i="2"/>
  <c r="X2130" i="2"/>
  <c r="K2130" i="2"/>
  <c r="X2129" i="2"/>
  <c r="K2129" i="2"/>
  <c r="X2128" i="2"/>
  <c r="K2128" i="2"/>
  <c r="X2127" i="2"/>
  <c r="K2127" i="2"/>
  <c r="X2126" i="2"/>
  <c r="K2126" i="2"/>
  <c r="X2125" i="2"/>
  <c r="K2125" i="2"/>
  <c r="X2124" i="2"/>
  <c r="K2124" i="2"/>
  <c r="X2123" i="2"/>
  <c r="K2123" i="2"/>
  <c r="X2122" i="2"/>
  <c r="K2122" i="2"/>
  <c r="X2121" i="2"/>
  <c r="K2121" i="2"/>
  <c r="X2120" i="2"/>
  <c r="K2120" i="2"/>
  <c r="X2119" i="2"/>
  <c r="K2119" i="2"/>
  <c r="X2118" i="2"/>
  <c r="K2118" i="2"/>
  <c r="X2117" i="2"/>
  <c r="K2117" i="2"/>
  <c r="X2116" i="2"/>
  <c r="K2116" i="2"/>
  <c r="X2115" i="2"/>
  <c r="K2115" i="2"/>
  <c r="X2114" i="2"/>
  <c r="K2114" i="2"/>
  <c r="X2113" i="2"/>
  <c r="K2113" i="2"/>
  <c r="X2112" i="2"/>
  <c r="K2112" i="2"/>
  <c r="X2111" i="2"/>
  <c r="K2111" i="2"/>
  <c r="X2110" i="2"/>
  <c r="K2110" i="2"/>
  <c r="X2109" i="2"/>
  <c r="K2109" i="2"/>
  <c r="X2108" i="2"/>
  <c r="K2108" i="2"/>
  <c r="X2107" i="2"/>
  <c r="K2107" i="2"/>
  <c r="X2106" i="2"/>
  <c r="K2106" i="2"/>
  <c r="X2105" i="2"/>
  <c r="K2105" i="2"/>
  <c r="X2104" i="2"/>
  <c r="K2104" i="2"/>
  <c r="X2103" i="2"/>
  <c r="K2103" i="2"/>
  <c r="X2102" i="2"/>
  <c r="K2102" i="2"/>
  <c r="X2101" i="2"/>
  <c r="K2101" i="2"/>
  <c r="X2100" i="2"/>
  <c r="K2100" i="2"/>
  <c r="X2099" i="2"/>
  <c r="K2099" i="2"/>
  <c r="X2098" i="2"/>
  <c r="K2098" i="2"/>
  <c r="X2097" i="2"/>
  <c r="K2097" i="2"/>
  <c r="X2096" i="2"/>
  <c r="K2096" i="2"/>
  <c r="X2095" i="2"/>
  <c r="K2095" i="2"/>
  <c r="X2094" i="2"/>
  <c r="K2094" i="2"/>
  <c r="X2093" i="2"/>
  <c r="K2093" i="2"/>
  <c r="X2092" i="2"/>
  <c r="K2092" i="2"/>
  <c r="X2091" i="2"/>
  <c r="K2091" i="2"/>
  <c r="X2090" i="2"/>
  <c r="K2090" i="2"/>
  <c r="X2089" i="2"/>
  <c r="K2089" i="2"/>
  <c r="X2088" i="2"/>
  <c r="K2088" i="2"/>
  <c r="X2087" i="2"/>
  <c r="K2087" i="2"/>
  <c r="X2086" i="2"/>
  <c r="K2086" i="2"/>
  <c r="X2085" i="2"/>
  <c r="K2085" i="2"/>
  <c r="X2084" i="2"/>
  <c r="K2084" i="2"/>
  <c r="X2083" i="2"/>
  <c r="K2083" i="2"/>
  <c r="X2082" i="2"/>
  <c r="K2082" i="2"/>
  <c r="X2081" i="2"/>
  <c r="K2081" i="2"/>
  <c r="X2080" i="2"/>
  <c r="K2080" i="2"/>
  <c r="X2079" i="2"/>
  <c r="K2079" i="2"/>
  <c r="X2078" i="2"/>
  <c r="K2078" i="2"/>
  <c r="X2077" i="2"/>
  <c r="K2077" i="2"/>
  <c r="X2076" i="2"/>
  <c r="K2076" i="2"/>
  <c r="X2075" i="2"/>
  <c r="K2075" i="2"/>
  <c r="X2074" i="2"/>
  <c r="K2074" i="2"/>
  <c r="X2073" i="2"/>
  <c r="K2073" i="2"/>
  <c r="X2072" i="2"/>
  <c r="K2072" i="2"/>
  <c r="X2071" i="2"/>
  <c r="K2071" i="2"/>
  <c r="X2070" i="2"/>
  <c r="K2070" i="2"/>
  <c r="X2069" i="2"/>
  <c r="K2069" i="2"/>
  <c r="X2068" i="2"/>
  <c r="K2068" i="2"/>
  <c r="X2067" i="2"/>
  <c r="K2067" i="2"/>
  <c r="X2066" i="2"/>
  <c r="K2066" i="2"/>
  <c r="X2065" i="2"/>
  <c r="K2065" i="2"/>
  <c r="X2064" i="2"/>
  <c r="K2064" i="2"/>
  <c r="X2063" i="2"/>
  <c r="K2063" i="2"/>
  <c r="X2062" i="2"/>
  <c r="K2062" i="2"/>
  <c r="X2061" i="2"/>
  <c r="K2061" i="2"/>
  <c r="X2060" i="2"/>
  <c r="K2060" i="2"/>
  <c r="X2059" i="2"/>
  <c r="K2059" i="2"/>
  <c r="X2058" i="2"/>
  <c r="K2058" i="2"/>
  <c r="X2057" i="2"/>
  <c r="K2057" i="2"/>
  <c r="X2056" i="2"/>
  <c r="K2056" i="2"/>
  <c r="X2055" i="2"/>
  <c r="K2055" i="2"/>
  <c r="X2054" i="2"/>
  <c r="K2054" i="2"/>
  <c r="X2053" i="2"/>
  <c r="K2053" i="2"/>
  <c r="X2052" i="2"/>
  <c r="K2052" i="2"/>
  <c r="X2051" i="2"/>
  <c r="K2051" i="2"/>
  <c r="X2050" i="2"/>
  <c r="K2050" i="2"/>
  <c r="X2049" i="2"/>
  <c r="K2049" i="2"/>
  <c r="X2048" i="2"/>
  <c r="K2048" i="2"/>
  <c r="X2047" i="2"/>
  <c r="K2047" i="2"/>
  <c r="X2046" i="2"/>
  <c r="K2046" i="2"/>
  <c r="X2045" i="2"/>
  <c r="K2045" i="2"/>
  <c r="X2044" i="2"/>
  <c r="K2044" i="2"/>
  <c r="X2043" i="2"/>
  <c r="K2043" i="2"/>
  <c r="X2042" i="2"/>
  <c r="K2042" i="2"/>
  <c r="X2041" i="2"/>
  <c r="K2041" i="2"/>
  <c r="X2040" i="2"/>
  <c r="K2040" i="2"/>
  <c r="X2039" i="2"/>
  <c r="K2039" i="2"/>
  <c r="X2038" i="2"/>
  <c r="K2038" i="2"/>
  <c r="X2037" i="2"/>
  <c r="K2037" i="2"/>
  <c r="X2036" i="2"/>
  <c r="K2036" i="2"/>
  <c r="X2035" i="2"/>
  <c r="K2035" i="2"/>
  <c r="X2034" i="2"/>
  <c r="K2034" i="2"/>
  <c r="X2033" i="2"/>
  <c r="K2033" i="2"/>
  <c r="X2032" i="2"/>
  <c r="K2032" i="2"/>
  <c r="X2031" i="2"/>
  <c r="K2031" i="2"/>
  <c r="X2030" i="2"/>
  <c r="K2030" i="2"/>
  <c r="X2029" i="2"/>
  <c r="K2029" i="2"/>
  <c r="X2028" i="2"/>
  <c r="K2028" i="2"/>
  <c r="X2027" i="2"/>
  <c r="K2027" i="2"/>
  <c r="X2026" i="2"/>
  <c r="K2026" i="2"/>
  <c r="X2025" i="2"/>
  <c r="K2025" i="2"/>
  <c r="X2024" i="2"/>
  <c r="K2024" i="2"/>
  <c r="X2023" i="2"/>
  <c r="K2023" i="2"/>
  <c r="X2022" i="2"/>
  <c r="K2022" i="2"/>
  <c r="X2021" i="2"/>
  <c r="K2021" i="2"/>
  <c r="X2020" i="2"/>
  <c r="K2020" i="2"/>
  <c r="X2019" i="2"/>
  <c r="K2019" i="2"/>
  <c r="X2018" i="2"/>
  <c r="K2018" i="2"/>
  <c r="X2017" i="2"/>
  <c r="K2017" i="2"/>
  <c r="X2016" i="2"/>
  <c r="K2016" i="2"/>
  <c r="X2015" i="2"/>
  <c r="K2015" i="2"/>
  <c r="X2014" i="2"/>
  <c r="K2014" i="2"/>
  <c r="X2013" i="2"/>
  <c r="K2013" i="2"/>
  <c r="X2012" i="2"/>
  <c r="K2012" i="2"/>
  <c r="X2011" i="2"/>
  <c r="K2011" i="2"/>
  <c r="X2010" i="2"/>
  <c r="K2010" i="2"/>
  <c r="X2009" i="2"/>
  <c r="K2009" i="2"/>
  <c r="X2008" i="2"/>
  <c r="K2008" i="2"/>
  <c r="X2007" i="2"/>
  <c r="K2007" i="2"/>
  <c r="X2006" i="2"/>
  <c r="K2006" i="2"/>
  <c r="X2005" i="2"/>
  <c r="K2005" i="2"/>
  <c r="X2004" i="2"/>
  <c r="K2004" i="2"/>
  <c r="X2003" i="2"/>
  <c r="K2003" i="2"/>
  <c r="X2002" i="2"/>
  <c r="K2002" i="2"/>
  <c r="X2001" i="2"/>
  <c r="K2001" i="2"/>
  <c r="X2000" i="2"/>
  <c r="K2000" i="2"/>
  <c r="X1999" i="2"/>
  <c r="K1999" i="2"/>
  <c r="X1998" i="2"/>
  <c r="K1998" i="2"/>
  <c r="X1997" i="2"/>
  <c r="K1997" i="2"/>
  <c r="X1996" i="2"/>
  <c r="K1996" i="2"/>
  <c r="X1995" i="2"/>
  <c r="K1995" i="2"/>
  <c r="X1994" i="2"/>
  <c r="K1994" i="2"/>
  <c r="X1993" i="2"/>
  <c r="K1993" i="2"/>
  <c r="X1992" i="2"/>
  <c r="K1992" i="2"/>
  <c r="X1991" i="2"/>
  <c r="K1991" i="2"/>
  <c r="X1990" i="2"/>
  <c r="K1990" i="2"/>
  <c r="X1989" i="2"/>
  <c r="K1989" i="2"/>
  <c r="X1988" i="2"/>
  <c r="K1988" i="2"/>
  <c r="X1987" i="2"/>
  <c r="K1987" i="2"/>
  <c r="X1986" i="2"/>
  <c r="K1986" i="2"/>
  <c r="X1985" i="2"/>
  <c r="K1985" i="2"/>
  <c r="X1984" i="2"/>
  <c r="K1984" i="2"/>
  <c r="X1983" i="2"/>
  <c r="K1983" i="2"/>
  <c r="X1982" i="2"/>
  <c r="K1982" i="2"/>
  <c r="X1981" i="2"/>
  <c r="K1981" i="2"/>
  <c r="X1980" i="2"/>
  <c r="K1980" i="2"/>
  <c r="X1979" i="2"/>
  <c r="K1979" i="2"/>
  <c r="X1978" i="2"/>
  <c r="K1978" i="2"/>
  <c r="X1977" i="2"/>
  <c r="K1977" i="2"/>
  <c r="X1976" i="2"/>
  <c r="K1976" i="2"/>
  <c r="X1975" i="2"/>
  <c r="K1975" i="2"/>
  <c r="X1974" i="2"/>
  <c r="K1974" i="2"/>
  <c r="X1973" i="2"/>
  <c r="K1973" i="2"/>
  <c r="X1972" i="2"/>
  <c r="K1972" i="2"/>
  <c r="X1971" i="2"/>
  <c r="K1971" i="2"/>
  <c r="X1970" i="2"/>
  <c r="K1970" i="2"/>
  <c r="X1969" i="2"/>
  <c r="K1969" i="2"/>
  <c r="X1968" i="2"/>
  <c r="K1968" i="2"/>
  <c r="X1967" i="2"/>
  <c r="K1967" i="2"/>
  <c r="X1966" i="2"/>
  <c r="K1966" i="2"/>
  <c r="X1965" i="2"/>
  <c r="K1965" i="2"/>
  <c r="X1964" i="2"/>
  <c r="K1964" i="2"/>
  <c r="X1963" i="2"/>
  <c r="K1963" i="2"/>
  <c r="X1962" i="2"/>
  <c r="K1962" i="2"/>
  <c r="X1961" i="2"/>
  <c r="K1961" i="2"/>
  <c r="X1960" i="2"/>
  <c r="K1960" i="2"/>
  <c r="X1959" i="2"/>
  <c r="K1959" i="2"/>
  <c r="X1958" i="2"/>
  <c r="K1958" i="2"/>
  <c r="X1957" i="2"/>
  <c r="K1957" i="2"/>
  <c r="X1956" i="2"/>
  <c r="K1956" i="2"/>
  <c r="X1955" i="2"/>
  <c r="K1955" i="2"/>
  <c r="X1954" i="2"/>
  <c r="K1954" i="2"/>
  <c r="X1953" i="2"/>
  <c r="K1953" i="2"/>
  <c r="X1952" i="2"/>
  <c r="K1952" i="2"/>
  <c r="X1951" i="2"/>
  <c r="K1951" i="2"/>
  <c r="X1950" i="2"/>
  <c r="K1950" i="2"/>
  <c r="X1949" i="2"/>
  <c r="K1949" i="2"/>
  <c r="X1948" i="2"/>
  <c r="K1948" i="2"/>
  <c r="X1947" i="2"/>
  <c r="K1947" i="2"/>
  <c r="X1946" i="2"/>
  <c r="K1946" i="2"/>
  <c r="X1945" i="2"/>
  <c r="K1945" i="2"/>
  <c r="X1944" i="2"/>
  <c r="K1944" i="2"/>
  <c r="X1943" i="2"/>
  <c r="K1943" i="2"/>
  <c r="X1942" i="2"/>
  <c r="K1942" i="2"/>
  <c r="X1941" i="2"/>
  <c r="K1941" i="2"/>
  <c r="X1940" i="2"/>
  <c r="K1940" i="2"/>
  <c r="X1939" i="2"/>
  <c r="K1939" i="2"/>
  <c r="X1938" i="2"/>
  <c r="K1938" i="2"/>
  <c r="X1937" i="2"/>
  <c r="K1937" i="2"/>
  <c r="X1936" i="2"/>
  <c r="K1936" i="2"/>
  <c r="X1935" i="2"/>
  <c r="K1935" i="2"/>
  <c r="X1934" i="2"/>
  <c r="K1934" i="2"/>
  <c r="X1933" i="2"/>
  <c r="K1933" i="2"/>
  <c r="X1932" i="2"/>
  <c r="K1932" i="2"/>
  <c r="X1931" i="2"/>
  <c r="R1931" i="2"/>
  <c r="K1931" i="2"/>
  <c r="X1930" i="2"/>
  <c r="R1930" i="2"/>
  <c r="K1930" i="2"/>
  <c r="X1929" i="2"/>
  <c r="R1929" i="2"/>
  <c r="K1929" i="2"/>
  <c r="X1928" i="2"/>
  <c r="K1928" i="2"/>
  <c r="X1927" i="2"/>
  <c r="K1927" i="2"/>
  <c r="X1926" i="2"/>
  <c r="K1926" i="2"/>
  <c r="X1925" i="2"/>
  <c r="K1925" i="2"/>
  <c r="X1924" i="2"/>
  <c r="K1924" i="2"/>
  <c r="X1923" i="2"/>
  <c r="K1923" i="2"/>
  <c r="X1922" i="2"/>
  <c r="K1922" i="2"/>
  <c r="X1921" i="2"/>
  <c r="K1921" i="2"/>
  <c r="X1920" i="2"/>
  <c r="K1920" i="2"/>
  <c r="X1919" i="2"/>
  <c r="K1919" i="2"/>
  <c r="X1918" i="2"/>
  <c r="K1918" i="2"/>
  <c r="X1917" i="2"/>
  <c r="K1917" i="2"/>
  <c r="X1916" i="2"/>
  <c r="K1916" i="2"/>
  <c r="X1915" i="2"/>
  <c r="K1915" i="2"/>
  <c r="X1914" i="2"/>
  <c r="K1914" i="2"/>
  <c r="X1913" i="2"/>
  <c r="K1913" i="2"/>
  <c r="X1912" i="2"/>
  <c r="K1912" i="2"/>
  <c r="X1911" i="2"/>
  <c r="K1911" i="2"/>
  <c r="X1910" i="2"/>
  <c r="K1910" i="2"/>
  <c r="X1909" i="2"/>
  <c r="K1909" i="2"/>
  <c r="X1908" i="2"/>
  <c r="K1908" i="2"/>
  <c r="X1907" i="2"/>
  <c r="K1907" i="2"/>
  <c r="X1906" i="2"/>
  <c r="K1906" i="2"/>
  <c r="X1905" i="2"/>
  <c r="K1905" i="2"/>
  <c r="X1904" i="2"/>
  <c r="K1904" i="2"/>
  <c r="X1903" i="2"/>
  <c r="K1903" i="2"/>
  <c r="X1902" i="2"/>
  <c r="K1902" i="2"/>
  <c r="X1901" i="2"/>
  <c r="K1901" i="2"/>
  <c r="X1900" i="2"/>
  <c r="K1900" i="2"/>
  <c r="X1899" i="2"/>
  <c r="K1899" i="2"/>
  <c r="X1898" i="2"/>
  <c r="K1898" i="2"/>
  <c r="X1897" i="2"/>
  <c r="K1897" i="2"/>
  <c r="X1896" i="2"/>
  <c r="K1896" i="2"/>
  <c r="X1895" i="2"/>
  <c r="K1895" i="2"/>
  <c r="X1894" i="2"/>
  <c r="K1894" i="2"/>
  <c r="X1893" i="2"/>
  <c r="K1893" i="2"/>
  <c r="X1892" i="2"/>
  <c r="K1892" i="2"/>
  <c r="X1891" i="2"/>
  <c r="K1891" i="2"/>
  <c r="X1890" i="2"/>
  <c r="K1890" i="2"/>
  <c r="X1889" i="2"/>
  <c r="K1889" i="2"/>
  <c r="X1888" i="2"/>
  <c r="K1888" i="2"/>
  <c r="X1887" i="2"/>
  <c r="K1887" i="2"/>
  <c r="X1886" i="2"/>
  <c r="K1886" i="2"/>
  <c r="X1885" i="2"/>
  <c r="K1885" i="2"/>
  <c r="X1884" i="2"/>
  <c r="K1884" i="2"/>
  <c r="X1883" i="2"/>
  <c r="K1883" i="2"/>
  <c r="X1882" i="2"/>
  <c r="K1882" i="2"/>
  <c r="X1881" i="2"/>
  <c r="K1881" i="2"/>
  <c r="X1880" i="2"/>
  <c r="K1880" i="2"/>
  <c r="X1879" i="2"/>
  <c r="K1879" i="2"/>
  <c r="X1878" i="2"/>
  <c r="K1878" i="2"/>
  <c r="X1877" i="2"/>
  <c r="K1877" i="2"/>
  <c r="X1876" i="2"/>
  <c r="K1876" i="2"/>
  <c r="X1875" i="2"/>
  <c r="K1875" i="2"/>
  <c r="X1874" i="2"/>
  <c r="K1874" i="2"/>
  <c r="X1873" i="2"/>
  <c r="K1873" i="2"/>
  <c r="X1872" i="2"/>
  <c r="K1872" i="2"/>
  <c r="X1871" i="2"/>
  <c r="K1871" i="2"/>
  <c r="X1870" i="2"/>
  <c r="K1870" i="2"/>
  <c r="X1869" i="2"/>
  <c r="K1869" i="2"/>
  <c r="X1868" i="2"/>
  <c r="K1868" i="2"/>
  <c r="X1867" i="2"/>
  <c r="K1867" i="2"/>
  <c r="X1866" i="2"/>
  <c r="K1866" i="2"/>
  <c r="X1865" i="2"/>
  <c r="K1865" i="2"/>
  <c r="X1864" i="2"/>
  <c r="K1864" i="2"/>
  <c r="X1863" i="2"/>
  <c r="K1863" i="2"/>
  <c r="X1862" i="2"/>
  <c r="K1862" i="2"/>
  <c r="X1861" i="2"/>
  <c r="K1861" i="2"/>
  <c r="X1860" i="2"/>
  <c r="K1860" i="2"/>
  <c r="X1859" i="2"/>
  <c r="K1859" i="2"/>
  <c r="X1858" i="2"/>
  <c r="K1858" i="2"/>
  <c r="X1857" i="2"/>
  <c r="K1857" i="2"/>
  <c r="X1856" i="2"/>
  <c r="K1856" i="2"/>
  <c r="X1855" i="2"/>
  <c r="K1855" i="2"/>
  <c r="X1854" i="2"/>
  <c r="K1854" i="2"/>
  <c r="X1853" i="2"/>
  <c r="K1853" i="2"/>
  <c r="X1852" i="2"/>
  <c r="K1852" i="2"/>
  <c r="X1851" i="2"/>
  <c r="K1851" i="2"/>
  <c r="X1850" i="2"/>
  <c r="K1850" i="2"/>
  <c r="X1849" i="2"/>
  <c r="K1849" i="2"/>
  <c r="X1848" i="2"/>
  <c r="K1848" i="2"/>
  <c r="X1847" i="2"/>
  <c r="K1847" i="2"/>
  <c r="X1846" i="2"/>
  <c r="K1846" i="2"/>
  <c r="X1845" i="2"/>
  <c r="K1845" i="2"/>
  <c r="X1844" i="2"/>
  <c r="K1844" i="2"/>
  <c r="X1843" i="2"/>
  <c r="K1843" i="2"/>
  <c r="X1842" i="2"/>
  <c r="K1842" i="2"/>
  <c r="X1841" i="2"/>
  <c r="K1841" i="2"/>
  <c r="X1840" i="2"/>
  <c r="K1840" i="2"/>
  <c r="X1839" i="2"/>
  <c r="K1839" i="2"/>
  <c r="X1838" i="2"/>
  <c r="K1838" i="2"/>
  <c r="X1837" i="2"/>
  <c r="K1837" i="2"/>
  <c r="X1836" i="2"/>
  <c r="K1836" i="2"/>
  <c r="X1835" i="2"/>
  <c r="K1835" i="2"/>
  <c r="X1834" i="2"/>
  <c r="K1834" i="2"/>
  <c r="X1833" i="2"/>
  <c r="K1833" i="2"/>
  <c r="X1832" i="2"/>
  <c r="K1832" i="2"/>
  <c r="X1831" i="2"/>
  <c r="K1831" i="2"/>
  <c r="X1830" i="2"/>
  <c r="K1830" i="2"/>
  <c r="X1829" i="2"/>
  <c r="K1829" i="2"/>
  <c r="X1828" i="2"/>
  <c r="K1828" i="2"/>
  <c r="X1827" i="2"/>
  <c r="K1827" i="2"/>
  <c r="X1826" i="2"/>
  <c r="K1826" i="2"/>
  <c r="X1825" i="2"/>
  <c r="K1825" i="2"/>
  <c r="X1824" i="2"/>
  <c r="K1824" i="2"/>
  <c r="X1823" i="2"/>
  <c r="K1823" i="2"/>
  <c r="X1822" i="2"/>
  <c r="K1822" i="2"/>
  <c r="X1821" i="2"/>
  <c r="K1821" i="2"/>
  <c r="X1820" i="2"/>
  <c r="K1820" i="2"/>
  <c r="X1819" i="2"/>
  <c r="K1819" i="2"/>
  <c r="X1818" i="2"/>
  <c r="K1818" i="2"/>
  <c r="X1817" i="2"/>
  <c r="K1817" i="2"/>
  <c r="X1816" i="2"/>
  <c r="K1816" i="2"/>
  <c r="X1815" i="2"/>
  <c r="K1815" i="2"/>
  <c r="X1814" i="2"/>
  <c r="K1814" i="2"/>
  <c r="X1813" i="2"/>
  <c r="K1813" i="2"/>
  <c r="X1812" i="2"/>
  <c r="K1812" i="2"/>
  <c r="X1811" i="2"/>
  <c r="K1811" i="2"/>
  <c r="X1810" i="2"/>
  <c r="K1810" i="2"/>
  <c r="X1809" i="2"/>
  <c r="K1809" i="2"/>
  <c r="X1808" i="2"/>
  <c r="K1808" i="2"/>
  <c r="X1807" i="2"/>
  <c r="K1807" i="2"/>
  <c r="X1806" i="2"/>
  <c r="K1806" i="2"/>
  <c r="X1805" i="2"/>
  <c r="K1805" i="2"/>
  <c r="X1804" i="2"/>
  <c r="K1804" i="2"/>
  <c r="X1803" i="2"/>
  <c r="K1803" i="2"/>
  <c r="X1802" i="2"/>
  <c r="K1802" i="2"/>
  <c r="X1801" i="2"/>
  <c r="K1801" i="2"/>
  <c r="X1800" i="2"/>
  <c r="K1800" i="2"/>
  <c r="X1799" i="2"/>
  <c r="K1799" i="2"/>
  <c r="X1798" i="2"/>
  <c r="K1798" i="2"/>
  <c r="X1797" i="2"/>
  <c r="K1797" i="2"/>
  <c r="X1796" i="2"/>
  <c r="K1796" i="2"/>
  <c r="X1795" i="2"/>
  <c r="K1795" i="2"/>
  <c r="X1794" i="2"/>
  <c r="K1794" i="2"/>
  <c r="X1793" i="2"/>
  <c r="K1793" i="2"/>
  <c r="X1792" i="2"/>
  <c r="K1792" i="2"/>
  <c r="X1791" i="2"/>
  <c r="K1791" i="2"/>
  <c r="X1790" i="2"/>
  <c r="K1790" i="2"/>
  <c r="X1789" i="2"/>
  <c r="K1789" i="2"/>
  <c r="X1788" i="2"/>
  <c r="K1788" i="2"/>
  <c r="X1787" i="2"/>
  <c r="K1787" i="2"/>
  <c r="X1786" i="2"/>
  <c r="K1786" i="2"/>
  <c r="X1785" i="2"/>
  <c r="K1785" i="2"/>
  <c r="X1784" i="2"/>
  <c r="K1784" i="2"/>
  <c r="X1783" i="2"/>
  <c r="K1783" i="2"/>
  <c r="AE1782" i="2"/>
  <c r="X1782" i="2"/>
  <c r="K1782" i="2"/>
  <c r="AE1781" i="2"/>
  <c r="X1781" i="2"/>
  <c r="K1781" i="2"/>
  <c r="X1780" i="2"/>
  <c r="K1780" i="2"/>
  <c r="X1779" i="2"/>
  <c r="K1779" i="2"/>
  <c r="X1778" i="2"/>
  <c r="K1778" i="2"/>
  <c r="X1777" i="2"/>
  <c r="K1777" i="2"/>
  <c r="X1776" i="2"/>
  <c r="K1776" i="2"/>
  <c r="X1775" i="2"/>
  <c r="K1775" i="2"/>
  <c r="X1774" i="2"/>
  <c r="K1774" i="2"/>
  <c r="X1773" i="2"/>
  <c r="K1773" i="2"/>
  <c r="X1772" i="2"/>
  <c r="K1772" i="2"/>
  <c r="X1771" i="2"/>
  <c r="K1771" i="2"/>
  <c r="X1770" i="2"/>
  <c r="K1770" i="2"/>
  <c r="X1769" i="2"/>
  <c r="K1769" i="2"/>
  <c r="X1768" i="2"/>
  <c r="K1768" i="2"/>
  <c r="X1767" i="2"/>
  <c r="K1767" i="2"/>
  <c r="X1766" i="2"/>
  <c r="K1766" i="2"/>
  <c r="X1765" i="2"/>
  <c r="K1765" i="2"/>
  <c r="X1764" i="2"/>
  <c r="K1764" i="2"/>
  <c r="X1763" i="2"/>
  <c r="K1763" i="2"/>
  <c r="X1762" i="2"/>
  <c r="K1762" i="2"/>
  <c r="X1761" i="2"/>
  <c r="K1761" i="2"/>
  <c r="X1760" i="2"/>
  <c r="K1760" i="2"/>
  <c r="X1759" i="2"/>
  <c r="K1759" i="2"/>
  <c r="X1758" i="2"/>
  <c r="K1758" i="2"/>
  <c r="X1757" i="2"/>
  <c r="K1757" i="2"/>
  <c r="X1756" i="2"/>
  <c r="K1756" i="2"/>
  <c r="X1755" i="2"/>
  <c r="K1755" i="2"/>
  <c r="X1754" i="2"/>
  <c r="K1754" i="2"/>
  <c r="X1753" i="2"/>
  <c r="K1753" i="2"/>
  <c r="X1752" i="2"/>
  <c r="K1752" i="2"/>
  <c r="X1751" i="2"/>
  <c r="K1751" i="2"/>
  <c r="X1750" i="2"/>
  <c r="K1750" i="2"/>
  <c r="X1749" i="2"/>
  <c r="K1749" i="2"/>
  <c r="X1748" i="2"/>
  <c r="K1748" i="2"/>
  <c r="X1747" i="2"/>
  <c r="K1747" i="2"/>
  <c r="X1746" i="2"/>
  <c r="K1746" i="2"/>
  <c r="X1745" i="2"/>
  <c r="K1745" i="2"/>
  <c r="X1744" i="2"/>
  <c r="K1744" i="2"/>
  <c r="X1743" i="2"/>
  <c r="K1743" i="2"/>
  <c r="X1742" i="2"/>
  <c r="K1742" i="2"/>
  <c r="X1741" i="2"/>
  <c r="K1741" i="2"/>
  <c r="X1740" i="2"/>
  <c r="K1740" i="2"/>
  <c r="X1739" i="2"/>
  <c r="K1739" i="2"/>
  <c r="X1738" i="2"/>
  <c r="K1738" i="2"/>
  <c r="X1737" i="2"/>
  <c r="K1737" i="2"/>
  <c r="X1736" i="2"/>
  <c r="K1736" i="2"/>
  <c r="X1735" i="2"/>
  <c r="K1735" i="2"/>
  <c r="X1734" i="2"/>
  <c r="K1734" i="2"/>
  <c r="X1733" i="2"/>
  <c r="K1733" i="2"/>
  <c r="X1732" i="2"/>
  <c r="K1732" i="2"/>
  <c r="X1731" i="2"/>
  <c r="K1731" i="2"/>
  <c r="X1730" i="2"/>
  <c r="K1730" i="2"/>
  <c r="X1729" i="2"/>
  <c r="K1729" i="2"/>
  <c r="X1728" i="2"/>
  <c r="K1728" i="2"/>
  <c r="X1727" i="2"/>
  <c r="K1727" i="2"/>
  <c r="X1726" i="2"/>
  <c r="K1726" i="2"/>
  <c r="X1725" i="2"/>
  <c r="K1725" i="2"/>
  <c r="X1724" i="2"/>
  <c r="K1724" i="2"/>
  <c r="X1723" i="2"/>
  <c r="K1723" i="2"/>
  <c r="X1722" i="2"/>
  <c r="K1722" i="2"/>
  <c r="X1721" i="2"/>
  <c r="K1721" i="2"/>
  <c r="X1720" i="2"/>
  <c r="K1720" i="2"/>
  <c r="X1719" i="2"/>
  <c r="K1719" i="2"/>
  <c r="X1718" i="2"/>
  <c r="K1718" i="2"/>
  <c r="X1717" i="2"/>
  <c r="K1717" i="2"/>
  <c r="X1716" i="2"/>
  <c r="K1716" i="2"/>
  <c r="X1715" i="2"/>
  <c r="K1715" i="2"/>
  <c r="X1714" i="2"/>
  <c r="K1714" i="2"/>
  <c r="X1713" i="2"/>
  <c r="K1713" i="2"/>
  <c r="X1712" i="2"/>
  <c r="K1712" i="2"/>
  <c r="X1711" i="2"/>
  <c r="K1711" i="2"/>
  <c r="X1710" i="2"/>
  <c r="K1710" i="2"/>
  <c r="X1709" i="2"/>
  <c r="K1709" i="2"/>
  <c r="X1708" i="2"/>
  <c r="K1708" i="2"/>
  <c r="X1707" i="2"/>
  <c r="K1707" i="2"/>
  <c r="X1706" i="2"/>
  <c r="K1706" i="2"/>
  <c r="X1705" i="2"/>
  <c r="K1705" i="2"/>
  <c r="X1704" i="2"/>
  <c r="K1704" i="2"/>
  <c r="X1703" i="2"/>
  <c r="K1703" i="2"/>
  <c r="X1702" i="2"/>
  <c r="K1702" i="2"/>
  <c r="X1701" i="2"/>
  <c r="K1701" i="2"/>
  <c r="X1700" i="2"/>
  <c r="K1700" i="2"/>
  <c r="X1699" i="2"/>
  <c r="K1699" i="2"/>
  <c r="X1698" i="2"/>
  <c r="K1698" i="2"/>
  <c r="X1697" i="2"/>
  <c r="K1697" i="2"/>
  <c r="X1696" i="2"/>
  <c r="K1696" i="2"/>
  <c r="X1695" i="2"/>
  <c r="K1695" i="2"/>
  <c r="X1694" i="2"/>
  <c r="K1694" i="2"/>
  <c r="X1693" i="2"/>
  <c r="K1693" i="2"/>
  <c r="X1692" i="2"/>
  <c r="K1692" i="2"/>
  <c r="X1691" i="2"/>
  <c r="K1691" i="2"/>
  <c r="X1690" i="2"/>
  <c r="K1690" i="2"/>
  <c r="X1689" i="2"/>
  <c r="K1689" i="2"/>
  <c r="X1688" i="2"/>
  <c r="K1688" i="2"/>
  <c r="X1687" i="2"/>
  <c r="K1687" i="2"/>
  <c r="X1686" i="2"/>
  <c r="K1686" i="2"/>
  <c r="X1685" i="2"/>
  <c r="K1685" i="2"/>
  <c r="X1684" i="2"/>
  <c r="K1684" i="2"/>
  <c r="X1683" i="2"/>
  <c r="K1683" i="2"/>
  <c r="X1682" i="2"/>
  <c r="K1682" i="2"/>
  <c r="X1681" i="2"/>
  <c r="K1681" i="2"/>
  <c r="X1680" i="2"/>
  <c r="K1680" i="2"/>
  <c r="X1679" i="2"/>
  <c r="K1679" i="2"/>
  <c r="X1678" i="2"/>
  <c r="K1678" i="2"/>
  <c r="X1677" i="2"/>
  <c r="K1677" i="2"/>
  <c r="X1676" i="2"/>
  <c r="K1676" i="2"/>
  <c r="X1675" i="2"/>
  <c r="K1675" i="2"/>
  <c r="X1674" i="2"/>
  <c r="K1674" i="2"/>
  <c r="X1673" i="2"/>
  <c r="K1673" i="2"/>
  <c r="X1672" i="2"/>
  <c r="K1672" i="2"/>
  <c r="X1671" i="2"/>
  <c r="K1671" i="2"/>
  <c r="X1670" i="2"/>
  <c r="K1670" i="2"/>
  <c r="X1669" i="2"/>
  <c r="K1669" i="2"/>
  <c r="X1668" i="2"/>
  <c r="K1668" i="2"/>
  <c r="X1667" i="2"/>
  <c r="K1667" i="2"/>
  <c r="X1666" i="2"/>
  <c r="K1666" i="2"/>
  <c r="X1665" i="2"/>
  <c r="K1665" i="2"/>
  <c r="X1664" i="2"/>
  <c r="K1664" i="2"/>
  <c r="X1663" i="2"/>
  <c r="K1663" i="2"/>
  <c r="X1662" i="2"/>
  <c r="K1662" i="2"/>
  <c r="X1661" i="2"/>
  <c r="K1661" i="2"/>
  <c r="X1660" i="2"/>
  <c r="K1660" i="2"/>
  <c r="X1659" i="2"/>
  <c r="K1659" i="2"/>
  <c r="X1658" i="2"/>
  <c r="K1658" i="2"/>
  <c r="X1657" i="2"/>
  <c r="K1657" i="2"/>
  <c r="X1656" i="2"/>
  <c r="K1656" i="2"/>
  <c r="X1655" i="2"/>
  <c r="K1655" i="2"/>
  <c r="X1654" i="2"/>
  <c r="K1654" i="2"/>
  <c r="X1653" i="2"/>
  <c r="K1653" i="2"/>
  <c r="X1652" i="2"/>
  <c r="K1652" i="2"/>
  <c r="X1651" i="2"/>
  <c r="K1651" i="2"/>
  <c r="X1650" i="2"/>
  <c r="K1650" i="2"/>
  <c r="X1649" i="2"/>
  <c r="K1649" i="2"/>
  <c r="X1648" i="2"/>
  <c r="K1648" i="2"/>
  <c r="X1647" i="2"/>
  <c r="K1647" i="2"/>
  <c r="X1646" i="2"/>
  <c r="K1646" i="2"/>
  <c r="X1645" i="2"/>
  <c r="K1645" i="2"/>
  <c r="X1644" i="2"/>
  <c r="K1644" i="2"/>
  <c r="X1643" i="2"/>
  <c r="K1643" i="2"/>
  <c r="X1642" i="2"/>
  <c r="K1642" i="2"/>
  <c r="X1641" i="2"/>
  <c r="K1641" i="2"/>
  <c r="X1640" i="2"/>
  <c r="K1640" i="2"/>
  <c r="X1639" i="2"/>
  <c r="K1639" i="2"/>
  <c r="X1638" i="2"/>
  <c r="K1638" i="2"/>
  <c r="X1637" i="2"/>
  <c r="K1637" i="2"/>
  <c r="X1636" i="2"/>
  <c r="K1636" i="2"/>
  <c r="X1635" i="2"/>
  <c r="K1635" i="2"/>
  <c r="X1634" i="2"/>
  <c r="K1634" i="2"/>
  <c r="X1633" i="2"/>
  <c r="K1633" i="2"/>
  <c r="X1632" i="2"/>
  <c r="K1632" i="2"/>
  <c r="X1631" i="2"/>
  <c r="K1631" i="2"/>
  <c r="X1630" i="2"/>
  <c r="K1630" i="2"/>
  <c r="X1629" i="2"/>
  <c r="K1629" i="2"/>
  <c r="X1628" i="2"/>
  <c r="K1628" i="2"/>
  <c r="X1627" i="2"/>
  <c r="K1627" i="2"/>
  <c r="X1626" i="2"/>
  <c r="K1626" i="2"/>
  <c r="X1625" i="2"/>
  <c r="K1625" i="2"/>
  <c r="X1624" i="2"/>
  <c r="K1624" i="2"/>
  <c r="X1623" i="2"/>
  <c r="K1623" i="2"/>
  <c r="X1622" i="2"/>
  <c r="K1622" i="2"/>
  <c r="X1621" i="2"/>
  <c r="K1621" i="2"/>
  <c r="X1620" i="2"/>
  <c r="K1620" i="2"/>
  <c r="X1619" i="2"/>
  <c r="K1619" i="2"/>
  <c r="X1618" i="2"/>
  <c r="K1618" i="2"/>
  <c r="X1617" i="2"/>
  <c r="K1617" i="2"/>
  <c r="X1616" i="2"/>
  <c r="K1616" i="2"/>
  <c r="X1615" i="2"/>
  <c r="K1615" i="2"/>
  <c r="X1614" i="2"/>
  <c r="K1614" i="2"/>
  <c r="X1613" i="2"/>
  <c r="K1613" i="2"/>
  <c r="X1612" i="2"/>
  <c r="K1612" i="2"/>
  <c r="X1611" i="2"/>
  <c r="K1611" i="2"/>
  <c r="X1610" i="2"/>
  <c r="K1610" i="2"/>
  <c r="X1609" i="2"/>
  <c r="K1609" i="2"/>
  <c r="X1608" i="2"/>
  <c r="K1608" i="2"/>
  <c r="X1607" i="2"/>
  <c r="K1607" i="2"/>
  <c r="X1606" i="2"/>
  <c r="K1606" i="2"/>
  <c r="X1605" i="2"/>
  <c r="K1605" i="2"/>
  <c r="X1604" i="2"/>
  <c r="K1604" i="2"/>
  <c r="X1603" i="2"/>
  <c r="K1603" i="2"/>
  <c r="X1602" i="2"/>
  <c r="K1602" i="2"/>
  <c r="X1601" i="2"/>
  <c r="K1601" i="2"/>
  <c r="X1600" i="2"/>
  <c r="K1600" i="2"/>
  <c r="X1599" i="2"/>
  <c r="K1599" i="2"/>
  <c r="X1598" i="2"/>
  <c r="K1598" i="2"/>
  <c r="X1597" i="2"/>
  <c r="K1597" i="2"/>
  <c r="X1596" i="2"/>
  <c r="K1596" i="2"/>
  <c r="X1595" i="2"/>
  <c r="K1595" i="2"/>
  <c r="X1594" i="2"/>
  <c r="K1594" i="2"/>
  <c r="X1593" i="2"/>
  <c r="K1593" i="2"/>
  <c r="X1592" i="2"/>
  <c r="K1592" i="2"/>
  <c r="X1591" i="2"/>
  <c r="K1591" i="2"/>
  <c r="X1590" i="2"/>
  <c r="K1590" i="2"/>
  <c r="X1589" i="2"/>
  <c r="K1589" i="2"/>
  <c r="X1588" i="2"/>
  <c r="K1588" i="2"/>
  <c r="X1587" i="2"/>
  <c r="K1587" i="2"/>
  <c r="X1586" i="2"/>
  <c r="K1586" i="2"/>
  <c r="X1585" i="2"/>
  <c r="K1585" i="2"/>
  <c r="X1584" i="2"/>
  <c r="K1584" i="2"/>
  <c r="X1583" i="2"/>
  <c r="K1583" i="2"/>
  <c r="X1582" i="2"/>
  <c r="K1582" i="2"/>
  <c r="X1581" i="2"/>
  <c r="K1581" i="2"/>
  <c r="X1580" i="2"/>
  <c r="K1580" i="2"/>
  <c r="X1579" i="2"/>
  <c r="K1579" i="2"/>
  <c r="X1578" i="2"/>
  <c r="K1578" i="2"/>
  <c r="X1577" i="2"/>
  <c r="K1577" i="2"/>
  <c r="X1576" i="2"/>
  <c r="K1576" i="2"/>
  <c r="X1575" i="2"/>
  <c r="K1575" i="2"/>
  <c r="X1574" i="2"/>
  <c r="K1574" i="2"/>
  <c r="X1573" i="2"/>
  <c r="K1573" i="2"/>
  <c r="X1572" i="2"/>
  <c r="K1572" i="2"/>
  <c r="X1571" i="2"/>
  <c r="K1571" i="2"/>
  <c r="X1570" i="2"/>
  <c r="K1570" i="2"/>
  <c r="X1569" i="2"/>
  <c r="K1569" i="2"/>
  <c r="X1568" i="2"/>
  <c r="K1568" i="2"/>
  <c r="X1567" i="2"/>
  <c r="K1567" i="2"/>
  <c r="X1566" i="2"/>
  <c r="K1566" i="2"/>
  <c r="X1565" i="2"/>
  <c r="K1565" i="2"/>
  <c r="X1564" i="2"/>
  <c r="K1564" i="2"/>
  <c r="X1563" i="2"/>
  <c r="K1563" i="2"/>
  <c r="X1562" i="2"/>
  <c r="K1562" i="2"/>
  <c r="X1561" i="2"/>
  <c r="K1561" i="2"/>
  <c r="X1560" i="2"/>
  <c r="K1560" i="2"/>
  <c r="X1559" i="2"/>
  <c r="K1559" i="2"/>
  <c r="X1558" i="2"/>
  <c r="K1558" i="2"/>
  <c r="X1557" i="2"/>
  <c r="K1557" i="2"/>
  <c r="X1556" i="2"/>
  <c r="K1556" i="2"/>
  <c r="X1555" i="2"/>
  <c r="K1555" i="2"/>
  <c r="X1554" i="2"/>
  <c r="K1554" i="2"/>
  <c r="X1553" i="2"/>
  <c r="K1553" i="2"/>
  <c r="X1552" i="2"/>
  <c r="K1552" i="2"/>
  <c r="X1551" i="2"/>
  <c r="K1551" i="2"/>
  <c r="X1550" i="2"/>
  <c r="K1550" i="2"/>
  <c r="X1549" i="2"/>
  <c r="K1549" i="2"/>
  <c r="X1548" i="2"/>
  <c r="K1548" i="2"/>
  <c r="X1547" i="2"/>
  <c r="K1547" i="2"/>
  <c r="X1546" i="2"/>
  <c r="K1546" i="2"/>
  <c r="X1545" i="2"/>
  <c r="K1545" i="2"/>
  <c r="X1544" i="2"/>
  <c r="K1544" i="2"/>
  <c r="X1543" i="2"/>
  <c r="K1543" i="2"/>
  <c r="X1542" i="2"/>
  <c r="K1542" i="2"/>
  <c r="X1541" i="2"/>
  <c r="K1541" i="2"/>
  <c r="X1540" i="2"/>
  <c r="K1540" i="2"/>
  <c r="X1539" i="2"/>
  <c r="K1539" i="2"/>
  <c r="X1538" i="2"/>
  <c r="K1538" i="2"/>
  <c r="X1537" i="2"/>
  <c r="K1537" i="2"/>
  <c r="X1536" i="2"/>
  <c r="K1536" i="2"/>
  <c r="X1535" i="2"/>
  <c r="K1535" i="2"/>
  <c r="X1534" i="2"/>
  <c r="K1534" i="2"/>
  <c r="X1533" i="2"/>
  <c r="K1533" i="2"/>
  <c r="X1532" i="2"/>
  <c r="K1532" i="2"/>
  <c r="X1531" i="2"/>
  <c r="K1531" i="2"/>
  <c r="X1530" i="2"/>
  <c r="K1530" i="2"/>
  <c r="X1529" i="2"/>
  <c r="K1529" i="2"/>
  <c r="X1528" i="2"/>
  <c r="K1528" i="2"/>
  <c r="X1527" i="2"/>
  <c r="K1527" i="2"/>
  <c r="X1526" i="2"/>
  <c r="K1526" i="2"/>
  <c r="X1525" i="2"/>
  <c r="K1525" i="2"/>
  <c r="X1524" i="2"/>
  <c r="K1524" i="2"/>
  <c r="X1523" i="2"/>
  <c r="K1523" i="2"/>
  <c r="X1522" i="2"/>
  <c r="K1522" i="2"/>
  <c r="X1521" i="2"/>
  <c r="K1521" i="2"/>
  <c r="X1520" i="2"/>
  <c r="K1520" i="2"/>
  <c r="X1519" i="2"/>
  <c r="K1519" i="2"/>
  <c r="X1518" i="2"/>
  <c r="K1518" i="2"/>
  <c r="AE1517" i="2"/>
  <c r="X1517" i="2"/>
  <c r="K1517" i="2"/>
  <c r="X1516" i="2"/>
  <c r="K1516" i="2"/>
  <c r="X1515" i="2"/>
  <c r="K1515" i="2"/>
  <c r="X1514" i="2"/>
  <c r="K1514" i="2"/>
  <c r="X1513" i="2"/>
  <c r="K1513" i="2"/>
  <c r="X1512" i="2"/>
  <c r="K1512" i="2"/>
  <c r="X1511" i="2"/>
  <c r="K1511" i="2"/>
  <c r="X1510" i="2"/>
  <c r="K1510" i="2"/>
  <c r="X1509" i="2"/>
  <c r="K1509" i="2"/>
  <c r="X1508" i="2"/>
  <c r="K1508" i="2"/>
  <c r="X1507" i="2"/>
  <c r="K1507" i="2"/>
  <c r="X1506" i="2"/>
  <c r="K1506" i="2"/>
  <c r="X1505" i="2"/>
  <c r="K1505" i="2"/>
  <c r="X1504" i="2"/>
  <c r="K1504" i="2"/>
  <c r="X1503" i="2"/>
  <c r="K1503" i="2"/>
  <c r="X1502" i="2"/>
  <c r="K1502" i="2"/>
  <c r="X1501" i="2"/>
  <c r="K1501" i="2"/>
  <c r="X1500" i="2"/>
  <c r="K1500" i="2"/>
  <c r="X1499" i="2"/>
  <c r="K1499" i="2"/>
  <c r="X1498" i="2"/>
  <c r="K1498" i="2"/>
  <c r="X1497" i="2"/>
  <c r="K1497" i="2"/>
  <c r="X1496" i="2"/>
  <c r="K1496" i="2"/>
  <c r="X1495" i="2"/>
  <c r="K1495" i="2"/>
  <c r="X1494" i="2"/>
  <c r="K1494" i="2"/>
  <c r="X1493" i="2"/>
  <c r="K1493" i="2"/>
  <c r="X1492" i="2"/>
  <c r="K1492" i="2"/>
  <c r="X1491" i="2"/>
  <c r="K1491" i="2"/>
  <c r="X1490" i="2"/>
  <c r="K1490" i="2"/>
  <c r="X1489" i="2"/>
  <c r="K1489" i="2"/>
  <c r="X1488" i="2"/>
  <c r="K1488" i="2"/>
  <c r="X1487" i="2"/>
  <c r="K1487" i="2"/>
  <c r="X1486" i="2"/>
  <c r="K1486" i="2"/>
  <c r="X1485" i="2"/>
  <c r="K1485" i="2"/>
  <c r="X1484" i="2"/>
  <c r="K1484" i="2"/>
  <c r="X1483" i="2"/>
  <c r="K1483" i="2"/>
  <c r="X1482" i="2"/>
  <c r="K1482" i="2"/>
  <c r="X1481" i="2"/>
  <c r="K1481" i="2"/>
  <c r="X1480" i="2"/>
  <c r="K1480" i="2"/>
  <c r="X1479" i="2"/>
  <c r="K1479" i="2"/>
  <c r="X1478" i="2"/>
  <c r="K1478" i="2"/>
  <c r="X1477" i="2"/>
  <c r="K1477" i="2"/>
  <c r="X1476" i="2"/>
  <c r="K1476" i="2"/>
  <c r="X1475" i="2"/>
  <c r="K1475" i="2"/>
  <c r="X1474" i="2"/>
  <c r="K1474" i="2"/>
  <c r="X1473" i="2"/>
  <c r="K1473" i="2"/>
  <c r="X1472" i="2"/>
  <c r="K1472" i="2"/>
  <c r="X1471" i="2"/>
  <c r="K1471" i="2"/>
  <c r="X1470" i="2"/>
  <c r="K1470" i="2"/>
  <c r="X1469" i="2"/>
  <c r="K1469" i="2"/>
  <c r="X1468" i="2"/>
  <c r="K1468" i="2"/>
  <c r="X1467" i="2"/>
  <c r="K1467" i="2"/>
  <c r="X1466" i="2"/>
  <c r="K1466" i="2"/>
  <c r="X1465" i="2"/>
  <c r="K1465" i="2"/>
  <c r="X1464" i="2"/>
  <c r="K1464" i="2"/>
  <c r="X1463" i="2"/>
  <c r="K1463" i="2"/>
  <c r="X1462" i="2"/>
  <c r="K1462" i="2"/>
  <c r="X1461" i="2"/>
  <c r="K1461" i="2"/>
  <c r="X1460" i="2"/>
  <c r="K1460" i="2"/>
  <c r="X1459" i="2"/>
  <c r="K1459" i="2"/>
  <c r="X1458" i="2"/>
  <c r="K1458" i="2"/>
  <c r="X1457" i="2"/>
  <c r="K1457" i="2"/>
  <c r="X1456" i="2"/>
  <c r="K1456" i="2"/>
  <c r="X1455" i="2"/>
  <c r="K1455" i="2"/>
  <c r="X1454" i="2"/>
  <c r="K1454" i="2"/>
  <c r="X1453" i="2"/>
  <c r="K1453" i="2"/>
  <c r="X1452" i="2"/>
  <c r="K1452" i="2"/>
  <c r="X1451" i="2"/>
  <c r="K1451" i="2"/>
  <c r="X1450" i="2"/>
  <c r="K1450" i="2"/>
  <c r="X1449" i="2"/>
  <c r="K1449" i="2"/>
  <c r="X1448" i="2"/>
  <c r="K1448" i="2"/>
  <c r="X1447" i="2"/>
  <c r="K1447" i="2"/>
  <c r="X1446" i="2"/>
  <c r="K1446" i="2"/>
  <c r="X1445" i="2"/>
  <c r="K1445" i="2"/>
  <c r="X1444" i="2"/>
  <c r="K1444" i="2"/>
  <c r="X1443" i="2"/>
  <c r="K1443" i="2"/>
  <c r="X1442" i="2"/>
  <c r="K1442" i="2"/>
  <c r="X1441" i="2"/>
  <c r="K1441" i="2"/>
  <c r="X1440" i="2"/>
  <c r="K1440" i="2"/>
  <c r="X1439" i="2"/>
  <c r="K1439" i="2"/>
  <c r="X1438" i="2"/>
  <c r="K1438" i="2"/>
  <c r="X1437" i="2"/>
  <c r="K1437" i="2"/>
  <c r="X1436" i="2"/>
  <c r="K1436" i="2"/>
  <c r="X1435" i="2"/>
  <c r="K1435" i="2"/>
  <c r="X1434" i="2"/>
  <c r="K1434" i="2"/>
  <c r="X1433" i="2"/>
  <c r="K1433" i="2"/>
  <c r="X1432" i="2"/>
  <c r="K1432" i="2"/>
  <c r="X1431" i="2"/>
  <c r="K1431" i="2"/>
  <c r="X1430" i="2"/>
  <c r="K1430" i="2"/>
  <c r="X1429" i="2"/>
  <c r="K1429" i="2"/>
  <c r="X1428" i="2"/>
  <c r="K1428" i="2"/>
  <c r="X1427" i="2"/>
  <c r="K1427" i="2"/>
  <c r="X1426" i="2"/>
  <c r="K1426" i="2"/>
  <c r="X1425" i="2"/>
  <c r="K1425" i="2"/>
  <c r="X1424" i="2"/>
  <c r="K1424" i="2"/>
  <c r="X1423" i="2"/>
  <c r="K1423" i="2"/>
  <c r="X1422" i="2"/>
  <c r="K1422" i="2"/>
  <c r="X1421" i="2"/>
  <c r="K1421" i="2"/>
  <c r="X1420" i="2"/>
  <c r="K1420" i="2"/>
  <c r="X1419" i="2"/>
  <c r="K1419" i="2"/>
  <c r="X1418" i="2"/>
  <c r="K1418" i="2"/>
  <c r="X1417" i="2"/>
  <c r="K1417" i="2"/>
  <c r="X1416" i="2"/>
  <c r="K1416" i="2"/>
  <c r="X1415" i="2"/>
  <c r="K1415" i="2"/>
  <c r="X1414" i="2"/>
  <c r="K1414" i="2"/>
  <c r="X1413" i="2"/>
  <c r="K1413" i="2"/>
  <c r="X1412" i="2"/>
  <c r="K1412" i="2"/>
  <c r="X1411" i="2"/>
  <c r="K1411" i="2"/>
  <c r="X1410" i="2"/>
  <c r="K1410" i="2"/>
  <c r="X1409" i="2"/>
  <c r="K1409" i="2"/>
  <c r="X1408" i="2"/>
  <c r="K1408" i="2"/>
  <c r="X1407" i="2"/>
  <c r="K1407" i="2"/>
  <c r="X1406" i="2"/>
  <c r="K1406" i="2"/>
  <c r="X1405" i="2"/>
  <c r="K1405" i="2"/>
  <c r="X1404" i="2"/>
  <c r="K1404" i="2"/>
  <c r="X1403" i="2"/>
  <c r="K1403" i="2"/>
  <c r="X1402" i="2"/>
  <c r="K1402" i="2"/>
  <c r="X1401" i="2"/>
  <c r="K1401" i="2"/>
  <c r="X1400" i="2"/>
  <c r="K1400" i="2"/>
  <c r="X1399" i="2"/>
  <c r="K1399" i="2"/>
  <c r="X1398" i="2"/>
  <c r="K1398" i="2"/>
  <c r="X1397" i="2"/>
  <c r="K1397" i="2"/>
  <c r="X1396" i="2"/>
  <c r="K1396" i="2"/>
  <c r="X1395" i="2"/>
  <c r="K1395" i="2"/>
  <c r="X1394" i="2"/>
  <c r="K1394" i="2"/>
  <c r="X1393" i="2"/>
  <c r="K1393" i="2"/>
  <c r="X1392" i="2"/>
  <c r="K1392" i="2"/>
  <c r="X1391" i="2"/>
  <c r="K1391" i="2"/>
  <c r="X1390" i="2"/>
  <c r="K1390" i="2"/>
  <c r="X1389" i="2"/>
  <c r="K1389" i="2"/>
  <c r="X1388" i="2"/>
  <c r="K1388" i="2"/>
  <c r="X1387" i="2"/>
  <c r="K1387" i="2"/>
  <c r="X1386" i="2"/>
  <c r="K1386" i="2"/>
  <c r="X1385" i="2"/>
  <c r="K1385" i="2"/>
  <c r="X1384" i="2"/>
  <c r="K1384" i="2"/>
  <c r="X1383" i="2"/>
  <c r="K1383" i="2"/>
  <c r="X1382" i="2"/>
  <c r="K1382" i="2"/>
  <c r="X1381" i="2"/>
  <c r="K1381" i="2"/>
  <c r="X1380" i="2"/>
  <c r="K1380" i="2"/>
  <c r="X1379" i="2"/>
  <c r="K1379" i="2"/>
  <c r="X1378" i="2"/>
  <c r="K1378" i="2"/>
  <c r="X1377" i="2"/>
  <c r="K1377" i="2"/>
  <c r="X1376" i="2"/>
  <c r="K1376" i="2"/>
  <c r="X1375" i="2"/>
  <c r="K1375" i="2"/>
  <c r="X1374" i="2"/>
  <c r="K1374" i="2"/>
  <c r="X1373" i="2"/>
  <c r="K1373" i="2"/>
  <c r="X1372" i="2"/>
  <c r="K1372" i="2"/>
  <c r="X1371" i="2"/>
  <c r="K1371" i="2"/>
  <c r="X1370" i="2"/>
  <c r="K1370" i="2"/>
  <c r="X1369" i="2"/>
  <c r="K1369" i="2"/>
  <c r="X1368" i="2"/>
  <c r="K1368" i="2"/>
  <c r="X1367" i="2"/>
  <c r="K1367" i="2"/>
  <c r="X1366" i="2"/>
  <c r="K1366" i="2"/>
  <c r="X1365" i="2"/>
  <c r="K1365" i="2"/>
  <c r="X1364" i="2"/>
  <c r="K1364" i="2"/>
  <c r="X1363" i="2"/>
  <c r="K1363" i="2"/>
  <c r="X1362" i="2"/>
  <c r="K1362" i="2"/>
  <c r="X1361" i="2"/>
  <c r="K1361" i="2"/>
  <c r="X1360" i="2"/>
  <c r="K1360" i="2"/>
  <c r="X1359" i="2"/>
  <c r="K1359" i="2"/>
  <c r="X1358" i="2"/>
  <c r="K1358" i="2"/>
  <c r="X1357" i="2"/>
  <c r="K1357" i="2"/>
  <c r="X1356" i="2"/>
  <c r="K1356" i="2"/>
  <c r="X1355" i="2"/>
  <c r="K1355" i="2"/>
  <c r="X1354" i="2"/>
  <c r="K1354" i="2"/>
  <c r="X1353" i="2"/>
  <c r="K1353" i="2"/>
  <c r="X1352" i="2"/>
  <c r="K1352" i="2"/>
  <c r="X1351" i="2"/>
  <c r="K1351" i="2"/>
  <c r="X1350" i="2"/>
  <c r="K1350" i="2"/>
  <c r="X1349" i="2"/>
  <c r="K1349" i="2"/>
  <c r="X1348" i="2"/>
  <c r="K1348" i="2"/>
  <c r="X1347" i="2"/>
  <c r="K1347" i="2"/>
  <c r="X1346" i="2"/>
  <c r="K1346" i="2"/>
  <c r="X1345" i="2"/>
  <c r="K1345" i="2"/>
  <c r="X1344" i="2"/>
  <c r="K1344" i="2"/>
  <c r="X1343" i="2"/>
  <c r="K1343" i="2"/>
  <c r="X1342" i="2"/>
  <c r="K1342" i="2"/>
  <c r="X1341" i="2"/>
  <c r="K1341" i="2"/>
  <c r="X1340" i="2"/>
  <c r="K1340" i="2"/>
  <c r="X1339" i="2"/>
  <c r="K1339" i="2"/>
  <c r="X1338" i="2"/>
  <c r="K1338" i="2"/>
  <c r="X1337" i="2"/>
  <c r="K1337" i="2"/>
  <c r="X1336" i="2"/>
  <c r="K1336" i="2"/>
  <c r="X1335" i="2"/>
  <c r="K1335" i="2"/>
  <c r="X1334" i="2"/>
  <c r="K1334" i="2"/>
  <c r="X1333" i="2"/>
  <c r="K1333" i="2"/>
  <c r="X1332" i="2"/>
  <c r="K1332" i="2"/>
  <c r="X1331" i="2"/>
  <c r="K1331" i="2"/>
  <c r="X1330" i="2"/>
  <c r="K1330" i="2"/>
  <c r="X1329" i="2"/>
  <c r="K1329" i="2"/>
  <c r="X1328" i="2"/>
  <c r="K1328" i="2"/>
  <c r="X1327" i="2"/>
  <c r="K1327" i="2"/>
  <c r="X1326" i="2"/>
  <c r="K1326" i="2"/>
  <c r="X1325" i="2"/>
  <c r="K1325" i="2"/>
  <c r="X1324" i="2"/>
  <c r="K1324" i="2"/>
  <c r="X1323" i="2"/>
  <c r="K1323" i="2"/>
  <c r="X1322" i="2"/>
  <c r="K1322" i="2"/>
  <c r="X1321" i="2"/>
  <c r="K1321" i="2"/>
  <c r="X1320" i="2"/>
  <c r="K1320" i="2"/>
  <c r="X1319" i="2"/>
  <c r="K1319" i="2"/>
  <c r="X1318" i="2"/>
  <c r="K1318" i="2"/>
  <c r="X1317" i="2"/>
  <c r="K1317" i="2"/>
  <c r="X1316" i="2"/>
  <c r="K1316" i="2"/>
  <c r="X1315" i="2"/>
  <c r="K1315" i="2"/>
  <c r="X1314" i="2"/>
  <c r="K1314" i="2"/>
  <c r="X1313" i="2"/>
  <c r="K1313" i="2"/>
  <c r="X1312" i="2"/>
  <c r="K1312" i="2"/>
  <c r="X1311" i="2"/>
  <c r="K1311" i="2"/>
  <c r="X1310" i="2"/>
  <c r="K1310" i="2"/>
  <c r="X1309" i="2"/>
  <c r="K1309" i="2"/>
  <c r="X1308" i="2"/>
  <c r="K1308" i="2"/>
  <c r="X1307" i="2"/>
  <c r="K1307" i="2"/>
  <c r="X1306" i="2"/>
  <c r="K1306" i="2"/>
  <c r="X1305" i="2"/>
  <c r="K1305" i="2"/>
  <c r="X1304" i="2"/>
  <c r="K1304" i="2"/>
  <c r="X1303" i="2"/>
  <c r="K1303" i="2"/>
  <c r="X1302" i="2"/>
  <c r="K1302" i="2"/>
  <c r="X1301" i="2"/>
  <c r="K1301" i="2"/>
  <c r="X1300" i="2"/>
  <c r="K1300" i="2"/>
  <c r="X1299" i="2"/>
  <c r="K1299" i="2"/>
  <c r="X1298" i="2"/>
  <c r="K1298" i="2"/>
  <c r="X1297" i="2"/>
  <c r="K1297" i="2"/>
  <c r="X1296" i="2"/>
  <c r="K1296" i="2"/>
  <c r="X1295" i="2"/>
  <c r="K1295" i="2"/>
  <c r="X1294" i="2"/>
  <c r="K1294" i="2"/>
  <c r="X1293" i="2"/>
  <c r="K1293" i="2"/>
  <c r="X1292" i="2"/>
  <c r="K1292" i="2"/>
  <c r="X1291" i="2"/>
  <c r="K1291" i="2"/>
  <c r="X1290" i="2"/>
  <c r="K1290" i="2"/>
  <c r="X1289" i="2"/>
  <c r="K1289" i="2"/>
  <c r="X1288" i="2"/>
  <c r="K1288" i="2"/>
  <c r="X1287" i="2"/>
  <c r="K1287" i="2"/>
  <c r="X1286" i="2"/>
  <c r="K1286" i="2"/>
  <c r="X1285" i="2"/>
  <c r="K1285" i="2"/>
  <c r="X1284" i="2"/>
  <c r="K1284" i="2"/>
  <c r="X1283" i="2"/>
  <c r="K1283" i="2"/>
  <c r="X1282" i="2"/>
  <c r="K1282" i="2"/>
  <c r="X1281" i="2"/>
  <c r="K1281" i="2"/>
  <c r="X1280" i="2"/>
  <c r="K1280" i="2"/>
  <c r="X1279" i="2"/>
  <c r="K1279" i="2"/>
  <c r="X1278" i="2"/>
  <c r="K1278" i="2"/>
  <c r="X1277" i="2"/>
  <c r="K1277" i="2"/>
  <c r="X1276" i="2"/>
  <c r="K1276" i="2"/>
  <c r="X1275" i="2"/>
  <c r="K1275" i="2"/>
  <c r="X1274" i="2"/>
  <c r="K1274" i="2"/>
  <c r="X1273" i="2"/>
  <c r="K1273" i="2"/>
  <c r="X1272" i="2"/>
  <c r="K1272" i="2"/>
  <c r="X1271" i="2"/>
  <c r="K1271" i="2"/>
  <c r="X1270" i="2"/>
  <c r="K1270" i="2"/>
  <c r="X1269" i="2"/>
  <c r="K1269" i="2"/>
  <c r="X1268" i="2"/>
  <c r="K1268" i="2"/>
  <c r="X1267" i="2"/>
  <c r="K1267" i="2"/>
  <c r="X1266" i="2"/>
  <c r="K1266" i="2"/>
  <c r="X1265" i="2"/>
  <c r="K1265" i="2"/>
  <c r="X1264" i="2"/>
  <c r="K1264" i="2"/>
  <c r="X1263" i="2"/>
  <c r="K1263" i="2"/>
  <c r="X1262" i="2"/>
  <c r="K1262" i="2"/>
  <c r="X1261" i="2"/>
  <c r="K1261" i="2"/>
  <c r="X1260" i="2"/>
  <c r="K1260" i="2"/>
  <c r="X1259" i="2"/>
  <c r="K1259" i="2"/>
  <c r="X1258" i="2"/>
  <c r="K1258" i="2"/>
  <c r="X1257" i="2"/>
  <c r="K1257" i="2"/>
  <c r="X1256" i="2"/>
  <c r="K1256" i="2"/>
  <c r="X1255" i="2"/>
  <c r="K1255" i="2"/>
  <c r="X1254" i="2"/>
  <c r="K1254" i="2"/>
  <c r="X1253" i="2"/>
  <c r="K1253" i="2"/>
  <c r="X1252" i="2"/>
  <c r="K1252" i="2"/>
  <c r="X1251" i="2"/>
  <c r="K1251" i="2"/>
  <c r="X1250" i="2"/>
  <c r="K1250" i="2"/>
  <c r="X1249" i="2"/>
  <c r="K1249" i="2"/>
  <c r="X1248" i="2"/>
  <c r="K1248" i="2"/>
  <c r="X1247" i="2"/>
  <c r="K1247" i="2"/>
  <c r="X1246" i="2"/>
  <c r="K1246" i="2"/>
  <c r="X1245" i="2"/>
  <c r="K1245" i="2"/>
  <c r="X1244" i="2"/>
  <c r="K1244" i="2"/>
  <c r="X1243" i="2"/>
  <c r="K1243" i="2"/>
  <c r="X1242" i="2"/>
  <c r="K1242" i="2"/>
  <c r="X1241" i="2"/>
  <c r="K1241" i="2"/>
  <c r="X1240" i="2"/>
  <c r="K1240" i="2"/>
  <c r="X1239" i="2"/>
  <c r="K1239" i="2"/>
  <c r="X1238" i="2"/>
  <c r="K1238" i="2"/>
  <c r="X1237" i="2"/>
  <c r="K1237" i="2"/>
  <c r="X1236" i="2"/>
  <c r="K1236" i="2"/>
  <c r="X1235" i="2"/>
  <c r="K1235" i="2"/>
  <c r="X1234" i="2"/>
  <c r="K1234" i="2"/>
  <c r="X1233" i="2"/>
  <c r="K1233" i="2"/>
  <c r="X1232" i="2"/>
  <c r="K1232" i="2"/>
  <c r="X1231" i="2"/>
  <c r="K1231" i="2"/>
  <c r="X1230" i="2"/>
  <c r="K1230" i="2"/>
  <c r="X1229" i="2"/>
  <c r="K1229" i="2"/>
  <c r="X1228" i="2"/>
  <c r="K1228" i="2"/>
  <c r="X1227" i="2"/>
  <c r="K1227" i="2"/>
  <c r="X1226" i="2"/>
  <c r="K1226" i="2"/>
  <c r="X1225" i="2"/>
  <c r="K1225" i="2"/>
  <c r="X1224" i="2"/>
  <c r="K1224" i="2"/>
  <c r="X1223" i="2"/>
  <c r="K1223" i="2"/>
  <c r="X1222" i="2"/>
  <c r="K1222" i="2"/>
  <c r="X1221" i="2"/>
  <c r="K1221" i="2"/>
  <c r="X1220" i="2"/>
  <c r="K1220" i="2"/>
  <c r="X1219" i="2"/>
  <c r="K1219" i="2"/>
  <c r="X1218" i="2"/>
  <c r="K1218" i="2"/>
  <c r="X1217" i="2"/>
  <c r="K1217" i="2"/>
  <c r="X1216" i="2"/>
  <c r="K1216" i="2"/>
  <c r="X1215" i="2"/>
  <c r="K1215" i="2"/>
  <c r="X1214" i="2"/>
  <c r="K1214" i="2"/>
  <c r="X1213" i="2"/>
  <c r="K1213" i="2"/>
  <c r="X1212" i="2"/>
  <c r="K1212" i="2"/>
  <c r="X1211" i="2"/>
  <c r="K1211" i="2"/>
  <c r="X1210" i="2"/>
  <c r="K1210" i="2"/>
  <c r="X1209" i="2"/>
  <c r="K1209" i="2"/>
  <c r="X1208" i="2"/>
  <c r="K1208" i="2"/>
  <c r="X1207" i="2"/>
  <c r="K1207" i="2"/>
  <c r="X1206" i="2"/>
  <c r="K1206" i="2"/>
  <c r="X1205" i="2"/>
  <c r="K1205" i="2"/>
  <c r="X1204" i="2"/>
  <c r="K1204" i="2"/>
  <c r="X1203" i="2"/>
  <c r="K1203" i="2"/>
  <c r="X1202" i="2"/>
  <c r="K1202" i="2"/>
  <c r="X1201" i="2"/>
  <c r="K1201" i="2"/>
  <c r="X1200" i="2"/>
  <c r="K1200" i="2"/>
  <c r="X1199" i="2"/>
  <c r="K1199" i="2"/>
  <c r="X1198" i="2"/>
  <c r="K1198" i="2"/>
  <c r="X1197" i="2"/>
  <c r="K1197" i="2"/>
  <c r="X1196" i="2"/>
  <c r="K1196" i="2"/>
  <c r="X1195" i="2"/>
  <c r="K1195" i="2"/>
  <c r="X1194" i="2"/>
  <c r="K1194" i="2"/>
  <c r="X1193" i="2"/>
  <c r="K1193" i="2"/>
  <c r="X1192" i="2"/>
  <c r="K1192" i="2"/>
  <c r="X1191" i="2"/>
  <c r="K1191" i="2"/>
  <c r="X1190" i="2"/>
  <c r="K1190" i="2"/>
  <c r="X1189" i="2"/>
  <c r="K1189" i="2"/>
  <c r="X1188" i="2"/>
  <c r="K1188" i="2"/>
  <c r="X1187" i="2"/>
  <c r="K1187" i="2"/>
  <c r="X1186" i="2"/>
  <c r="K1186" i="2"/>
  <c r="X1185" i="2"/>
  <c r="K1185" i="2"/>
  <c r="X1184" i="2"/>
  <c r="K1184" i="2"/>
  <c r="X1183" i="2"/>
  <c r="K1183" i="2"/>
  <c r="X1182" i="2"/>
  <c r="K1182" i="2"/>
  <c r="X1181" i="2"/>
  <c r="K1181" i="2"/>
  <c r="X1180" i="2"/>
  <c r="K1180" i="2"/>
  <c r="X1179" i="2"/>
  <c r="K1179" i="2"/>
  <c r="X1178" i="2"/>
  <c r="K1178" i="2"/>
  <c r="X1177" i="2"/>
  <c r="K1177" i="2"/>
  <c r="X1176" i="2"/>
  <c r="K1176" i="2"/>
  <c r="X1175" i="2"/>
  <c r="K1175" i="2"/>
  <c r="X1174" i="2"/>
  <c r="K1174" i="2"/>
  <c r="X1173" i="2"/>
  <c r="K1173" i="2"/>
  <c r="X1172" i="2"/>
  <c r="K1172" i="2"/>
  <c r="X1171" i="2"/>
  <c r="K1171" i="2"/>
  <c r="X1170" i="2"/>
  <c r="K1170" i="2"/>
  <c r="X1169" i="2"/>
  <c r="K1169" i="2"/>
  <c r="X1168" i="2"/>
  <c r="K1168" i="2"/>
  <c r="X1167" i="2"/>
  <c r="K1167" i="2"/>
  <c r="X1166" i="2"/>
  <c r="K1166" i="2"/>
  <c r="X1165" i="2"/>
  <c r="K1165" i="2"/>
  <c r="X1164" i="2"/>
  <c r="K1164" i="2"/>
  <c r="X1163" i="2"/>
  <c r="K1163" i="2"/>
  <c r="X1162" i="2"/>
  <c r="K1162" i="2"/>
  <c r="X1161" i="2"/>
  <c r="K1161" i="2"/>
  <c r="X1160" i="2"/>
  <c r="K1160" i="2"/>
  <c r="X1159" i="2"/>
  <c r="K1159" i="2"/>
  <c r="X1158" i="2"/>
  <c r="K1158" i="2"/>
  <c r="X1157" i="2"/>
  <c r="K1157" i="2"/>
  <c r="X1156" i="2"/>
  <c r="K1156" i="2"/>
  <c r="X1155" i="2"/>
  <c r="K1155" i="2"/>
  <c r="X1154" i="2"/>
  <c r="K1154" i="2"/>
  <c r="X1153" i="2"/>
  <c r="K1153" i="2"/>
  <c r="X1152" i="2"/>
  <c r="K1152" i="2"/>
  <c r="X1151" i="2"/>
  <c r="K1151" i="2"/>
  <c r="X1150" i="2"/>
  <c r="K1150" i="2"/>
  <c r="X1149" i="2"/>
  <c r="K1149" i="2"/>
  <c r="X1148" i="2"/>
  <c r="K1148" i="2"/>
  <c r="X1147" i="2"/>
  <c r="K1147" i="2"/>
  <c r="X1146" i="2"/>
  <c r="K1146" i="2"/>
  <c r="X1145" i="2"/>
  <c r="K1145" i="2"/>
  <c r="X1144" i="2"/>
  <c r="K1144" i="2"/>
  <c r="X1143" i="2"/>
  <c r="K1143" i="2"/>
  <c r="X1142" i="2"/>
  <c r="K1142" i="2"/>
  <c r="X1141" i="2"/>
  <c r="K1141" i="2"/>
  <c r="X1140" i="2"/>
  <c r="K1140" i="2"/>
  <c r="X1139" i="2"/>
  <c r="K1139" i="2"/>
  <c r="X1138" i="2"/>
  <c r="K1138" i="2"/>
  <c r="X1137" i="2"/>
  <c r="K1137" i="2"/>
  <c r="X1136" i="2"/>
  <c r="K1136" i="2"/>
  <c r="X1135" i="2"/>
  <c r="K1135" i="2"/>
  <c r="X1134" i="2"/>
  <c r="K1134" i="2"/>
  <c r="X1133" i="2"/>
  <c r="K1133" i="2"/>
  <c r="X1132" i="2"/>
  <c r="K1132" i="2"/>
  <c r="X1131" i="2"/>
  <c r="K1131" i="2"/>
  <c r="X1130" i="2"/>
  <c r="K1130" i="2"/>
  <c r="X1129" i="2"/>
  <c r="K1129" i="2"/>
  <c r="X1128" i="2"/>
  <c r="K1128" i="2"/>
  <c r="X1127" i="2"/>
  <c r="K1127" i="2"/>
  <c r="X1126" i="2"/>
  <c r="K1126" i="2"/>
  <c r="X1125" i="2"/>
  <c r="K1125" i="2"/>
  <c r="X1124" i="2"/>
  <c r="K1124" i="2"/>
  <c r="X1123" i="2"/>
  <c r="K1123" i="2"/>
  <c r="X1122" i="2"/>
  <c r="K1122" i="2"/>
  <c r="X1121" i="2"/>
  <c r="K1121" i="2"/>
  <c r="X1120" i="2"/>
  <c r="K1120" i="2"/>
  <c r="X1119" i="2"/>
  <c r="K1119" i="2"/>
  <c r="X1118" i="2"/>
  <c r="K1118" i="2"/>
  <c r="X1117" i="2"/>
  <c r="K1117" i="2"/>
  <c r="X1116" i="2"/>
  <c r="K1116" i="2"/>
  <c r="X1115" i="2"/>
  <c r="K1115" i="2"/>
  <c r="X1114" i="2"/>
  <c r="K1114" i="2"/>
  <c r="X1113" i="2"/>
  <c r="K1113" i="2"/>
  <c r="X1112" i="2"/>
  <c r="K1112" i="2"/>
  <c r="X1111" i="2"/>
  <c r="K1111" i="2"/>
  <c r="X1110" i="2"/>
  <c r="K1110" i="2"/>
  <c r="X1109" i="2"/>
  <c r="K1109" i="2"/>
  <c r="X1108" i="2"/>
  <c r="K1108" i="2"/>
  <c r="X1107" i="2"/>
  <c r="K1107" i="2"/>
  <c r="X1106" i="2"/>
  <c r="K1106" i="2"/>
  <c r="X1105" i="2"/>
  <c r="K1105" i="2"/>
  <c r="X1104" i="2"/>
  <c r="K1104" i="2"/>
  <c r="X1103" i="2"/>
  <c r="K1103" i="2"/>
  <c r="X1102" i="2"/>
  <c r="K1102" i="2"/>
  <c r="X1101" i="2"/>
  <c r="K1101" i="2"/>
  <c r="X1100" i="2"/>
  <c r="K1100" i="2"/>
  <c r="X1099" i="2"/>
  <c r="K1099" i="2"/>
  <c r="X1098" i="2"/>
  <c r="K1098" i="2"/>
  <c r="X1097" i="2"/>
  <c r="K1097" i="2"/>
  <c r="X1096" i="2"/>
  <c r="K1096" i="2"/>
  <c r="X1095" i="2"/>
  <c r="K1095" i="2"/>
  <c r="X1094" i="2"/>
  <c r="K1094" i="2"/>
  <c r="X1093" i="2"/>
  <c r="K1093" i="2"/>
  <c r="X1092" i="2"/>
  <c r="K1092" i="2"/>
  <c r="X1091" i="2"/>
  <c r="K1091" i="2"/>
  <c r="X1090" i="2"/>
  <c r="K1090" i="2"/>
  <c r="X1089" i="2"/>
  <c r="K1089" i="2"/>
  <c r="X1088" i="2"/>
  <c r="K1088" i="2"/>
  <c r="X1087" i="2"/>
  <c r="K1087" i="2"/>
  <c r="X1086" i="2"/>
  <c r="K1086" i="2"/>
  <c r="X1085" i="2"/>
  <c r="K1085" i="2"/>
  <c r="X1084" i="2"/>
  <c r="K1084" i="2"/>
  <c r="X1083" i="2"/>
  <c r="K1083" i="2"/>
  <c r="X1082" i="2"/>
  <c r="K1082" i="2"/>
  <c r="X1081" i="2"/>
  <c r="K1081" i="2"/>
  <c r="X1080" i="2"/>
  <c r="K1080" i="2"/>
  <c r="X1079" i="2"/>
  <c r="K1079" i="2"/>
  <c r="X1078" i="2"/>
  <c r="K1078" i="2"/>
  <c r="X1077" i="2"/>
  <c r="K1077" i="2"/>
  <c r="X1076" i="2"/>
  <c r="K1076" i="2"/>
  <c r="X1075" i="2"/>
  <c r="K1075" i="2"/>
  <c r="X1074" i="2"/>
  <c r="K1074" i="2"/>
  <c r="X1073" i="2"/>
  <c r="K1073" i="2"/>
  <c r="X1072" i="2"/>
  <c r="K1072" i="2"/>
  <c r="X1071" i="2"/>
  <c r="K1071" i="2"/>
  <c r="X1070" i="2"/>
  <c r="K1070" i="2"/>
  <c r="X1069" i="2"/>
  <c r="K1069" i="2"/>
  <c r="X1068" i="2"/>
  <c r="K1068" i="2"/>
  <c r="X1067" i="2"/>
  <c r="K1067" i="2"/>
  <c r="X1066" i="2"/>
  <c r="K1066" i="2"/>
  <c r="X1065" i="2"/>
  <c r="K1065" i="2"/>
  <c r="X1064" i="2"/>
  <c r="K1064" i="2"/>
  <c r="X1063" i="2"/>
  <c r="K1063" i="2"/>
  <c r="X1062" i="2"/>
  <c r="K1062" i="2"/>
  <c r="X1061" i="2"/>
  <c r="K1061" i="2"/>
  <c r="X1060" i="2"/>
  <c r="K1060" i="2"/>
  <c r="X1059" i="2"/>
  <c r="K1059" i="2"/>
  <c r="X1058" i="2"/>
  <c r="K1058" i="2"/>
  <c r="X1057" i="2"/>
  <c r="K1057" i="2"/>
  <c r="X1056" i="2"/>
  <c r="K1056" i="2"/>
  <c r="X1055" i="2"/>
  <c r="K1055" i="2"/>
  <c r="X1054" i="2"/>
  <c r="K1054" i="2"/>
  <c r="X1053" i="2"/>
  <c r="K1053" i="2"/>
  <c r="X1052" i="2"/>
  <c r="K1052" i="2"/>
  <c r="X1051" i="2"/>
  <c r="K1051" i="2"/>
  <c r="X1050" i="2"/>
  <c r="K1050" i="2"/>
  <c r="X1049" i="2"/>
  <c r="K1049" i="2"/>
  <c r="X1048" i="2"/>
  <c r="K1048" i="2"/>
  <c r="X1047" i="2"/>
  <c r="K1047" i="2"/>
  <c r="X1046" i="2"/>
  <c r="K1046" i="2"/>
  <c r="X1045" i="2"/>
  <c r="K1045" i="2"/>
  <c r="X1044" i="2"/>
  <c r="K1044" i="2"/>
  <c r="X1043" i="2"/>
  <c r="K1043" i="2"/>
  <c r="X1042" i="2"/>
  <c r="K1042" i="2"/>
  <c r="X1041" i="2"/>
  <c r="K1041" i="2"/>
  <c r="X1040" i="2"/>
  <c r="K1040" i="2"/>
  <c r="X1039" i="2"/>
  <c r="K1039" i="2"/>
  <c r="X1038" i="2"/>
  <c r="K1038" i="2"/>
  <c r="X1037" i="2"/>
  <c r="K1037" i="2"/>
  <c r="X1036" i="2"/>
  <c r="K1036" i="2"/>
  <c r="X1035" i="2"/>
  <c r="K1035" i="2"/>
  <c r="X1034" i="2"/>
  <c r="K1034" i="2"/>
  <c r="X1033" i="2"/>
  <c r="K1033" i="2"/>
  <c r="X1032" i="2"/>
  <c r="K1032" i="2"/>
  <c r="X1031" i="2"/>
  <c r="K1031" i="2"/>
  <c r="X1030" i="2"/>
  <c r="K1030" i="2"/>
  <c r="X1029" i="2"/>
  <c r="K1029" i="2"/>
  <c r="X1028" i="2"/>
  <c r="K1028" i="2"/>
  <c r="X1027" i="2"/>
  <c r="K1027" i="2"/>
  <c r="X1026" i="2"/>
  <c r="K1026" i="2"/>
  <c r="X1025" i="2"/>
  <c r="K1025" i="2"/>
  <c r="X1024" i="2"/>
  <c r="K1024" i="2"/>
  <c r="X1023" i="2"/>
  <c r="K1023" i="2"/>
  <c r="X1022" i="2"/>
  <c r="K1022" i="2"/>
  <c r="X1021" i="2"/>
  <c r="K1021" i="2"/>
  <c r="X1020" i="2"/>
  <c r="K1020" i="2"/>
  <c r="X1019" i="2"/>
  <c r="K1019" i="2"/>
  <c r="X1018" i="2"/>
  <c r="K1018" i="2"/>
  <c r="X1017" i="2"/>
  <c r="K1017" i="2"/>
  <c r="X1016" i="2"/>
  <c r="K1016" i="2"/>
  <c r="X1015" i="2"/>
  <c r="K1015" i="2"/>
  <c r="X1014" i="2"/>
  <c r="K1014" i="2"/>
  <c r="X1013" i="2"/>
  <c r="K1013" i="2"/>
  <c r="X1012" i="2"/>
  <c r="K1012" i="2"/>
  <c r="X1011" i="2"/>
  <c r="K1011" i="2"/>
  <c r="X1010" i="2"/>
  <c r="K1010" i="2"/>
  <c r="X1009" i="2"/>
  <c r="K1009" i="2"/>
  <c r="X1008" i="2"/>
  <c r="K1008" i="2"/>
  <c r="X1007" i="2"/>
  <c r="K1007" i="2"/>
  <c r="X1006" i="2"/>
  <c r="K1006" i="2"/>
  <c r="X1005" i="2"/>
  <c r="K1005" i="2"/>
  <c r="X1004" i="2"/>
  <c r="K1004" i="2"/>
  <c r="X1003" i="2"/>
  <c r="K1003" i="2"/>
  <c r="X1002" i="2"/>
  <c r="K1002" i="2"/>
  <c r="X1001" i="2"/>
  <c r="K1001" i="2"/>
  <c r="X1000" i="2"/>
  <c r="K1000" i="2"/>
  <c r="X999" i="2"/>
  <c r="K999" i="2"/>
  <c r="X998" i="2"/>
  <c r="K998" i="2"/>
  <c r="X997" i="2"/>
  <c r="K997" i="2"/>
  <c r="X996" i="2"/>
  <c r="K996" i="2"/>
  <c r="X995" i="2"/>
  <c r="K995" i="2"/>
  <c r="X994" i="2"/>
  <c r="K994" i="2"/>
  <c r="X993" i="2"/>
  <c r="K993" i="2"/>
  <c r="X992" i="2"/>
  <c r="K992" i="2"/>
  <c r="X991" i="2"/>
  <c r="K991" i="2"/>
  <c r="X990" i="2"/>
  <c r="K990" i="2"/>
  <c r="X989" i="2"/>
  <c r="K989" i="2"/>
  <c r="X988" i="2"/>
  <c r="K988" i="2"/>
  <c r="X987" i="2"/>
  <c r="K987" i="2"/>
  <c r="X986" i="2"/>
  <c r="K986" i="2"/>
  <c r="X985" i="2"/>
  <c r="K985" i="2"/>
  <c r="X984" i="2"/>
  <c r="K984" i="2"/>
  <c r="X983" i="2"/>
  <c r="K983" i="2"/>
  <c r="X982" i="2"/>
  <c r="K982" i="2"/>
  <c r="X981" i="2"/>
  <c r="K981" i="2"/>
  <c r="X980" i="2"/>
  <c r="K980" i="2"/>
  <c r="X979" i="2"/>
  <c r="K979" i="2"/>
  <c r="X978" i="2"/>
  <c r="K978" i="2"/>
  <c r="X977" i="2"/>
  <c r="K977" i="2"/>
  <c r="X976" i="2"/>
  <c r="K976" i="2"/>
  <c r="X975" i="2"/>
  <c r="K975" i="2"/>
  <c r="X974" i="2"/>
  <c r="K974" i="2"/>
  <c r="X973" i="2"/>
  <c r="K973" i="2"/>
  <c r="X972" i="2"/>
  <c r="K972" i="2"/>
  <c r="X971" i="2"/>
  <c r="K971" i="2"/>
  <c r="X970" i="2"/>
  <c r="K970" i="2"/>
  <c r="X969" i="2"/>
  <c r="K969" i="2"/>
  <c r="X968" i="2"/>
  <c r="K968" i="2"/>
  <c r="X967" i="2"/>
  <c r="K967" i="2"/>
  <c r="X966" i="2"/>
  <c r="K966" i="2"/>
  <c r="X965" i="2"/>
  <c r="K965" i="2"/>
  <c r="X964" i="2"/>
  <c r="K964" i="2"/>
  <c r="X963" i="2"/>
  <c r="K963" i="2"/>
  <c r="X962" i="2"/>
  <c r="K962" i="2"/>
  <c r="X961" i="2"/>
  <c r="K961" i="2"/>
  <c r="X960" i="2"/>
  <c r="K960" i="2"/>
  <c r="X959" i="2"/>
  <c r="K959" i="2"/>
  <c r="X958" i="2"/>
  <c r="K958" i="2"/>
  <c r="X957" i="2"/>
  <c r="K957" i="2"/>
  <c r="X956" i="2"/>
  <c r="K956" i="2"/>
  <c r="X955" i="2"/>
  <c r="K955" i="2"/>
  <c r="X954" i="2"/>
  <c r="K954" i="2"/>
  <c r="X953" i="2"/>
  <c r="K953" i="2"/>
  <c r="X952" i="2"/>
  <c r="K952" i="2"/>
  <c r="X951" i="2"/>
  <c r="K951" i="2"/>
  <c r="X950" i="2"/>
  <c r="K950" i="2"/>
  <c r="X949" i="2"/>
  <c r="K949" i="2"/>
  <c r="X948" i="2"/>
  <c r="K948" i="2"/>
  <c r="X947" i="2"/>
  <c r="K947" i="2"/>
  <c r="X946" i="2"/>
  <c r="K946" i="2"/>
  <c r="X945" i="2"/>
  <c r="K945" i="2"/>
  <c r="X944" i="2"/>
  <c r="K944" i="2"/>
  <c r="X943" i="2"/>
  <c r="K943" i="2"/>
  <c r="X942" i="2"/>
  <c r="K942" i="2"/>
  <c r="X941" i="2"/>
  <c r="K941" i="2"/>
  <c r="X940" i="2"/>
  <c r="K940" i="2"/>
  <c r="X939" i="2"/>
  <c r="K939" i="2"/>
  <c r="X938" i="2"/>
  <c r="K938" i="2"/>
  <c r="X937" i="2"/>
  <c r="K937" i="2"/>
  <c r="X936" i="2"/>
  <c r="K936" i="2"/>
  <c r="X935" i="2"/>
  <c r="K935" i="2"/>
  <c r="X934" i="2"/>
  <c r="K934" i="2"/>
  <c r="X933" i="2"/>
  <c r="K933" i="2"/>
  <c r="X932" i="2"/>
  <c r="K932" i="2"/>
  <c r="X931" i="2"/>
  <c r="K931" i="2"/>
  <c r="X930" i="2"/>
  <c r="K930" i="2"/>
  <c r="X929" i="2"/>
  <c r="K929" i="2"/>
  <c r="X928" i="2"/>
  <c r="K928" i="2"/>
  <c r="X927" i="2"/>
  <c r="K927" i="2"/>
  <c r="X926" i="2"/>
  <c r="K926" i="2"/>
  <c r="X925" i="2"/>
  <c r="K925" i="2"/>
  <c r="X924" i="2"/>
  <c r="K924" i="2"/>
  <c r="X923" i="2"/>
  <c r="K923" i="2"/>
  <c r="X922" i="2"/>
  <c r="K922" i="2"/>
  <c r="X921" i="2"/>
  <c r="K921" i="2"/>
  <c r="X920" i="2"/>
  <c r="K920" i="2"/>
  <c r="X919" i="2"/>
  <c r="K919" i="2"/>
  <c r="X918" i="2"/>
  <c r="K918" i="2"/>
  <c r="X917" i="2"/>
  <c r="K917" i="2"/>
  <c r="X916" i="2"/>
  <c r="K916" i="2"/>
  <c r="X915" i="2"/>
  <c r="K915" i="2"/>
  <c r="X914" i="2"/>
  <c r="K914" i="2"/>
  <c r="X913" i="2"/>
  <c r="K913" i="2"/>
  <c r="X912" i="2"/>
  <c r="K912" i="2"/>
  <c r="X911" i="2"/>
  <c r="K911" i="2"/>
  <c r="X910" i="2"/>
  <c r="K910" i="2"/>
  <c r="X909" i="2"/>
  <c r="K909" i="2"/>
  <c r="X908" i="2"/>
  <c r="K908" i="2"/>
  <c r="X907" i="2"/>
  <c r="K907" i="2"/>
  <c r="X906" i="2"/>
  <c r="K906" i="2"/>
  <c r="X905" i="2"/>
  <c r="K905" i="2"/>
  <c r="X904" i="2"/>
  <c r="K904" i="2"/>
  <c r="X903" i="2"/>
  <c r="K903" i="2"/>
  <c r="X902" i="2"/>
  <c r="K902" i="2"/>
  <c r="X901" i="2"/>
  <c r="K901" i="2"/>
  <c r="X900" i="2"/>
  <c r="K900" i="2"/>
  <c r="X899" i="2"/>
  <c r="K899" i="2"/>
  <c r="X898" i="2"/>
  <c r="K898" i="2"/>
  <c r="X897" i="2"/>
  <c r="K897" i="2"/>
  <c r="X896" i="2"/>
  <c r="K896" i="2"/>
  <c r="X895" i="2"/>
  <c r="K895" i="2"/>
  <c r="X894" i="2"/>
  <c r="K894" i="2"/>
  <c r="X893" i="2"/>
  <c r="K893" i="2"/>
  <c r="X892" i="2"/>
  <c r="K892" i="2"/>
  <c r="X891" i="2"/>
  <c r="K891" i="2"/>
  <c r="X890" i="2"/>
  <c r="K890" i="2"/>
  <c r="X889" i="2"/>
  <c r="K889" i="2"/>
  <c r="X888" i="2"/>
  <c r="K888" i="2"/>
  <c r="X887" i="2"/>
  <c r="K887" i="2"/>
  <c r="X886" i="2"/>
  <c r="K886" i="2"/>
  <c r="X885" i="2"/>
  <c r="K885" i="2"/>
  <c r="X884" i="2"/>
  <c r="K884" i="2"/>
  <c r="X883" i="2"/>
  <c r="K883" i="2"/>
  <c r="X882" i="2"/>
  <c r="K882" i="2"/>
  <c r="X881" i="2"/>
  <c r="K881" i="2"/>
  <c r="X880" i="2"/>
  <c r="K880" i="2"/>
  <c r="X879" i="2"/>
  <c r="K879" i="2"/>
  <c r="X878" i="2"/>
  <c r="K878" i="2"/>
  <c r="X877" i="2"/>
  <c r="K877" i="2"/>
  <c r="X876" i="2"/>
  <c r="K876" i="2"/>
  <c r="X875" i="2"/>
  <c r="K875" i="2"/>
  <c r="X874" i="2"/>
  <c r="K874" i="2"/>
  <c r="X873" i="2"/>
  <c r="K873" i="2"/>
  <c r="X872" i="2"/>
  <c r="K872" i="2"/>
  <c r="X871" i="2"/>
  <c r="K871" i="2"/>
  <c r="X870" i="2"/>
  <c r="K870" i="2"/>
  <c r="X869" i="2"/>
  <c r="K869" i="2"/>
  <c r="X868" i="2"/>
  <c r="K868" i="2"/>
  <c r="X867" i="2"/>
  <c r="K867" i="2"/>
  <c r="X866" i="2"/>
  <c r="K866" i="2"/>
  <c r="X865" i="2"/>
  <c r="K865" i="2"/>
  <c r="X864" i="2"/>
  <c r="K864" i="2"/>
  <c r="X863" i="2"/>
  <c r="K863" i="2"/>
  <c r="X862" i="2"/>
  <c r="K862" i="2"/>
  <c r="X861" i="2"/>
  <c r="K861" i="2"/>
  <c r="X860" i="2"/>
  <c r="K860" i="2"/>
  <c r="X859" i="2"/>
  <c r="K859" i="2"/>
  <c r="X858" i="2"/>
  <c r="K858" i="2"/>
  <c r="X857" i="2"/>
  <c r="K857" i="2"/>
  <c r="X856" i="2"/>
  <c r="K856" i="2"/>
  <c r="X855" i="2"/>
  <c r="K855" i="2"/>
  <c r="X854" i="2"/>
  <c r="K854" i="2"/>
  <c r="X853" i="2"/>
  <c r="K853" i="2"/>
  <c r="X852" i="2"/>
  <c r="K852" i="2"/>
  <c r="X851" i="2"/>
  <c r="K851" i="2"/>
  <c r="X850" i="2"/>
  <c r="K850" i="2"/>
  <c r="X849" i="2"/>
  <c r="K849" i="2"/>
  <c r="X848" i="2"/>
  <c r="K848" i="2"/>
  <c r="X847" i="2"/>
  <c r="K847" i="2"/>
  <c r="X846" i="2"/>
  <c r="K846" i="2"/>
  <c r="X845" i="2"/>
  <c r="K845" i="2"/>
  <c r="X844" i="2"/>
  <c r="K844" i="2"/>
  <c r="X843" i="2"/>
  <c r="K843" i="2"/>
  <c r="X842" i="2"/>
  <c r="K842" i="2"/>
  <c r="X841" i="2"/>
  <c r="K841" i="2"/>
  <c r="X840" i="2"/>
  <c r="K840" i="2"/>
  <c r="X839" i="2"/>
  <c r="K839" i="2"/>
  <c r="X838" i="2"/>
  <c r="K838" i="2"/>
  <c r="X837" i="2"/>
  <c r="K837" i="2"/>
  <c r="X836" i="2"/>
  <c r="K836" i="2"/>
  <c r="X835" i="2"/>
  <c r="K835" i="2"/>
  <c r="X834" i="2"/>
  <c r="K834" i="2"/>
  <c r="X833" i="2"/>
  <c r="K833" i="2"/>
  <c r="X832" i="2"/>
  <c r="K832" i="2"/>
  <c r="X831" i="2"/>
  <c r="K831" i="2"/>
  <c r="X830" i="2"/>
  <c r="K830" i="2"/>
  <c r="X829" i="2"/>
  <c r="K829" i="2"/>
  <c r="X828" i="2"/>
  <c r="K828" i="2"/>
  <c r="X827" i="2"/>
  <c r="K827" i="2"/>
  <c r="X826" i="2"/>
  <c r="K826" i="2"/>
  <c r="X825" i="2"/>
  <c r="K825" i="2"/>
  <c r="X824" i="2"/>
  <c r="K824" i="2"/>
  <c r="X823" i="2"/>
  <c r="K823" i="2"/>
  <c r="X822" i="2"/>
  <c r="K822" i="2"/>
  <c r="X821" i="2"/>
  <c r="K821" i="2"/>
  <c r="X820" i="2"/>
  <c r="K820" i="2"/>
  <c r="X819" i="2"/>
  <c r="K819" i="2"/>
  <c r="X818" i="2"/>
  <c r="K818" i="2"/>
  <c r="X817" i="2"/>
  <c r="K817" i="2"/>
  <c r="X816" i="2"/>
  <c r="K816" i="2"/>
  <c r="X815" i="2"/>
  <c r="K815" i="2"/>
  <c r="X814" i="2"/>
  <c r="K814" i="2"/>
  <c r="X813" i="2"/>
  <c r="K813" i="2"/>
  <c r="X812" i="2"/>
  <c r="K812" i="2"/>
  <c r="X811" i="2"/>
  <c r="K811" i="2"/>
  <c r="X810" i="2"/>
  <c r="K810" i="2"/>
  <c r="X809" i="2"/>
  <c r="K809" i="2"/>
  <c r="X808" i="2"/>
  <c r="K808" i="2"/>
  <c r="X807" i="2"/>
  <c r="K807" i="2"/>
  <c r="X806" i="2"/>
  <c r="K806" i="2"/>
  <c r="X805" i="2"/>
  <c r="K805" i="2"/>
  <c r="X804" i="2"/>
  <c r="K804" i="2"/>
  <c r="X803" i="2"/>
  <c r="K803" i="2"/>
  <c r="X802" i="2"/>
  <c r="K802" i="2"/>
  <c r="X801" i="2"/>
  <c r="K801" i="2"/>
  <c r="X800" i="2"/>
  <c r="K800" i="2"/>
  <c r="X799" i="2"/>
  <c r="K799" i="2"/>
  <c r="X798" i="2"/>
  <c r="K798" i="2"/>
  <c r="X797" i="2"/>
  <c r="K797" i="2"/>
  <c r="X796" i="2"/>
  <c r="K796" i="2"/>
  <c r="X795" i="2"/>
  <c r="K795" i="2"/>
  <c r="X794" i="2"/>
  <c r="K794" i="2"/>
  <c r="X793" i="2"/>
  <c r="K793" i="2"/>
  <c r="X792" i="2"/>
  <c r="K792" i="2"/>
  <c r="X791" i="2"/>
  <c r="K791" i="2"/>
  <c r="X790" i="2"/>
  <c r="K790" i="2"/>
  <c r="X789" i="2"/>
  <c r="K789" i="2"/>
  <c r="X788" i="2"/>
  <c r="K788" i="2"/>
  <c r="X787" i="2"/>
  <c r="K787" i="2"/>
  <c r="X786" i="2"/>
  <c r="K786" i="2"/>
  <c r="X785" i="2"/>
  <c r="K785" i="2"/>
  <c r="X784" i="2"/>
  <c r="K784" i="2"/>
  <c r="X783" i="2"/>
  <c r="K783" i="2"/>
  <c r="X782" i="2"/>
  <c r="K782" i="2"/>
  <c r="X781" i="2"/>
  <c r="K781" i="2"/>
  <c r="X780" i="2"/>
  <c r="K780" i="2"/>
  <c r="X779" i="2"/>
  <c r="K779" i="2"/>
  <c r="X778" i="2"/>
  <c r="K778" i="2"/>
  <c r="X777" i="2"/>
  <c r="K777" i="2"/>
  <c r="X776" i="2"/>
  <c r="K776" i="2"/>
  <c r="X775" i="2"/>
  <c r="K775" i="2"/>
  <c r="X774" i="2"/>
  <c r="K774" i="2"/>
  <c r="X773" i="2"/>
  <c r="K773" i="2"/>
  <c r="X772" i="2"/>
  <c r="K772" i="2"/>
  <c r="X771" i="2"/>
  <c r="K771" i="2"/>
  <c r="X770" i="2"/>
  <c r="K770" i="2"/>
  <c r="X769" i="2"/>
  <c r="K769" i="2"/>
  <c r="X768" i="2"/>
  <c r="K768" i="2"/>
  <c r="X767" i="2"/>
  <c r="K767" i="2"/>
  <c r="X766" i="2"/>
  <c r="K766" i="2"/>
  <c r="X765" i="2"/>
  <c r="K765" i="2"/>
  <c r="X764" i="2"/>
  <c r="K764" i="2"/>
  <c r="X763" i="2"/>
  <c r="K763" i="2"/>
  <c r="X762" i="2"/>
  <c r="K762" i="2"/>
  <c r="X761" i="2"/>
  <c r="K761" i="2"/>
  <c r="X760" i="2"/>
  <c r="K760" i="2"/>
  <c r="X759" i="2"/>
  <c r="K759" i="2"/>
  <c r="X758" i="2"/>
  <c r="K758" i="2"/>
  <c r="X757" i="2"/>
  <c r="K757" i="2"/>
  <c r="X756" i="2"/>
  <c r="K756" i="2"/>
  <c r="X755" i="2"/>
  <c r="K755" i="2"/>
  <c r="X754" i="2"/>
  <c r="K754" i="2"/>
  <c r="X753" i="2"/>
  <c r="K753" i="2"/>
  <c r="X752" i="2"/>
  <c r="K752" i="2"/>
  <c r="X751" i="2"/>
  <c r="K751" i="2"/>
  <c r="X750" i="2"/>
  <c r="K750" i="2"/>
  <c r="X749" i="2"/>
  <c r="K749" i="2"/>
  <c r="X748" i="2"/>
  <c r="K748" i="2"/>
  <c r="X747" i="2"/>
  <c r="K747" i="2"/>
  <c r="X746" i="2"/>
  <c r="K746" i="2"/>
  <c r="X745" i="2"/>
  <c r="K745" i="2"/>
  <c r="X744" i="2"/>
  <c r="K744" i="2"/>
  <c r="X743" i="2"/>
  <c r="K743" i="2"/>
  <c r="X742" i="2"/>
  <c r="K742" i="2"/>
  <c r="X741" i="2"/>
  <c r="K741" i="2"/>
  <c r="X740" i="2"/>
  <c r="K740" i="2"/>
  <c r="X739" i="2"/>
  <c r="K739" i="2"/>
  <c r="X738" i="2"/>
  <c r="K738" i="2"/>
  <c r="X737" i="2"/>
  <c r="K737" i="2"/>
  <c r="X736" i="2"/>
  <c r="K736" i="2"/>
  <c r="X735" i="2"/>
  <c r="K735" i="2"/>
  <c r="X734" i="2"/>
  <c r="K734" i="2"/>
  <c r="X733" i="2"/>
  <c r="K733" i="2"/>
  <c r="X732" i="2"/>
  <c r="K732" i="2"/>
  <c r="X731" i="2"/>
  <c r="K731" i="2"/>
  <c r="X730" i="2"/>
  <c r="K730" i="2"/>
  <c r="X729" i="2"/>
  <c r="K729" i="2"/>
  <c r="X728" i="2"/>
  <c r="K728" i="2"/>
  <c r="X727" i="2"/>
  <c r="K727" i="2"/>
  <c r="X726" i="2"/>
  <c r="K726" i="2"/>
  <c r="X725" i="2"/>
  <c r="K725" i="2"/>
  <c r="X724" i="2"/>
  <c r="K724" i="2"/>
  <c r="X723" i="2"/>
  <c r="K723" i="2"/>
  <c r="X722" i="2"/>
  <c r="K722" i="2"/>
  <c r="X721" i="2"/>
  <c r="K721" i="2"/>
  <c r="X720" i="2"/>
  <c r="K720" i="2"/>
  <c r="X719" i="2"/>
  <c r="K719" i="2"/>
  <c r="X718" i="2"/>
  <c r="K718" i="2"/>
  <c r="X717" i="2"/>
  <c r="K717" i="2"/>
  <c r="X716" i="2"/>
  <c r="K716" i="2"/>
  <c r="X715" i="2"/>
  <c r="K715" i="2"/>
  <c r="X714" i="2"/>
  <c r="K714" i="2"/>
  <c r="X713" i="2"/>
  <c r="K713" i="2"/>
  <c r="X712" i="2"/>
  <c r="K712" i="2"/>
  <c r="X711" i="2"/>
  <c r="K711" i="2"/>
  <c r="X710" i="2"/>
  <c r="K710" i="2"/>
  <c r="X709" i="2"/>
  <c r="K709" i="2"/>
  <c r="X708" i="2"/>
  <c r="K708" i="2"/>
  <c r="X707" i="2"/>
  <c r="K707" i="2"/>
  <c r="X706" i="2"/>
  <c r="K706" i="2"/>
  <c r="X705" i="2"/>
  <c r="K705" i="2"/>
  <c r="X704" i="2"/>
  <c r="K704" i="2"/>
  <c r="X703" i="2"/>
  <c r="K703" i="2"/>
  <c r="X702" i="2"/>
  <c r="K702" i="2"/>
  <c r="X701" i="2"/>
  <c r="K701" i="2"/>
  <c r="X700" i="2"/>
  <c r="K700" i="2"/>
  <c r="X699" i="2"/>
  <c r="K699" i="2"/>
  <c r="X698" i="2"/>
  <c r="K698" i="2"/>
  <c r="X697" i="2"/>
  <c r="K697" i="2"/>
  <c r="X696" i="2"/>
  <c r="K696" i="2"/>
  <c r="X695" i="2"/>
  <c r="K695" i="2"/>
  <c r="X694" i="2"/>
  <c r="K694" i="2"/>
  <c r="X693" i="2"/>
  <c r="K693" i="2"/>
  <c r="X692" i="2"/>
  <c r="K692" i="2"/>
  <c r="X691" i="2"/>
  <c r="K691" i="2"/>
  <c r="X690" i="2"/>
  <c r="K690" i="2"/>
  <c r="X689" i="2"/>
  <c r="K689" i="2"/>
  <c r="X688" i="2"/>
  <c r="K688" i="2"/>
  <c r="X687" i="2"/>
  <c r="K687" i="2"/>
  <c r="X686" i="2"/>
  <c r="K686" i="2"/>
  <c r="X685" i="2"/>
  <c r="K685" i="2"/>
  <c r="X684" i="2"/>
  <c r="K684" i="2"/>
  <c r="X683" i="2"/>
  <c r="K683" i="2"/>
  <c r="X682" i="2"/>
  <c r="K682" i="2"/>
  <c r="X681" i="2"/>
  <c r="K681" i="2"/>
  <c r="X680" i="2"/>
  <c r="K680" i="2"/>
  <c r="X679" i="2"/>
  <c r="K679" i="2"/>
  <c r="X678" i="2"/>
  <c r="K678" i="2"/>
  <c r="X677" i="2"/>
  <c r="K677" i="2"/>
  <c r="X676" i="2"/>
  <c r="K676" i="2"/>
  <c r="X675" i="2"/>
  <c r="K675" i="2"/>
  <c r="X674" i="2"/>
  <c r="K674" i="2"/>
  <c r="X673" i="2"/>
  <c r="K673" i="2"/>
  <c r="X672" i="2"/>
  <c r="K672" i="2"/>
  <c r="X671" i="2"/>
  <c r="K671" i="2"/>
  <c r="X670" i="2"/>
  <c r="K670" i="2"/>
  <c r="X669" i="2"/>
  <c r="K669" i="2"/>
  <c r="X668" i="2"/>
  <c r="K668" i="2"/>
  <c r="X667" i="2"/>
  <c r="K667" i="2"/>
  <c r="X666" i="2"/>
  <c r="K666" i="2"/>
  <c r="X665" i="2"/>
  <c r="K665" i="2"/>
  <c r="X664" i="2"/>
  <c r="K664" i="2"/>
  <c r="X663" i="2"/>
  <c r="K663" i="2"/>
  <c r="X662" i="2"/>
  <c r="K662" i="2"/>
  <c r="X661" i="2"/>
  <c r="K661" i="2"/>
  <c r="X660" i="2"/>
  <c r="K660" i="2"/>
  <c r="X659" i="2"/>
  <c r="K659" i="2"/>
  <c r="X658" i="2"/>
  <c r="K658" i="2"/>
  <c r="X657" i="2"/>
  <c r="K657" i="2"/>
  <c r="X656" i="2"/>
  <c r="K656" i="2"/>
  <c r="X655" i="2"/>
  <c r="K655" i="2"/>
  <c r="X654" i="2"/>
  <c r="K654" i="2"/>
  <c r="X653" i="2"/>
  <c r="K653" i="2"/>
  <c r="X652" i="2"/>
  <c r="K652" i="2"/>
  <c r="X651" i="2"/>
  <c r="K651" i="2"/>
  <c r="X650" i="2"/>
  <c r="K650" i="2"/>
  <c r="X649" i="2"/>
  <c r="K649" i="2"/>
  <c r="X648" i="2"/>
  <c r="K648" i="2"/>
  <c r="X647" i="2"/>
  <c r="K647" i="2"/>
  <c r="X646" i="2"/>
  <c r="K646" i="2"/>
  <c r="X645" i="2"/>
  <c r="K645" i="2"/>
  <c r="X644" i="2"/>
  <c r="K644" i="2"/>
  <c r="X643" i="2"/>
  <c r="K643" i="2"/>
  <c r="X642" i="2"/>
  <c r="K642" i="2"/>
  <c r="X641" i="2"/>
  <c r="K641" i="2"/>
  <c r="X640" i="2"/>
  <c r="K640" i="2"/>
  <c r="X639" i="2"/>
  <c r="K639" i="2"/>
  <c r="X638" i="2"/>
  <c r="K638" i="2"/>
  <c r="X637" i="2"/>
  <c r="K637" i="2"/>
  <c r="X636" i="2"/>
  <c r="K636" i="2"/>
  <c r="X635" i="2"/>
  <c r="K635" i="2"/>
  <c r="X634" i="2"/>
  <c r="K634" i="2"/>
  <c r="X633" i="2"/>
  <c r="K633" i="2"/>
  <c r="X632" i="2"/>
  <c r="K632" i="2"/>
  <c r="X631" i="2"/>
  <c r="K631" i="2"/>
  <c r="X630" i="2"/>
  <c r="K630" i="2"/>
  <c r="X629" i="2"/>
  <c r="K629" i="2"/>
  <c r="X628" i="2"/>
  <c r="K628" i="2"/>
  <c r="X627" i="2"/>
  <c r="K627" i="2"/>
  <c r="X626" i="2"/>
  <c r="K626" i="2"/>
  <c r="X625" i="2"/>
  <c r="K625" i="2"/>
  <c r="X624" i="2"/>
  <c r="K624" i="2"/>
  <c r="X623" i="2"/>
  <c r="K623" i="2"/>
  <c r="X622" i="2"/>
  <c r="K622" i="2"/>
  <c r="X621" i="2"/>
  <c r="K621" i="2"/>
  <c r="X620" i="2"/>
  <c r="K620" i="2"/>
  <c r="X619" i="2"/>
  <c r="K619" i="2"/>
  <c r="X618" i="2"/>
  <c r="K618" i="2"/>
  <c r="X617" i="2"/>
  <c r="K617" i="2"/>
  <c r="X616" i="2"/>
  <c r="K616" i="2"/>
  <c r="X615" i="2"/>
  <c r="K615" i="2"/>
  <c r="X614" i="2"/>
  <c r="K614" i="2"/>
  <c r="X613" i="2"/>
  <c r="K613" i="2"/>
  <c r="X612" i="2"/>
  <c r="K612" i="2"/>
  <c r="X611" i="2"/>
  <c r="K611" i="2"/>
  <c r="X610" i="2"/>
  <c r="K610" i="2"/>
  <c r="X609" i="2"/>
  <c r="K609" i="2"/>
  <c r="X608" i="2"/>
  <c r="K608" i="2"/>
  <c r="X607" i="2"/>
  <c r="K607" i="2"/>
  <c r="X606" i="2"/>
  <c r="K606" i="2"/>
  <c r="X605" i="2"/>
  <c r="K605" i="2"/>
  <c r="X604" i="2"/>
  <c r="K604" i="2"/>
  <c r="X603" i="2"/>
  <c r="K603" i="2"/>
  <c r="X602" i="2"/>
  <c r="K602" i="2"/>
  <c r="X601" i="2"/>
  <c r="K601" i="2"/>
  <c r="X600" i="2"/>
  <c r="K600" i="2"/>
  <c r="X599" i="2"/>
  <c r="K599" i="2"/>
  <c r="X598" i="2"/>
  <c r="K598" i="2"/>
  <c r="X597" i="2"/>
  <c r="K597" i="2"/>
  <c r="X596" i="2"/>
  <c r="K596" i="2"/>
  <c r="X595" i="2"/>
  <c r="K595" i="2"/>
  <c r="X594" i="2"/>
  <c r="K594" i="2"/>
  <c r="X593" i="2"/>
  <c r="K593" i="2"/>
  <c r="X592" i="2"/>
  <c r="K592" i="2"/>
  <c r="X591" i="2"/>
  <c r="K591" i="2"/>
  <c r="X590" i="2"/>
  <c r="K590" i="2"/>
  <c r="X589" i="2"/>
  <c r="K589" i="2"/>
  <c r="X588" i="2"/>
  <c r="K588" i="2"/>
  <c r="X587" i="2"/>
  <c r="K587" i="2"/>
  <c r="X586" i="2"/>
  <c r="K586" i="2"/>
  <c r="X585" i="2"/>
  <c r="K585" i="2"/>
  <c r="X584" i="2"/>
  <c r="K584" i="2"/>
  <c r="X583" i="2"/>
  <c r="K583" i="2"/>
  <c r="X582" i="2"/>
  <c r="K582" i="2"/>
  <c r="X581" i="2"/>
  <c r="K581" i="2"/>
  <c r="X580" i="2"/>
  <c r="K580" i="2"/>
  <c r="X579" i="2"/>
  <c r="K579" i="2"/>
  <c r="X578" i="2"/>
  <c r="K578" i="2"/>
  <c r="X577" i="2"/>
  <c r="K577" i="2"/>
  <c r="X576" i="2"/>
  <c r="K576" i="2"/>
  <c r="X575" i="2"/>
  <c r="K575" i="2"/>
  <c r="X574" i="2"/>
  <c r="K574" i="2"/>
  <c r="X573" i="2"/>
  <c r="K573" i="2"/>
  <c r="X572" i="2"/>
  <c r="K572" i="2"/>
  <c r="X571" i="2"/>
  <c r="K571" i="2"/>
  <c r="X570" i="2"/>
  <c r="K570" i="2"/>
  <c r="X569" i="2"/>
  <c r="K569" i="2"/>
  <c r="X568" i="2"/>
  <c r="K568" i="2"/>
  <c r="X567" i="2"/>
  <c r="K567" i="2"/>
  <c r="X566" i="2"/>
  <c r="K566" i="2"/>
  <c r="X565" i="2"/>
  <c r="K565" i="2"/>
  <c r="X564" i="2"/>
  <c r="K564" i="2"/>
  <c r="X563" i="2"/>
  <c r="K563" i="2"/>
  <c r="X562" i="2"/>
  <c r="K562" i="2"/>
  <c r="X561" i="2"/>
  <c r="K561" i="2"/>
  <c r="X560" i="2"/>
  <c r="K560" i="2"/>
  <c r="X559" i="2"/>
  <c r="K559" i="2"/>
  <c r="X558" i="2"/>
  <c r="K558" i="2"/>
  <c r="X557" i="2"/>
  <c r="K557" i="2"/>
  <c r="X556" i="2"/>
  <c r="K556" i="2"/>
  <c r="X555" i="2"/>
  <c r="K555" i="2"/>
  <c r="X554" i="2"/>
  <c r="K554" i="2"/>
  <c r="X553" i="2"/>
  <c r="K553" i="2"/>
  <c r="X552" i="2"/>
  <c r="K552" i="2"/>
  <c r="X551" i="2"/>
  <c r="K551" i="2"/>
  <c r="X550" i="2"/>
  <c r="K550" i="2"/>
  <c r="X549" i="2"/>
  <c r="K549" i="2"/>
  <c r="X548" i="2"/>
  <c r="K548" i="2"/>
  <c r="X547" i="2"/>
  <c r="K547" i="2"/>
  <c r="X546" i="2"/>
  <c r="K546" i="2"/>
  <c r="X545" i="2"/>
  <c r="K545" i="2"/>
  <c r="X544" i="2"/>
  <c r="K544" i="2"/>
  <c r="X543" i="2"/>
  <c r="K543" i="2"/>
  <c r="X542" i="2"/>
  <c r="K542" i="2"/>
  <c r="X541" i="2"/>
  <c r="K541" i="2"/>
  <c r="X540" i="2"/>
  <c r="K540" i="2"/>
  <c r="X539" i="2"/>
  <c r="K539" i="2"/>
  <c r="X538" i="2"/>
  <c r="K538" i="2"/>
  <c r="X537" i="2"/>
  <c r="K537" i="2"/>
  <c r="X536" i="2"/>
  <c r="K536" i="2"/>
  <c r="X535" i="2"/>
  <c r="K535" i="2"/>
  <c r="X534" i="2"/>
  <c r="K534" i="2"/>
  <c r="X533" i="2"/>
  <c r="K533" i="2"/>
  <c r="X532" i="2"/>
  <c r="K532" i="2"/>
  <c r="X531" i="2"/>
  <c r="K531" i="2"/>
  <c r="X530" i="2"/>
  <c r="K530" i="2"/>
  <c r="X529" i="2"/>
  <c r="K529" i="2"/>
  <c r="X528" i="2"/>
  <c r="K528" i="2"/>
  <c r="X527" i="2"/>
  <c r="K527" i="2"/>
  <c r="X526" i="2"/>
  <c r="K526" i="2"/>
  <c r="X525" i="2"/>
  <c r="K525" i="2"/>
  <c r="X524" i="2"/>
  <c r="K524" i="2"/>
  <c r="X523" i="2"/>
  <c r="K523" i="2"/>
  <c r="X522" i="2"/>
  <c r="K522" i="2"/>
  <c r="X521" i="2"/>
  <c r="K521" i="2"/>
  <c r="X520" i="2"/>
  <c r="K520" i="2"/>
  <c r="X519" i="2"/>
  <c r="K519" i="2"/>
  <c r="X518" i="2"/>
  <c r="K518" i="2"/>
  <c r="X517" i="2"/>
  <c r="K517" i="2"/>
  <c r="X516" i="2"/>
  <c r="K516" i="2"/>
  <c r="X515" i="2"/>
  <c r="K515" i="2"/>
  <c r="X514" i="2"/>
  <c r="K514" i="2"/>
  <c r="X513" i="2"/>
  <c r="K513" i="2"/>
  <c r="X512" i="2"/>
  <c r="K512" i="2"/>
  <c r="X511" i="2"/>
  <c r="K511" i="2"/>
  <c r="X510" i="2"/>
  <c r="K510" i="2"/>
  <c r="X509" i="2"/>
  <c r="K509" i="2"/>
  <c r="X508" i="2"/>
  <c r="K508" i="2"/>
  <c r="X507" i="2"/>
  <c r="K507" i="2"/>
  <c r="X506" i="2"/>
  <c r="K506" i="2"/>
  <c r="X505" i="2"/>
  <c r="K505" i="2"/>
  <c r="X504" i="2"/>
  <c r="K504" i="2"/>
  <c r="X503" i="2"/>
  <c r="K503" i="2"/>
  <c r="X502" i="2"/>
  <c r="K502" i="2"/>
  <c r="X501" i="2"/>
  <c r="K501" i="2"/>
  <c r="X500" i="2"/>
  <c r="K500" i="2"/>
  <c r="X499" i="2"/>
  <c r="K499" i="2"/>
  <c r="X498" i="2"/>
  <c r="K498" i="2"/>
  <c r="X497" i="2"/>
  <c r="K497" i="2"/>
  <c r="X496" i="2"/>
  <c r="K496" i="2"/>
  <c r="X495" i="2"/>
  <c r="K495" i="2"/>
  <c r="X494" i="2"/>
  <c r="K494" i="2"/>
  <c r="X493" i="2"/>
  <c r="K493" i="2"/>
  <c r="X492" i="2"/>
  <c r="K492" i="2"/>
  <c r="X491" i="2"/>
  <c r="K491" i="2"/>
  <c r="X490" i="2"/>
  <c r="K490" i="2"/>
  <c r="X489" i="2"/>
  <c r="K489" i="2"/>
  <c r="X488" i="2"/>
  <c r="K488" i="2"/>
  <c r="X487" i="2"/>
  <c r="K487" i="2"/>
  <c r="X486" i="2"/>
  <c r="K486" i="2"/>
  <c r="X485" i="2"/>
  <c r="K485" i="2"/>
  <c r="X484" i="2"/>
  <c r="K484" i="2"/>
  <c r="X483" i="2"/>
  <c r="K483" i="2"/>
  <c r="X482" i="2"/>
  <c r="K482" i="2"/>
  <c r="X481" i="2"/>
  <c r="K481" i="2"/>
  <c r="X480" i="2"/>
  <c r="K480" i="2"/>
  <c r="X479" i="2"/>
  <c r="K479" i="2"/>
  <c r="X478" i="2"/>
  <c r="K478" i="2"/>
  <c r="X477" i="2"/>
  <c r="K477" i="2"/>
  <c r="X476" i="2"/>
  <c r="K476" i="2"/>
  <c r="X475" i="2"/>
  <c r="K475" i="2"/>
  <c r="X474" i="2"/>
  <c r="K474" i="2"/>
  <c r="X473" i="2"/>
  <c r="K473" i="2"/>
  <c r="X472" i="2"/>
  <c r="K472" i="2"/>
  <c r="X471" i="2"/>
  <c r="K471" i="2"/>
  <c r="X470" i="2"/>
  <c r="K470" i="2"/>
  <c r="X469" i="2"/>
  <c r="K469" i="2"/>
  <c r="X468" i="2"/>
  <c r="K468" i="2"/>
  <c r="X467" i="2"/>
  <c r="K467" i="2"/>
  <c r="X466" i="2"/>
  <c r="K466" i="2"/>
  <c r="X465" i="2"/>
  <c r="K465" i="2"/>
  <c r="X464" i="2"/>
  <c r="K464" i="2"/>
  <c r="X463" i="2"/>
  <c r="K463" i="2"/>
  <c r="X462" i="2"/>
  <c r="K462" i="2"/>
  <c r="X461" i="2"/>
  <c r="K461" i="2"/>
  <c r="X460" i="2"/>
  <c r="K460" i="2"/>
  <c r="X459" i="2"/>
  <c r="K459" i="2"/>
  <c r="X458" i="2"/>
  <c r="K458" i="2"/>
  <c r="X457" i="2"/>
  <c r="K457" i="2"/>
  <c r="X456" i="2"/>
  <c r="K456" i="2"/>
  <c r="X455" i="2"/>
  <c r="K455" i="2"/>
  <c r="X454" i="2"/>
  <c r="K454" i="2"/>
  <c r="X453" i="2"/>
  <c r="K453" i="2"/>
  <c r="X452" i="2"/>
  <c r="K452" i="2"/>
  <c r="X451" i="2"/>
  <c r="K451" i="2"/>
  <c r="X450" i="2"/>
  <c r="K450" i="2"/>
  <c r="X449" i="2"/>
  <c r="K449" i="2"/>
  <c r="X448" i="2"/>
  <c r="K448" i="2"/>
  <c r="X447" i="2"/>
  <c r="K447" i="2"/>
  <c r="X446" i="2"/>
  <c r="K446" i="2"/>
  <c r="X445" i="2"/>
  <c r="K445" i="2"/>
  <c r="X444" i="2"/>
  <c r="K444" i="2"/>
  <c r="X443" i="2"/>
  <c r="K443" i="2"/>
  <c r="X442" i="2"/>
  <c r="K442" i="2"/>
  <c r="X441" i="2"/>
  <c r="K441" i="2"/>
  <c r="X440" i="2"/>
  <c r="K440" i="2"/>
  <c r="X439" i="2"/>
  <c r="K439" i="2"/>
  <c r="X438" i="2"/>
  <c r="K438" i="2"/>
  <c r="X437" i="2"/>
  <c r="K437" i="2"/>
  <c r="X436" i="2"/>
  <c r="K436" i="2"/>
  <c r="X435" i="2"/>
  <c r="K435" i="2"/>
  <c r="X434" i="2"/>
  <c r="K434" i="2"/>
  <c r="X433" i="2"/>
  <c r="K433" i="2"/>
  <c r="X432" i="2"/>
  <c r="K432" i="2"/>
  <c r="X431" i="2"/>
  <c r="K431" i="2"/>
  <c r="X430" i="2"/>
  <c r="K430" i="2"/>
  <c r="X429" i="2"/>
  <c r="K429" i="2"/>
  <c r="X428" i="2"/>
  <c r="K428" i="2"/>
  <c r="X427" i="2"/>
  <c r="K427" i="2"/>
  <c r="X426" i="2"/>
  <c r="K426" i="2"/>
  <c r="X425" i="2"/>
  <c r="K425" i="2"/>
  <c r="X424" i="2"/>
  <c r="K424" i="2"/>
  <c r="X423" i="2"/>
  <c r="K423" i="2"/>
  <c r="X422" i="2"/>
  <c r="K422" i="2"/>
  <c r="X421" i="2"/>
  <c r="K421" i="2"/>
  <c r="X420" i="2"/>
  <c r="K420" i="2"/>
  <c r="X419" i="2"/>
  <c r="K419" i="2"/>
  <c r="X418" i="2"/>
  <c r="K418" i="2"/>
  <c r="X417" i="2"/>
  <c r="K417" i="2"/>
  <c r="X416" i="2"/>
  <c r="K416" i="2"/>
  <c r="X415" i="2"/>
  <c r="K415" i="2"/>
  <c r="X414" i="2"/>
  <c r="K414" i="2"/>
  <c r="X413" i="2"/>
  <c r="K413" i="2"/>
  <c r="X412" i="2"/>
  <c r="K412" i="2"/>
  <c r="X411" i="2"/>
  <c r="K411" i="2"/>
  <c r="X410" i="2"/>
  <c r="K410" i="2"/>
  <c r="X409" i="2"/>
  <c r="K409" i="2"/>
  <c r="X408" i="2"/>
  <c r="K408" i="2"/>
  <c r="X407" i="2"/>
  <c r="K407" i="2"/>
  <c r="X406" i="2"/>
  <c r="K406" i="2"/>
  <c r="X405" i="2"/>
  <c r="K405" i="2"/>
  <c r="X404" i="2"/>
  <c r="K404" i="2"/>
  <c r="X403" i="2"/>
  <c r="K403" i="2"/>
  <c r="X402" i="2"/>
  <c r="K402" i="2"/>
  <c r="X401" i="2"/>
  <c r="K401" i="2"/>
  <c r="X400" i="2"/>
  <c r="K400" i="2"/>
  <c r="X399" i="2"/>
  <c r="K399" i="2"/>
  <c r="X398" i="2"/>
  <c r="K398" i="2"/>
  <c r="X397" i="2"/>
  <c r="K397" i="2"/>
  <c r="X396" i="2"/>
  <c r="K396" i="2"/>
  <c r="X395" i="2"/>
  <c r="K395" i="2"/>
  <c r="X394" i="2"/>
  <c r="K394" i="2"/>
  <c r="X393" i="2"/>
  <c r="K393" i="2"/>
  <c r="X392" i="2"/>
  <c r="K392" i="2"/>
  <c r="X391" i="2"/>
  <c r="K391" i="2"/>
  <c r="X390" i="2"/>
  <c r="K390" i="2"/>
  <c r="X389" i="2"/>
  <c r="K389" i="2"/>
  <c r="X388" i="2"/>
  <c r="K388" i="2"/>
  <c r="X387" i="2"/>
  <c r="K387" i="2"/>
  <c r="X386" i="2"/>
  <c r="K386" i="2"/>
  <c r="X385" i="2"/>
  <c r="K385" i="2"/>
  <c r="X384" i="2"/>
  <c r="K384" i="2"/>
  <c r="X383" i="2"/>
  <c r="K383" i="2"/>
  <c r="X382" i="2"/>
  <c r="K382" i="2"/>
  <c r="X381" i="2"/>
  <c r="K381" i="2"/>
  <c r="X380" i="2"/>
  <c r="K380" i="2"/>
  <c r="X379" i="2"/>
  <c r="K379" i="2"/>
  <c r="X378" i="2"/>
  <c r="K378" i="2"/>
  <c r="X377" i="2"/>
  <c r="K377" i="2"/>
  <c r="X376" i="2"/>
  <c r="K376" i="2"/>
  <c r="X375" i="2"/>
  <c r="K375" i="2"/>
  <c r="X374" i="2"/>
  <c r="K374" i="2"/>
  <c r="X373" i="2"/>
  <c r="K373" i="2"/>
  <c r="X372" i="2"/>
  <c r="K372" i="2"/>
  <c r="X371" i="2"/>
  <c r="K371" i="2"/>
  <c r="X370" i="2"/>
  <c r="K370" i="2"/>
  <c r="X369" i="2"/>
  <c r="K369" i="2"/>
  <c r="X368" i="2"/>
  <c r="K368" i="2"/>
  <c r="X367" i="2"/>
  <c r="K367" i="2"/>
  <c r="X366" i="2"/>
  <c r="K366" i="2"/>
  <c r="X365" i="2"/>
  <c r="K365" i="2"/>
  <c r="X364" i="2"/>
  <c r="K364" i="2"/>
  <c r="X363" i="2"/>
  <c r="K363" i="2"/>
  <c r="X362" i="2"/>
  <c r="K362" i="2"/>
  <c r="X361" i="2"/>
  <c r="K361" i="2"/>
  <c r="X360" i="2"/>
  <c r="K360" i="2"/>
  <c r="X359" i="2"/>
  <c r="K359" i="2"/>
  <c r="X358" i="2"/>
  <c r="K358" i="2"/>
  <c r="X357" i="2"/>
  <c r="K357" i="2"/>
  <c r="X356" i="2"/>
  <c r="K356" i="2"/>
  <c r="X355" i="2"/>
  <c r="K355" i="2"/>
  <c r="X354" i="2"/>
  <c r="K354" i="2"/>
  <c r="X353" i="2"/>
  <c r="K353" i="2"/>
  <c r="X352" i="2"/>
  <c r="K352" i="2"/>
  <c r="X351" i="2"/>
  <c r="K351" i="2"/>
  <c r="X350" i="2"/>
  <c r="K350" i="2"/>
  <c r="X349" i="2"/>
  <c r="K349" i="2"/>
  <c r="X348" i="2"/>
  <c r="K348" i="2"/>
  <c r="X347" i="2"/>
  <c r="K347" i="2"/>
  <c r="X346" i="2"/>
  <c r="K346" i="2"/>
  <c r="X345" i="2"/>
  <c r="K345" i="2"/>
  <c r="X344" i="2"/>
  <c r="K344" i="2"/>
  <c r="X343" i="2"/>
  <c r="K343" i="2"/>
  <c r="X342" i="2"/>
  <c r="K342" i="2"/>
  <c r="X341" i="2"/>
  <c r="K341" i="2"/>
  <c r="X340" i="2"/>
  <c r="K340" i="2"/>
  <c r="X339" i="2"/>
  <c r="K339" i="2"/>
  <c r="X338" i="2"/>
  <c r="K338" i="2"/>
  <c r="X337" i="2"/>
  <c r="K337" i="2"/>
  <c r="X336" i="2"/>
  <c r="K336" i="2"/>
  <c r="X335" i="2"/>
  <c r="K335" i="2"/>
  <c r="X334" i="2"/>
  <c r="K334" i="2"/>
  <c r="X333" i="2"/>
  <c r="K333" i="2"/>
  <c r="X332" i="2"/>
  <c r="K332" i="2"/>
  <c r="X331" i="2"/>
  <c r="K331" i="2"/>
  <c r="X330" i="2"/>
  <c r="K330" i="2"/>
  <c r="X329" i="2"/>
  <c r="K329" i="2"/>
  <c r="X328" i="2"/>
  <c r="K328" i="2"/>
  <c r="X327" i="2"/>
  <c r="K327" i="2"/>
  <c r="X326" i="2"/>
  <c r="K326" i="2"/>
  <c r="X325" i="2"/>
  <c r="K325" i="2"/>
  <c r="X324" i="2"/>
  <c r="K324" i="2"/>
  <c r="X323" i="2"/>
  <c r="K323" i="2"/>
  <c r="X322" i="2"/>
  <c r="K322" i="2"/>
  <c r="X321" i="2"/>
  <c r="K321" i="2"/>
  <c r="X320" i="2"/>
  <c r="K320" i="2"/>
  <c r="X319" i="2"/>
  <c r="K319" i="2"/>
  <c r="X318" i="2"/>
  <c r="K318" i="2"/>
  <c r="X317" i="2"/>
  <c r="K317" i="2"/>
  <c r="X316" i="2"/>
  <c r="K316" i="2"/>
  <c r="X315" i="2"/>
  <c r="K315" i="2"/>
  <c r="X314" i="2"/>
  <c r="K314" i="2"/>
  <c r="X313" i="2"/>
  <c r="K313" i="2"/>
  <c r="X312" i="2"/>
  <c r="K312" i="2"/>
  <c r="X311" i="2"/>
  <c r="K311" i="2"/>
  <c r="X310" i="2"/>
  <c r="K310" i="2"/>
  <c r="X309" i="2"/>
  <c r="K309" i="2"/>
  <c r="X308" i="2"/>
  <c r="K308" i="2"/>
  <c r="X307" i="2"/>
  <c r="K307" i="2"/>
  <c r="X306" i="2"/>
  <c r="K306" i="2"/>
  <c r="X305" i="2"/>
  <c r="K305" i="2"/>
  <c r="X304" i="2"/>
  <c r="K304" i="2"/>
  <c r="X303" i="2"/>
  <c r="K303" i="2"/>
  <c r="X302" i="2"/>
  <c r="K302" i="2"/>
  <c r="X301" i="2"/>
  <c r="K301" i="2"/>
  <c r="X300" i="2"/>
  <c r="K300" i="2"/>
  <c r="X299" i="2"/>
  <c r="K299" i="2"/>
  <c r="X298" i="2"/>
  <c r="K298" i="2"/>
  <c r="X297" i="2"/>
  <c r="K297" i="2"/>
  <c r="X296" i="2"/>
  <c r="K296" i="2"/>
  <c r="X295" i="2"/>
  <c r="K295" i="2"/>
  <c r="X294" i="2"/>
  <c r="K294" i="2"/>
  <c r="X293" i="2"/>
  <c r="K293" i="2"/>
  <c r="X292" i="2"/>
  <c r="K292" i="2"/>
  <c r="X291" i="2"/>
  <c r="K291" i="2"/>
  <c r="X290" i="2"/>
  <c r="K290" i="2"/>
  <c r="X289" i="2"/>
  <c r="K289" i="2"/>
  <c r="X288" i="2"/>
  <c r="K288" i="2"/>
  <c r="X287" i="2"/>
  <c r="K287" i="2"/>
  <c r="X286" i="2"/>
  <c r="K286" i="2"/>
  <c r="X285" i="2"/>
  <c r="K285" i="2"/>
  <c r="X284" i="2"/>
  <c r="K284" i="2"/>
  <c r="X283" i="2"/>
  <c r="K283" i="2"/>
  <c r="X282" i="2"/>
  <c r="K282" i="2"/>
  <c r="X281" i="2"/>
  <c r="K281" i="2"/>
  <c r="X280" i="2"/>
  <c r="K280" i="2"/>
  <c r="X279" i="2"/>
  <c r="K279" i="2"/>
  <c r="X278" i="2"/>
  <c r="K278" i="2"/>
  <c r="X277" i="2"/>
  <c r="K277" i="2"/>
  <c r="X276" i="2"/>
  <c r="K276" i="2"/>
  <c r="X275" i="2"/>
  <c r="K275" i="2"/>
  <c r="X274" i="2"/>
  <c r="K274" i="2"/>
  <c r="X273" i="2"/>
  <c r="K273" i="2"/>
  <c r="X272" i="2"/>
  <c r="K272" i="2"/>
  <c r="X271" i="2"/>
  <c r="K271" i="2"/>
  <c r="X270" i="2"/>
  <c r="K270" i="2"/>
  <c r="X269" i="2"/>
  <c r="K269" i="2"/>
  <c r="X268" i="2"/>
  <c r="K268" i="2"/>
  <c r="X267" i="2"/>
  <c r="K267" i="2"/>
  <c r="X266" i="2"/>
  <c r="K266" i="2"/>
  <c r="X265" i="2"/>
  <c r="K265" i="2"/>
  <c r="X264" i="2"/>
  <c r="K264" i="2"/>
  <c r="X263" i="2"/>
  <c r="K263" i="2"/>
  <c r="X262" i="2"/>
  <c r="K262" i="2"/>
  <c r="X261" i="2"/>
  <c r="K261" i="2"/>
  <c r="X260" i="2"/>
  <c r="K260" i="2"/>
  <c r="X259" i="2"/>
  <c r="K259" i="2"/>
  <c r="X258" i="2"/>
  <c r="K258" i="2"/>
  <c r="X257" i="2"/>
  <c r="K257" i="2"/>
  <c r="X256" i="2"/>
  <c r="K256" i="2"/>
  <c r="X255" i="2"/>
  <c r="K255" i="2"/>
  <c r="X254" i="2"/>
  <c r="K254" i="2"/>
  <c r="X253" i="2"/>
  <c r="K253" i="2"/>
  <c r="X252" i="2"/>
  <c r="K252" i="2"/>
  <c r="X251" i="2"/>
  <c r="K251" i="2"/>
  <c r="X250" i="2"/>
  <c r="K250" i="2"/>
  <c r="X249" i="2"/>
  <c r="K249" i="2"/>
  <c r="X248" i="2"/>
  <c r="K248" i="2"/>
  <c r="X247" i="2"/>
  <c r="K247" i="2"/>
  <c r="X246" i="2"/>
  <c r="K246" i="2"/>
  <c r="X245" i="2"/>
  <c r="K245" i="2"/>
  <c r="X244" i="2"/>
  <c r="K244" i="2"/>
  <c r="X243" i="2"/>
  <c r="K243" i="2"/>
  <c r="X242" i="2"/>
  <c r="K242" i="2"/>
  <c r="X241" i="2"/>
  <c r="K241" i="2"/>
  <c r="X240" i="2"/>
  <c r="K240" i="2"/>
  <c r="X239" i="2"/>
  <c r="K239" i="2"/>
  <c r="X238" i="2"/>
  <c r="K238" i="2"/>
  <c r="X237" i="2"/>
  <c r="K237" i="2"/>
  <c r="X236" i="2"/>
  <c r="K236" i="2"/>
  <c r="X235" i="2"/>
  <c r="K235" i="2"/>
  <c r="X234" i="2"/>
  <c r="K234" i="2"/>
  <c r="X233" i="2"/>
  <c r="K233" i="2"/>
  <c r="X232" i="2"/>
  <c r="K232" i="2"/>
  <c r="X231" i="2"/>
  <c r="K231" i="2"/>
  <c r="X230" i="2"/>
  <c r="K230" i="2"/>
  <c r="X229" i="2"/>
  <c r="K229" i="2"/>
  <c r="X228" i="2"/>
  <c r="K228" i="2"/>
  <c r="X227" i="2"/>
  <c r="K227" i="2"/>
  <c r="X226" i="2"/>
  <c r="K226" i="2"/>
  <c r="X225" i="2"/>
  <c r="K225" i="2"/>
  <c r="X224" i="2"/>
  <c r="K224" i="2"/>
  <c r="X223" i="2"/>
  <c r="K223" i="2"/>
  <c r="X222" i="2"/>
  <c r="K222" i="2"/>
  <c r="X221" i="2"/>
  <c r="K221" i="2"/>
  <c r="X220" i="2"/>
  <c r="K220" i="2"/>
  <c r="X219" i="2"/>
  <c r="K219" i="2"/>
  <c r="X218" i="2"/>
  <c r="K218" i="2"/>
  <c r="X217" i="2"/>
  <c r="K217" i="2"/>
  <c r="X216" i="2"/>
  <c r="K216" i="2"/>
  <c r="X215" i="2"/>
  <c r="K215" i="2"/>
  <c r="X214" i="2"/>
  <c r="K214" i="2"/>
  <c r="X213" i="2"/>
  <c r="K213" i="2"/>
  <c r="X212" i="2"/>
  <c r="K212" i="2"/>
  <c r="X211" i="2"/>
  <c r="K211" i="2"/>
  <c r="X210" i="2"/>
  <c r="K210" i="2"/>
  <c r="X209" i="2"/>
  <c r="K209" i="2"/>
  <c r="X208" i="2"/>
  <c r="K208" i="2"/>
  <c r="X207" i="2"/>
  <c r="K207" i="2"/>
  <c r="X206" i="2"/>
  <c r="K206" i="2"/>
  <c r="X205" i="2"/>
  <c r="K205" i="2"/>
  <c r="X204" i="2"/>
  <c r="K204" i="2"/>
  <c r="X203" i="2"/>
  <c r="K203" i="2"/>
  <c r="X202" i="2"/>
  <c r="K202" i="2"/>
  <c r="X201" i="2"/>
  <c r="K201" i="2"/>
  <c r="X200" i="2"/>
  <c r="K200" i="2"/>
  <c r="X199" i="2"/>
  <c r="K199" i="2"/>
  <c r="X198" i="2"/>
  <c r="K198" i="2"/>
  <c r="X197" i="2"/>
  <c r="K197" i="2"/>
  <c r="X196" i="2"/>
  <c r="K196" i="2"/>
  <c r="X195" i="2"/>
  <c r="K195" i="2"/>
  <c r="X194" i="2"/>
  <c r="K194" i="2"/>
  <c r="X193" i="2"/>
  <c r="K193" i="2"/>
  <c r="X192" i="2"/>
  <c r="K192" i="2"/>
  <c r="X191" i="2"/>
  <c r="K191" i="2"/>
  <c r="X190" i="2"/>
  <c r="K190" i="2"/>
  <c r="X189" i="2"/>
  <c r="K189" i="2"/>
  <c r="X188" i="2"/>
  <c r="K188" i="2"/>
  <c r="X187" i="2"/>
  <c r="K187" i="2"/>
  <c r="X186" i="2"/>
  <c r="K186" i="2"/>
  <c r="X185" i="2"/>
  <c r="K185" i="2"/>
  <c r="X184" i="2"/>
  <c r="K184" i="2"/>
  <c r="X183" i="2"/>
  <c r="K183" i="2"/>
  <c r="X182" i="2"/>
  <c r="K182" i="2"/>
  <c r="X181" i="2"/>
  <c r="K181" i="2"/>
  <c r="X180" i="2"/>
  <c r="K180" i="2"/>
  <c r="X179" i="2"/>
  <c r="K179" i="2"/>
  <c r="X178" i="2"/>
  <c r="K178" i="2"/>
  <c r="X177" i="2"/>
  <c r="K177" i="2"/>
  <c r="X176" i="2"/>
  <c r="K176" i="2"/>
  <c r="X175" i="2"/>
  <c r="K175" i="2"/>
  <c r="X174" i="2"/>
  <c r="K174" i="2"/>
  <c r="X173" i="2"/>
  <c r="K173" i="2"/>
  <c r="X172" i="2"/>
  <c r="K172" i="2"/>
  <c r="X171" i="2"/>
  <c r="K171" i="2"/>
  <c r="X170" i="2"/>
  <c r="K170" i="2"/>
  <c r="X169" i="2"/>
  <c r="K169" i="2"/>
  <c r="X168" i="2"/>
  <c r="K168" i="2"/>
  <c r="X167" i="2"/>
  <c r="K167" i="2"/>
  <c r="X166" i="2"/>
  <c r="K166" i="2"/>
  <c r="X165" i="2"/>
  <c r="K165" i="2"/>
  <c r="X164" i="2"/>
  <c r="K164" i="2"/>
  <c r="X163" i="2"/>
  <c r="K163" i="2"/>
  <c r="X162" i="2"/>
  <c r="K162" i="2"/>
  <c r="AE161" i="2"/>
  <c r="X161" i="2"/>
  <c r="K161" i="2"/>
  <c r="X160" i="2"/>
  <c r="K160" i="2"/>
  <c r="X159" i="2"/>
  <c r="K159" i="2"/>
  <c r="X158" i="2"/>
  <c r="K158" i="2"/>
  <c r="X157" i="2"/>
  <c r="K157" i="2"/>
  <c r="X156" i="2"/>
  <c r="K156" i="2"/>
  <c r="X155" i="2"/>
  <c r="K155" i="2"/>
  <c r="X154" i="2"/>
  <c r="K154" i="2"/>
  <c r="X153" i="2"/>
  <c r="K153" i="2"/>
  <c r="X152" i="2"/>
  <c r="K152" i="2"/>
  <c r="X151" i="2"/>
  <c r="K151" i="2"/>
  <c r="X150" i="2"/>
  <c r="K150" i="2"/>
  <c r="X149" i="2"/>
  <c r="K149" i="2"/>
  <c r="X148" i="2"/>
  <c r="K148" i="2"/>
  <c r="X147" i="2"/>
  <c r="K147" i="2"/>
  <c r="X146" i="2"/>
  <c r="K146" i="2"/>
  <c r="X145" i="2"/>
  <c r="K145" i="2"/>
  <c r="X144" i="2"/>
  <c r="K144" i="2"/>
  <c r="X143" i="2"/>
  <c r="K143" i="2"/>
  <c r="X142" i="2"/>
  <c r="K142" i="2"/>
  <c r="X141" i="2"/>
  <c r="K141" i="2"/>
  <c r="X140" i="2"/>
  <c r="K140" i="2"/>
  <c r="X139" i="2"/>
  <c r="K139" i="2"/>
  <c r="X138" i="2"/>
  <c r="K138" i="2"/>
  <c r="X137" i="2"/>
  <c r="K137" i="2"/>
  <c r="X136" i="2"/>
  <c r="K136" i="2"/>
  <c r="X135" i="2"/>
  <c r="K135" i="2"/>
  <c r="X134" i="2"/>
  <c r="K134" i="2"/>
  <c r="X133" i="2"/>
  <c r="K133" i="2"/>
  <c r="X132" i="2"/>
  <c r="K132" i="2"/>
  <c r="X131" i="2"/>
  <c r="K131" i="2"/>
  <c r="X130" i="2"/>
  <c r="K130" i="2"/>
  <c r="X129" i="2"/>
  <c r="K129" i="2"/>
  <c r="X128" i="2"/>
  <c r="K128" i="2"/>
  <c r="X127" i="2"/>
  <c r="K127" i="2"/>
  <c r="X126" i="2"/>
  <c r="K126" i="2"/>
  <c r="X125" i="2"/>
  <c r="K125" i="2"/>
  <c r="X124" i="2"/>
  <c r="K124" i="2"/>
  <c r="X123" i="2"/>
  <c r="K123" i="2"/>
  <c r="X122" i="2"/>
  <c r="K122" i="2"/>
  <c r="X121" i="2"/>
  <c r="K121" i="2"/>
  <c r="X120" i="2"/>
  <c r="K120" i="2"/>
  <c r="X119" i="2"/>
  <c r="K119" i="2"/>
  <c r="X118" i="2"/>
  <c r="K118" i="2"/>
  <c r="X117" i="2"/>
  <c r="K117" i="2"/>
  <c r="X116" i="2"/>
  <c r="K116" i="2"/>
  <c r="X115" i="2"/>
  <c r="K115" i="2"/>
  <c r="X114" i="2"/>
  <c r="K114" i="2"/>
  <c r="X113" i="2"/>
  <c r="K113" i="2"/>
  <c r="X112" i="2"/>
  <c r="K112" i="2"/>
  <c r="X111" i="2"/>
  <c r="K111" i="2"/>
  <c r="X110" i="2"/>
  <c r="K110" i="2"/>
  <c r="X109" i="2"/>
  <c r="K109" i="2"/>
  <c r="X108" i="2"/>
  <c r="K108" i="2"/>
  <c r="X107" i="2"/>
  <c r="K107" i="2"/>
  <c r="X106" i="2"/>
  <c r="K106" i="2"/>
  <c r="X105" i="2"/>
  <c r="K105" i="2"/>
  <c r="X104" i="2"/>
  <c r="K104" i="2"/>
  <c r="X103" i="2"/>
  <c r="K103" i="2"/>
  <c r="X102" i="2"/>
  <c r="K102" i="2"/>
  <c r="X101" i="2"/>
  <c r="K101" i="2"/>
  <c r="X100" i="2"/>
  <c r="K100" i="2"/>
  <c r="X99" i="2"/>
  <c r="K99" i="2"/>
  <c r="X98" i="2"/>
  <c r="K98" i="2"/>
  <c r="X97" i="2"/>
  <c r="K97" i="2"/>
  <c r="X96" i="2"/>
  <c r="K96" i="2"/>
  <c r="X95" i="2"/>
  <c r="K95" i="2"/>
  <c r="X94" i="2"/>
  <c r="K94" i="2"/>
  <c r="X93" i="2"/>
  <c r="K93" i="2"/>
  <c r="X92" i="2"/>
  <c r="K92" i="2"/>
  <c r="X91" i="2"/>
  <c r="K91" i="2"/>
  <c r="X90" i="2"/>
  <c r="K90" i="2"/>
  <c r="X89" i="2"/>
  <c r="K89" i="2"/>
  <c r="X88" i="2"/>
  <c r="K88" i="2"/>
  <c r="X87" i="2"/>
  <c r="K87" i="2"/>
  <c r="X86" i="2"/>
  <c r="K86" i="2"/>
  <c r="X85" i="2"/>
  <c r="K85" i="2"/>
  <c r="X84" i="2"/>
  <c r="K84" i="2"/>
  <c r="X83" i="2"/>
  <c r="K83" i="2"/>
  <c r="X82" i="2"/>
  <c r="K82" i="2"/>
  <c r="X81" i="2"/>
  <c r="K81" i="2"/>
  <c r="X80" i="2"/>
  <c r="K80" i="2"/>
  <c r="X79" i="2"/>
  <c r="K79" i="2"/>
  <c r="X78" i="2"/>
  <c r="K78" i="2"/>
  <c r="X77" i="2"/>
  <c r="K77" i="2"/>
  <c r="X76" i="2"/>
  <c r="K76" i="2"/>
  <c r="X75" i="2"/>
  <c r="K75" i="2"/>
  <c r="X74" i="2"/>
  <c r="K74" i="2"/>
  <c r="X73" i="2"/>
  <c r="K73" i="2"/>
  <c r="X72" i="2"/>
  <c r="K72" i="2"/>
  <c r="X71" i="2"/>
  <c r="K71" i="2"/>
  <c r="X70" i="2"/>
  <c r="K70" i="2"/>
  <c r="X69" i="2"/>
  <c r="K69" i="2"/>
  <c r="X68" i="2"/>
  <c r="K68" i="2"/>
  <c r="X67" i="2"/>
  <c r="K67" i="2"/>
  <c r="X66" i="2"/>
  <c r="K66" i="2"/>
  <c r="X65" i="2"/>
  <c r="K65" i="2"/>
  <c r="X64" i="2"/>
  <c r="K64" i="2"/>
  <c r="X63" i="2"/>
  <c r="K63" i="2"/>
  <c r="X62" i="2"/>
  <c r="K62" i="2"/>
  <c r="X61" i="2"/>
  <c r="K61" i="2"/>
  <c r="X60" i="2"/>
  <c r="K60" i="2"/>
  <c r="X59" i="2"/>
  <c r="K59" i="2"/>
  <c r="X58" i="2"/>
  <c r="K58" i="2"/>
  <c r="X57" i="2"/>
  <c r="K57" i="2"/>
  <c r="X56" i="2"/>
  <c r="K56" i="2"/>
  <c r="X55" i="2"/>
  <c r="K55" i="2"/>
  <c r="X54" i="2"/>
  <c r="K54" i="2"/>
  <c r="X53" i="2"/>
  <c r="K53" i="2"/>
  <c r="X52" i="2"/>
  <c r="K52" i="2"/>
  <c r="X51" i="2"/>
  <c r="K51" i="2"/>
  <c r="X50" i="2"/>
  <c r="K50" i="2"/>
  <c r="X49" i="2"/>
  <c r="K49" i="2"/>
  <c r="X48" i="2"/>
  <c r="K48" i="2"/>
  <c r="X47" i="2"/>
  <c r="K47" i="2"/>
  <c r="X46" i="2"/>
  <c r="K46" i="2"/>
  <c r="X45" i="2"/>
  <c r="K45" i="2"/>
  <c r="X44" i="2"/>
  <c r="K44" i="2"/>
  <c r="X43" i="2"/>
  <c r="K43" i="2"/>
  <c r="X42" i="2"/>
  <c r="K42" i="2"/>
  <c r="X41" i="2"/>
  <c r="K41" i="2"/>
  <c r="X40" i="2"/>
  <c r="K40" i="2"/>
  <c r="X39" i="2"/>
  <c r="K39" i="2"/>
  <c r="X38" i="2"/>
  <c r="K38" i="2"/>
  <c r="X37" i="2"/>
  <c r="K37" i="2"/>
  <c r="X36" i="2"/>
  <c r="K36" i="2"/>
  <c r="X35" i="2"/>
  <c r="K35" i="2"/>
  <c r="X34" i="2"/>
  <c r="K34" i="2"/>
  <c r="X33" i="2"/>
  <c r="K33" i="2"/>
  <c r="X32" i="2"/>
  <c r="K32" i="2"/>
  <c r="X31" i="2"/>
  <c r="K31" i="2"/>
  <c r="X30" i="2"/>
  <c r="K30" i="2"/>
  <c r="X29" i="2"/>
  <c r="K29" i="2"/>
  <c r="X28" i="2"/>
  <c r="K28" i="2"/>
  <c r="X27" i="2"/>
  <c r="K27" i="2"/>
  <c r="X26" i="2"/>
  <c r="K26" i="2"/>
  <c r="X25" i="2"/>
  <c r="K25" i="2"/>
  <c r="X24" i="2"/>
  <c r="K24" i="2"/>
  <c r="X23" i="2"/>
  <c r="K23" i="2"/>
  <c r="X22" i="2"/>
  <c r="K22" i="2"/>
  <c r="X21" i="2"/>
  <c r="K21" i="2"/>
  <c r="X20" i="2"/>
  <c r="K20" i="2"/>
  <c r="X19" i="2"/>
  <c r="K19" i="2"/>
  <c r="X18" i="2"/>
  <c r="K18" i="2"/>
  <c r="X17" i="2"/>
  <c r="K17" i="2"/>
  <c r="X16" i="2"/>
  <c r="K16" i="2"/>
  <c r="X15" i="2"/>
  <c r="K15" i="2"/>
  <c r="X14" i="2"/>
  <c r="K14" i="2"/>
  <c r="X13" i="2"/>
  <c r="K13" i="2"/>
  <c r="X12" i="2"/>
  <c r="K12" i="2"/>
  <c r="X11" i="2"/>
  <c r="K11" i="2"/>
  <c r="X10" i="2"/>
  <c r="K10" i="2"/>
  <c r="X9" i="2"/>
  <c r="K9" i="2"/>
  <c r="X8" i="2"/>
  <c r="K8" i="2"/>
  <c r="X7" i="2"/>
  <c r="K7" i="2"/>
  <c r="X6" i="2"/>
  <c r="K6" i="2"/>
  <c r="X5" i="2"/>
  <c r="K5" i="2"/>
  <c r="X4" i="2"/>
  <c r="K4" i="2"/>
  <c r="X3" i="2"/>
  <c r="K3" i="2"/>
  <c r="X2" i="2"/>
  <c r="K2" i="2"/>
</calcChain>
</file>

<file path=xl/sharedStrings.xml><?xml version="1.0" encoding="utf-8"?>
<sst xmlns="http://schemas.openxmlformats.org/spreadsheetml/2006/main" count="28500" uniqueCount="4537">
  <si>
    <t>ARTICLE</t>
  </si>
  <si>
    <t>REFERENCE CLIENT</t>
  </si>
  <si>
    <t>QUANTITE</t>
  </si>
  <si>
    <t>DATE PREVISIONNELLE DE LIVRAISON</t>
  </si>
  <si>
    <t>DATE SOUHAITEE DE LIVRAISON</t>
  </si>
  <si>
    <t>NÂ° COMMANDE MICHELIN</t>
  </si>
  <si>
    <t>DATE DE LA COMMANDE</t>
  </si>
  <si>
    <t>MARQUE</t>
  </si>
  <si>
    <t>CLIENT</t>
  </si>
  <si>
    <t>NOM-RAISON SOCIALE DU CLIENT LIVRE</t>
  </si>
  <si>
    <t>VILLE</t>
  </si>
  <si>
    <t>STATUT DE LA LIGNE</t>
  </si>
  <si>
    <t>SAISON</t>
  </si>
  <si>
    <t>CODE TERRITOIRE BIBFORCE</t>
  </si>
  <si>
    <t>CODE CLIENT DE L ADRESSE SPECIALE DE LIVRAISON</t>
  </si>
  <si>
    <t>ADRESSE SPECIALE DE LIVRAISON</t>
  </si>
  <si>
    <t>CODE OPERATION</t>
  </si>
  <si>
    <t>MAGASIN DE LIVRAISON</t>
  </si>
  <si>
    <t>DATE PASSAGE STATUT LIVRABLE</t>
  </si>
  <si>
    <t>NUMERO COMMANDE CONTRAT</t>
  </si>
  <si>
    <t>DATE SOUHAITEE D ORIGINE</t>
  </si>
  <si>
    <t>CODE TOURNEE</t>
  </si>
  <si>
    <t>SRD (MG)</t>
  </si>
  <si>
    <t>DATE SERVICE CLIENT POUR SCZ</t>
  </si>
  <si>
    <t>VOLUME</t>
  </si>
  <si>
    <t>NOTE F11 1</t>
  </si>
  <si>
    <t>FPAL</t>
  </si>
  <si>
    <t>PADF</t>
  </si>
  <si>
    <t>F119</t>
  </si>
  <si>
    <t>ODCT</t>
  </si>
  <si>
    <t>FPF</t>
  </si>
  <si>
    <t>IRPA</t>
  </si>
  <si>
    <t>LIVC</t>
  </si>
  <si>
    <t>PL</t>
  </si>
  <si>
    <t>LAURENT RETREAD</t>
  </si>
  <si>
    <t>ROUVIGNIES</t>
  </si>
  <si>
    <t>315/80R22.5 XMW3DXDE/ TL 156/150L MI</t>
  </si>
  <si>
    <t>MICHELIN</t>
  </si>
  <si>
    <t>CLERMONT FERRAND</t>
  </si>
  <si>
    <t>0.365</t>
  </si>
  <si>
    <t>0.3855</t>
  </si>
  <si>
    <t>0.387</t>
  </si>
  <si>
    <t>13R22.5 XWORKSDY/ TL 156/150K MI</t>
  </si>
  <si>
    <t>0.39</t>
  </si>
  <si>
    <t>295/80R22.5 X COACHXD/ TL 152/148MMI</t>
  </si>
  <si>
    <t>0.3225</t>
  </si>
  <si>
    <t>VALENCE</t>
  </si>
  <si>
    <t>BFGOODRICH</t>
  </si>
  <si>
    <t>TOULOUSE</t>
  </si>
  <si>
    <t>CDE:</t>
  </si>
  <si>
    <t>A01A0085</t>
  </si>
  <si>
    <t>SAS METIFIOT</t>
  </si>
  <si>
    <t>BOURG EN BRESSE</t>
  </si>
  <si>
    <t>SEAU 4 KG GRAISSE TIGRE        R5084</t>
  </si>
  <si>
    <t>0.0045</t>
  </si>
  <si>
    <t>BOURGOIN JALLIEU</t>
  </si>
  <si>
    <t>CHAMBRE 16P 15   VALVE  611</t>
  </si>
  <si>
    <t>SAS ALENCON PNEUS - SUPER PNEUS</t>
  </si>
  <si>
    <t>BOURGES</t>
  </si>
  <si>
    <t>ATTENTE</t>
  </si>
  <si>
    <t xml:space="preserve"> </t>
  </si>
  <si>
    <t>RT</t>
  </si>
  <si>
    <t>0.00903</t>
  </si>
  <si>
    <t>ALES</t>
  </si>
  <si>
    <t>5ED</t>
  </si>
  <si>
    <t>445/65 R 22.5 XZY3/. TL 169K</t>
  </si>
  <si>
    <t>OURVILLE EN CAUX</t>
  </si>
  <si>
    <t>0.525</t>
  </si>
  <si>
    <t>1SF</t>
  </si>
  <si>
    <t>13R22.5 ZY2R1 TL LR/G1</t>
  </si>
  <si>
    <t>0.421375</t>
  </si>
  <si>
    <t>A57A1067</t>
  </si>
  <si>
    <t>CONTITRADE NORD EST</t>
  </si>
  <si>
    <t>CHAVELOT</t>
  </si>
  <si>
    <t>13R22.5 LRWORKSDR2 TL LR/G2</t>
  </si>
  <si>
    <t>A76A1344</t>
  </si>
  <si>
    <t>SA SUBE PNEURAMA</t>
  </si>
  <si>
    <t>SAINT ETIENNE DU ROUVRAY</t>
  </si>
  <si>
    <t>SAS PARIN PNEUS</t>
  </si>
  <si>
    <t>0.4055</t>
  </si>
  <si>
    <t>NPLI3286</t>
  </si>
  <si>
    <t>A46A0090</t>
  </si>
  <si>
    <t>SA G.G.P. DISTRIBUTION -VULCO-</t>
  </si>
  <si>
    <t>GOURDON</t>
  </si>
  <si>
    <t>NPLI5890</t>
  </si>
  <si>
    <t>A55A0221</t>
  </si>
  <si>
    <t>BAR LE DUC</t>
  </si>
  <si>
    <t>NPLI9561</t>
  </si>
  <si>
    <t>A8413276</t>
  </si>
  <si>
    <t>SA AYME ET FILS -AGENCE 38-</t>
  </si>
  <si>
    <t>SAINT PAUL LES ROMANS</t>
  </si>
  <si>
    <t>NPLJ0384</t>
  </si>
  <si>
    <t>A08A0330</t>
  </si>
  <si>
    <t>SARL PNEUS SERVICES PLUS</t>
  </si>
  <si>
    <t>CHARLEVILLE MEZIERES</t>
  </si>
  <si>
    <t>5BK</t>
  </si>
  <si>
    <t>315/80R22.5 DA2R1 TL LR/G1</t>
  </si>
  <si>
    <t>NPLJ5819</t>
  </si>
  <si>
    <t>A90A0114</t>
  </si>
  <si>
    <t>MR MUSSARD JEAN GUY</t>
  </si>
  <si>
    <t>GIROMAGNY</t>
  </si>
  <si>
    <t>0.401</t>
  </si>
  <si>
    <t>13R22.5 ZHR1 TL LR/G1</t>
  </si>
  <si>
    <t>NPLJ6704</t>
  </si>
  <si>
    <t>A05A0245</t>
  </si>
  <si>
    <t>SARL MPI AGENCE 81</t>
  </si>
  <si>
    <t>GAP</t>
  </si>
  <si>
    <t>0.437525</t>
  </si>
  <si>
    <t>12R22.5 XDY3/. TL 152/148K</t>
  </si>
  <si>
    <t>NT1R6320</t>
  </si>
  <si>
    <t>A0111600</t>
  </si>
  <si>
    <t>SA AYME ET FILS -AGENCE 64-</t>
  </si>
  <si>
    <t>BELLEY</t>
  </si>
  <si>
    <t>5ES</t>
  </si>
  <si>
    <t>0.3555</t>
  </si>
  <si>
    <t>NT1R6342</t>
  </si>
  <si>
    <t>NT1R6351</t>
  </si>
  <si>
    <t>NT1S9898</t>
  </si>
  <si>
    <t>NT1T0426</t>
  </si>
  <si>
    <t>A74A0438</t>
  </si>
  <si>
    <t>SA AYME ET FILS -AGENCE 66-</t>
  </si>
  <si>
    <t>EPAGNY</t>
  </si>
  <si>
    <t>NT1T0680</t>
  </si>
  <si>
    <t>NT1T1832</t>
  </si>
  <si>
    <t>NPLK1525</t>
  </si>
  <si>
    <t>A26A0886</t>
  </si>
  <si>
    <t>DROM PNEUS SAS</t>
  </si>
  <si>
    <t>BOURG DE PEAGE</t>
  </si>
  <si>
    <t>NPLK1527</t>
  </si>
  <si>
    <t>NPLK5101</t>
  </si>
  <si>
    <t>A67A0953</t>
  </si>
  <si>
    <t>BENFELD</t>
  </si>
  <si>
    <t>NT1Z4909</t>
  </si>
  <si>
    <t>A48A0126</t>
  </si>
  <si>
    <t>SAS CONTITRADE FRANCE</t>
  </si>
  <si>
    <t>MENDE CEDEX</t>
  </si>
  <si>
    <t>415/80R685TR XFORCE2 TL 164JVI MI</t>
  </si>
  <si>
    <t>FRNW8261</t>
  </si>
  <si>
    <t>A99A0194</t>
  </si>
  <si>
    <t>RESERVE P15 MIDI PYRENEES</t>
  </si>
  <si>
    <t>LA BREDE CEDEX</t>
  </si>
  <si>
    <t>CMG</t>
  </si>
  <si>
    <t>0.595</t>
  </si>
  <si>
    <t>NE PAS LIVRER MERCI DE REMONTER LA COMMANDE</t>
  </si>
  <si>
    <t>NT1A2136</t>
  </si>
  <si>
    <t>CDE:20170712084599067</t>
  </si>
  <si>
    <t>NT1I3467</t>
  </si>
  <si>
    <t>A68A0673</t>
  </si>
  <si>
    <t>MONTBELIARD</t>
  </si>
  <si>
    <t>CDE:20170808094514739</t>
  </si>
  <si>
    <t>NT1I3605</t>
  </si>
  <si>
    <t>CDE:20170808100014772</t>
  </si>
  <si>
    <t>CHAMBRE 19.5H D  VALVE 1964</t>
  </si>
  <si>
    <t>NPLM1578</t>
  </si>
  <si>
    <t>A83A1069</t>
  </si>
  <si>
    <t>SA AYME ET FILS</t>
  </si>
  <si>
    <t>LA GARDE</t>
  </si>
  <si>
    <t>0.00453</t>
  </si>
  <si>
    <t>NPLM4183</t>
  </si>
  <si>
    <t>A44A1148</t>
  </si>
  <si>
    <t>SA CASTEL PNEUS</t>
  </si>
  <si>
    <t>CHATEAUBRIANT</t>
  </si>
  <si>
    <t>A72A0625</t>
  </si>
  <si>
    <t>SARL SOFRAP</t>
  </si>
  <si>
    <t>CDE:PELTIER</t>
  </si>
  <si>
    <t>NT1P7679</t>
  </si>
  <si>
    <t>A8413275</t>
  </si>
  <si>
    <t>SA AYME ET FILS -AGENCE 01-</t>
  </si>
  <si>
    <t>CARPENTRAS</t>
  </si>
  <si>
    <t>NPLM7547</t>
  </si>
  <si>
    <t>A28A0458</t>
  </si>
  <si>
    <t>FONTENAY SUR EURE</t>
  </si>
  <si>
    <t>NT1Q5596</t>
  </si>
  <si>
    <t>A3831175</t>
  </si>
  <si>
    <t>SA AYME ET FILS-AGENCE 45-</t>
  </si>
  <si>
    <t>CHANAS</t>
  </si>
  <si>
    <t>NT1Q5632</t>
  </si>
  <si>
    <t>FLAP 13-24/25</t>
  </si>
  <si>
    <t>NPLM8038</t>
  </si>
  <si>
    <t>A3899203</t>
  </si>
  <si>
    <t>SNC EUROMASTER FRANCE -3364-</t>
  </si>
  <si>
    <t>VILLENEUVE LA GARENNE</t>
  </si>
  <si>
    <t>0.0038</t>
  </si>
  <si>
    <t>CDE:CDE:06NB1700841</t>
  </si>
  <si>
    <t>13R22.5 LRWORKSDR1 TL LR/G2</t>
  </si>
  <si>
    <t>NPLM8335</t>
  </si>
  <si>
    <t>A31A1019</t>
  </si>
  <si>
    <t>SAS VULCO TRUCKS SERVICES</t>
  </si>
  <si>
    <t>GRATENTOUR</t>
  </si>
  <si>
    <t>SAS VULCO TRUCK SERVICES</t>
  </si>
  <si>
    <t>NPLM8405</t>
  </si>
  <si>
    <t>A64A0304</t>
  </si>
  <si>
    <t>SAS PEDARRE PNEUS CASTETITS</t>
  </si>
  <si>
    <t>CASTETIS</t>
  </si>
  <si>
    <t>A40A0215</t>
  </si>
  <si>
    <t>SASU ETS MAURICE PEDARRE</t>
  </si>
  <si>
    <t>NPLM8433</t>
  </si>
  <si>
    <t>A88A0360</t>
  </si>
  <si>
    <t>SNC EUROMASTER FRANCE -3302-</t>
  </si>
  <si>
    <t>SAINT DIE DES VOSGES</t>
  </si>
  <si>
    <t>NT1R2966</t>
  </si>
  <si>
    <t>A03A0519</t>
  </si>
  <si>
    <t>SA AYME ET FILS -AGENCE 50-</t>
  </si>
  <si>
    <t>SAINT POURCAIN SUR SIOULE</t>
  </si>
  <si>
    <t>NT1R3048</t>
  </si>
  <si>
    <t>NT1R3060</t>
  </si>
  <si>
    <t>NPLN2629</t>
  </si>
  <si>
    <t>A24A0549</t>
  </si>
  <si>
    <t>SA PERIGORD PNEUS</t>
  </si>
  <si>
    <t>RIBERAC</t>
  </si>
  <si>
    <t>CHAMBRE 22.5M D  VALVE 1964</t>
  </si>
  <si>
    <t>NPLN3025</t>
  </si>
  <si>
    <t>A3437236</t>
  </si>
  <si>
    <t>SARL LUNEL PNEUS</t>
  </si>
  <si>
    <t>LUNEL</t>
  </si>
  <si>
    <t>0.007785</t>
  </si>
  <si>
    <t>13R22.5 RCZY2R1 TL LR/G2</t>
  </si>
  <si>
    <t>NPLN3245</t>
  </si>
  <si>
    <t>A73A0624</t>
  </si>
  <si>
    <t>SARL MPI AGENCE 139</t>
  </si>
  <si>
    <t>CHAMBERY</t>
  </si>
  <si>
    <t>NT1U9294</t>
  </si>
  <si>
    <t>NT1V0173</t>
  </si>
  <si>
    <t>NT1V4263</t>
  </si>
  <si>
    <t>A3432651</t>
  </si>
  <si>
    <t>SA AYME ET FILS -AGENCE 23-</t>
  </si>
  <si>
    <t>LE CRES</t>
  </si>
  <si>
    <t>NT1V9348</t>
  </si>
  <si>
    <t>NT1W6106</t>
  </si>
  <si>
    <t>A64A0651</t>
  </si>
  <si>
    <t>SNC EUROMASTER FRANCE-3331-</t>
  </si>
  <si>
    <t>SERRES CASTET</t>
  </si>
  <si>
    <t>CDE:20170926224543546</t>
  </si>
  <si>
    <t>NPLN6512</t>
  </si>
  <si>
    <t>A18A0450</t>
  </si>
  <si>
    <t>SARL MPI AGENCE 149</t>
  </si>
  <si>
    <t>SAINT AMAND MONTROND</t>
  </si>
  <si>
    <t>NT1W6126</t>
  </si>
  <si>
    <t>CDE:20170927050043570</t>
  </si>
  <si>
    <t>NT1W9035</t>
  </si>
  <si>
    <t>A3893806</t>
  </si>
  <si>
    <t>SNC EUROMASTER FRANCE -3325-</t>
  </si>
  <si>
    <t>SALAISE SUR SANNE</t>
  </si>
  <si>
    <t>CDE:20170927160044060</t>
  </si>
  <si>
    <t>NT1W9376</t>
  </si>
  <si>
    <t>CDE:20170927164544080</t>
  </si>
  <si>
    <t>NT1W9482</t>
  </si>
  <si>
    <t>CDE:20170927170044092</t>
  </si>
  <si>
    <t>NT1W9659</t>
  </si>
  <si>
    <t>CDE:20170927173044114</t>
  </si>
  <si>
    <t>NT1X6763</t>
  </si>
  <si>
    <t>A01A0427</t>
  </si>
  <si>
    <t>SNC EUROMASTER FRANCE -3047-</t>
  </si>
  <si>
    <t>PERONNAS</t>
  </si>
  <si>
    <t>CDE:20170930050045883</t>
  </si>
  <si>
    <t>NT1X6877</t>
  </si>
  <si>
    <t>CDE:20170930080046121</t>
  </si>
  <si>
    <t>NT1Z4768</t>
  </si>
  <si>
    <t>A06A1201</t>
  </si>
  <si>
    <t>AZUR TRUCKS PNEUS-VULCO-</t>
  </si>
  <si>
    <t>CARROS</t>
  </si>
  <si>
    <t>NT1B0692</t>
  </si>
  <si>
    <t>A3896907</t>
  </si>
  <si>
    <t>SNC EUROMASTER FRANCE -3361-</t>
  </si>
  <si>
    <t>VILLEFRANCHE SUR SAONE</t>
  </si>
  <si>
    <t>CDE:20171011111552791</t>
  </si>
  <si>
    <t>NT1C1831</t>
  </si>
  <si>
    <t>A3893513</t>
  </si>
  <si>
    <t>SNC EUROMASTER FRANCE -3282-</t>
  </si>
  <si>
    <t>REDON</t>
  </si>
  <si>
    <t>CDE:20171016061555753</t>
  </si>
  <si>
    <t>NT1C1836</t>
  </si>
  <si>
    <t>A86A0503</t>
  </si>
  <si>
    <t>SNC EUROMASTER FRANCE -3201-</t>
  </si>
  <si>
    <t>LOUDUN</t>
  </si>
  <si>
    <t>CDE:20171016063055760</t>
  </si>
  <si>
    <t>NT1C1844</t>
  </si>
  <si>
    <t>CDE:20171016064555770</t>
  </si>
  <si>
    <t>NT1C2038</t>
  </si>
  <si>
    <t>CDE:20171016083055809</t>
  </si>
  <si>
    <t>NT1C3632</t>
  </si>
  <si>
    <t>A85A0677</t>
  </si>
  <si>
    <t>SAS CHOUTEAU PNEUS</t>
  </si>
  <si>
    <t>LA ROCHE SUR YON</t>
  </si>
  <si>
    <t>NPLO6212</t>
  </si>
  <si>
    <t>A17A0690</t>
  </si>
  <si>
    <t>SAINTES</t>
  </si>
  <si>
    <t>NT1D9538</t>
  </si>
  <si>
    <t>A45A0667</t>
  </si>
  <si>
    <t>SARL E.D.P.I. -VULCO-</t>
  </si>
  <si>
    <t>INGRE</t>
  </si>
  <si>
    <t>NT1E3499</t>
  </si>
  <si>
    <t>NT1E4071</t>
  </si>
  <si>
    <t>A6610052</t>
  </si>
  <si>
    <t>SA AYME ET FILS -AGENCE 40-</t>
  </si>
  <si>
    <t>PERPIGNAN</t>
  </si>
  <si>
    <t>NT1E4079</t>
  </si>
  <si>
    <t>NT1F4443</t>
  </si>
  <si>
    <t>A3891500</t>
  </si>
  <si>
    <t>SNC EUROMASTER FRANCE -3024-</t>
  </si>
  <si>
    <t>AURILLAC</t>
  </si>
  <si>
    <t>CDE:20171025080062652</t>
  </si>
  <si>
    <t>NT1F4658</t>
  </si>
  <si>
    <t>CDE:20171025084562682</t>
  </si>
  <si>
    <t>NT1G3569</t>
  </si>
  <si>
    <t>A63A2213</t>
  </si>
  <si>
    <t>SARL MPI AGENCE 142</t>
  </si>
  <si>
    <t>NT1H1320</t>
  </si>
  <si>
    <t>A91A0789</t>
  </si>
  <si>
    <t>VILLABE</t>
  </si>
  <si>
    <t>NT1H2290</t>
  </si>
  <si>
    <t>A83A0774</t>
  </si>
  <si>
    <t>SAS METIFIOT -AGENCE PL-</t>
  </si>
  <si>
    <t>BRIGNOLES</t>
  </si>
  <si>
    <t>NT1I6145</t>
  </si>
  <si>
    <t>A63A2270</t>
  </si>
  <si>
    <t>SARL DOME SCES PNEUMATIQUES -VULCO-</t>
  </si>
  <si>
    <t>NT1I6286</t>
  </si>
  <si>
    <t>NT1J8301</t>
  </si>
  <si>
    <t>A12A0423</t>
  </si>
  <si>
    <t>SARL T.C. PNEUS -VULCO-</t>
  </si>
  <si>
    <t>ONET LE CHATEAU</t>
  </si>
  <si>
    <t>NPLP4996</t>
  </si>
  <si>
    <t>A85A0620</t>
  </si>
  <si>
    <t>SAS PNEUMATIQUES CHALLANDAIS</t>
  </si>
  <si>
    <t>CHALLANS</t>
  </si>
  <si>
    <t>NPLP5045</t>
  </si>
  <si>
    <t>NT1J8406</t>
  </si>
  <si>
    <t>A26A0441</t>
  </si>
  <si>
    <t>SARL BARRIAL PNEUS -VULCO-</t>
  </si>
  <si>
    <t>NT1K4002</t>
  </si>
  <si>
    <t>A4535033</t>
  </si>
  <si>
    <t>SARL SUPER PNEUS DRT</t>
  </si>
  <si>
    <t>SAINT JEAN DE LA RUELLE</t>
  </si>
  <si>
    <t>NPLP5809</t>
  </si>
  <si>
    <t>A3890602</t>
  </si>
  <si>
    <t>SNC EUROMASTER FRANCE -3255-</t>
  </si>
  <si>
    <t>NICE</t>
  </si>
  <si>
    <t>NT1K4023</t>
  </si>
  <si>
    <t>NPLP6176</t>
  </si>
  <si>
    <t>A60A0744</t>
  </si>
  <si>
    <t>ALLONNE</t>
  </si>
  <si>
    <t>NPLP6178</t>
  </si>
  <si>
    <t>NT1K9730</t>
  </si>
  <si>
    <t>NPLP7568</t>
  </si>
  <si>
    <t>A65A0227</t>
  </si>
  <si>
    <t>SEMEAC</t>
  </si>
  <si>
    <t>NT1N9789</t>
  </si>
  <si>
    <t>NT1N9835</t>
  </si>
  <si>
    <t>NT1O4186</t>
  </si>
  <si>
    <t>NT1O5023</t>
  </si>
  <si>
    <t>A62A0487</t>
  </si>
  <si>
    <t>BEAURAINS</t>
  </si>
  <si>
    <t>NT1O5056</t>
  </si>
  <si>
    <t>CDE:20171121050178632</t>
  </si>
  <si>
    <t>NT1O5135</t>
  </si>
  <si>
    <t>NPLQ0513</t>
  </si>
  <si>
    <t>A43A0369</t>
  </si>
  <si>
    <t>SAS PY PNEUS</t>
  </si>
  <si>
    <t>SANSSAC L EGLISE</t>
  </si>
  <si>
    <t>NT1P3761</t>
  </si>
  <si>
    <t>NPLQ0988</t>
  </si>
  <si>
    <t>NT1P4889</t>
  </si>
  <si>
    <t>A58A0276</t>
  </si>
  <si>
    <t>SARL MPI AGENCE 148</t>
  </si>
  <si>
    <t>NEVERS</t>
  </si>
  <si>
    <t>NT1Q3538</t>
  </si>
  <si>
    <t>A3896300</t>
  </si>
  <si>
    <t>SNC EUROMASTER FRANCE -3079-</t>
  </si>
  <si>
    <t>CDE:20171124174581402</t>
  </si>
  <si>
    <t>NT1Q3680</t>
  </si>
  <si>
    <t>CDE:20171124191581443</t>
  </si>
  <si>
    <t>NT1R1114</t>
  </si>
  <si>
    <t>A3895307</t>
  </si>
  <si>
    <t>SNC EUROMASTER FRANCE -3299-</t>
  </si>
  <si>
    <t>SAINT BERTHEVIN</t>
  </si>
  <si>
    <t>CDE:20171127164583279</t>
  </si>
  <si>
    <t>NT1R2318</t>
  </si>
  <si>
    <t>A3891900</t>
  </si>
  <si>
    <t>SNC EUROMASTER FRANCE -3050-</t>
  </si>
  <si>
    <t>BRIVE LA GAILLARDE</t>
  </si>
  <si>
    <t>CDE:20171128071583707</t>
  </si>
  <si>
    <t>NT1R2331</t>
  </si>
  <si>
    <t>CDE:20171128073083724</t>
  </si>
  <si>
    <t>NT1R3522</t>
  </si>
  <si>
    <t>CDE:20171128094583844</t>
  </si>
  <si>
    <t>NPLQ3250</t>
  </si>
  <si>
    <t>NPLQ3366</t>
  </si>
  <si>
    <t>A42A0861</t>
  </si>
  <si>
    <t>SARL MAZOYON PNEUS</t>
  </si>
  <si>
    <t>RIORGES</t>
  </si>
  <si>
    <t>NPLQ3429</t>
  </si>
  <si>
    <t>NT1U9436</t>
  </si>
  <si>
    <t>NT1V0088</t>
  </si>
  <si>
    <t>CDE:20171205151588654</t>
  </si>
  <si>
    <t>NT1V0312</t>
  </si>
  <si>
    <t>NPLQ6607</t>
  </si>
  <si>
    <t>A86A0490</t>
  </si>
  <si>
    <t>SA AYME ET FILS -AGENCE 15-</t>
  </si>
  <si>
    <t>POITIERS</t>
  </si>
  <si>
    <t>NT1X1718</t>
  </si>
  <si>
    <t>NT1Y2948</t>
  </si>
  <si>
    <t>A65A0234</t>
  </si>
  <si>
    <t>SNC EUROMASTER FRANCE-3337-</t>
  </si>
  <si>
    <t>TARBES</t>
  </si>
  <si>
    <t>CDE:20171213083093629</t>
  </si>
  <si>
    <t>NT1Z3359</t>
  </si>
  <si>
    <t>13R22.5 RCDSR1 TL LR/G1</t>
  </si>
  <si>
    <t>NPLR0993</t>
  </si>
  <si>
    <t>A43A0359</t>
  </si>
  <si>
    <t>BRIOUDE</t>
  </si>
  <si>
    <t>0.428125</t>
  </si>
  <si>
    <t>NT1B7102</t>
  </si>
  <si>
    <t>A59A2051</t>
  </si>
  <si>
    <t>SAS EUROPNEUS SERVICES -LESAGE</t>
  </si>
  <si>
    <t>CAMBRAI</t>
  </si>
  <si>
    <t>A59A2044</t>
  </si>
  <si>
    <t>EUROPNEUS</t>
  </si>
  <si>
    <t>NPLR1347</t>
  </si>
  <si>
    <t>A3895400</t>
  </si>
  <si>
    <t>SNC EUROMASTER FRANCE -3203-</t>
  </si>
  <si>
    <t>LUDRES</t>
  </si>
  <si>
    <t>NT1C1502</t>
  </si>
  <si>
    <t>A74A0895</t>
  </si>
  <si>
    <t>SAS ALEX PNEUS</t>
  </si>
  <si>
    <t>THONON LES BAINS</t>
  </si>
  <si>
    <t>NT1C1548</t>
  </si>
  <si>
    <t>NPLR1734</t>
  </si>
  <si>
    <t>A16A0485</t>
  </si>
  <si>
    <t>GOND PONTOUVRE</t>
  </si>
  <si>
    <t>NPLR1735</t>
  </si>
  <si>
    <t>NPLR1903</t>
  </si>
  <si>
    <t>A39A0319</t>
  </si>
  <si>
    <t>SAS GIRARDOT PNEUS</t>
  </si>
  <si>
    <t>CHAMPAGNOLE</t>
  </si>
  <si>
    <t>NPLR2436</t>
  </si>
  <si>
    <t>A4415743</t>
  </si>
  <si>
    <t>SAS NANTES PNEUMATIQUES</t>
  </si>
  <si>
    <t>NANTES CEDEX</t>
  </si>
  <si>
    <t>NPLR2500</t>
  </si>
  <si>
    <t>A3891600</t>
  </si>
  <si>
    <t>SNC EUROMASTER FRANCE -3013-</t>
  </si>
  <si>
    <t>ANGOULEME</t>
  </si>
  <si>
    <t>NPLR3854</t>
  </si>
  <si>
    <t>A10A0080</t>
  </si>
  <si>
    <t>SNC EUROMASTER FRANCE -3308-</t>
  </si>
  <si>
    <t>SAINT GERMAIN</t>
  </si>
  <si>
    <t>GAR</t>
  </si>
  <si>
    <t>NPLR3871</t>
  </si>
  <si>
    <t>A3891001</t>
  </si>
  <si>
    <t>SNC EUROMASTER FRANCE-3292-</t>
  </si>
  <si>
    <t>ROMILLY SUR SEINE</t>
  </si>
  <si>
    <t>NT1E9929</t>
  </si>
  <si>
    <t>CDE:20180105064504476</t>
  </si>
  <si>
    <t>NT1E9933</t>
  </si>
  <si>
    <t>CDE:20180105070004484</t>
  </si>
  <si>
    <t>NT1E9940</t>
  </si>
  <si>
    <t>CDE:20180105071504495</t>
  </si>
  <si>
    <t>NT1F1940</t>
  </si>
  <si>
    <t>A68A0622</t>
  </si>
  <si>
    <t>SARL TRANSPNEUS</t>
  </si>
  <si>
    <t>PULVERSHEIM</t>
  </si>
  <si>
    <t>NT1F3331</t>
  </si>
  <si>
    <t>NT1F4804</t>
  </si>
  <si>
    <t>A76A0121</t>
  </si>
  <si>
    <t>SNC EUROMASTER FRANCE -3146-</t>
  </si>
  <si>
    <t>EU</t>
  </si>
  <si>
    <t>CDE:20180106190005580</t>
  </si>
  <si>
    <t>315/70R22.5 XZE2+/ TL 154/150L MI</t>
  </si>
  <si>
    <t>NT1F4819</t>
  </si>
  <si>
    <t>A25A0285</t>
  </si>
  <si>
    <t>SNC EUROMASTER FRANCE -3023-</t>
  </si>
  <si>
    <t>AUDINCOURT CEDEX</t>
  </si>
  <si>
    <t>0.315</t>
  </si>
  <si>
    <t>CDE:20180107050005678</t>
  </si>
  <si>
    <t>NPLR4385</t>
  </si>
  <si>
    <t>NT1G0688</t>
  </si>
  <si>
    <t>CDE:20180109050006469</t>
  </si>
  <si>
    <t>NT1G5192</t>
  </si>
  <si>
    <t>A1111082</t>
  </si>
  <si>
    <t>SARL LAGUZOU PNEUS</t>
  </si>
  <si>
    <t>CARCASSONNE</t>
  </si>
  <si>
    <t>NPLR5290</t>
  </si>
  <si>
    <t>A3896600</t>
  </si>
  <si>
    <t>SNC EUROMASTER FRANCE -3264-</t>
  </si>
  <si>
    <t>NT1G7839</t>
  </si>
  <si>
    <t>A68A0661</t>
  </si>
  <si>
    <t>VESOUL</t>
  </si>
  <si>
    <t>LIVRABLE</t>
  </si>
  <si>
    <t>CDE:20180110124507303</t>
  </si>
  <si>
    <t>NT1G9684</t>
  </si>
  <si>
    <t>CDE:20180110173007495</t>
  </si>
  <si>
    <t>NT1G9766</t>
  </si>
  <si>
    <t>CDE:20180110174507507</t>
  </si>
  <si>
    <t>NT1H0005</t>
  </si>
  <si>
    <t>A03A0659</t>
  </si>
  <si>
    <t>NT1H0023</t>
  </si>
  <si>
    <t>NT1H0143</t>
  </si>
  <si>
    <t>NPLR6123</t>
  </si>
  <si>
    <t>A33A1359</t>
  </si>
  <si>
    <t>SAS TAQUIPNEU</t>
  </si>
  <si>
    <t>FLOIRAC</t>
  </si>
  <si>
    <t>A82A0146</t>
  </si>
  <si>
    <t>NT1H4201</t>
  </si>
  <si>
    <t>CDE:20180111164508319</t>
  </si>
  <si>
    <t>NPLR6770</t>
  </si>
  <si>
    <t>A20A0390</t>
  </si>
  <si>
    <t>ETS FERRARI MARCEL</t>
  </si>
  <si>
    <t>FURIANI</t>
  </si>
  <si>
    <t>NPLR7230</t>
  </si>
  <si>
    <t>A64A0650</t>
  </si>
  <si>
    <t>SNC EUROMASTER FRANCE-3031-</t>
  </si>
  <si>
    <t>BAYONNE</t>
  </si>
  <si>
    <t>NPLR7343</t>
  </si>
  <si>
    <t>205/75R17.5 XMZ TL 124/122MVG MI</t>
  </si>
  <si>
    <t>NPLR7442</t>
  </si>
  <si>
    <t>A38A1568</t>
  </si>
  <si>
    <t>BEGLES</t>
  </si>
  <si>
    <t>0.110905</t>
  </si>
  <si>
    <t>NT1H9907</t>
  </si>
  <si>
    <t>NT1I0631</t>
  </si>
  <si>
    <t>CDE:20180115091510580</t>
  </si>
  <si>
    <t>NPLR7615</t>
  </si>
  <si>
    <t>A77A0250</t>
  </si>
  <si>
    <t>SNC EUROMASTER FRANCE -3235-</t>
  </si>
  <si>
    <t>MONTEREAU FAULT YONNE</t>
  </si>
  <si>
    <t>NPLR7619</t>
  </si>
  <si>
    <t>A76A0531</t>
  </si>
  <si>
    <t>SARL BRUNEL PNEUS</t>
  </si>
  <si>
    <t>GOURNAY EN BRAY</t>
  </si>
  <si>
    <t>A27A0186</t>
  </si>
  <si>
    <t>NPLR7665</t>
  </si>
  <si>
    <t>NPLR7667</t>
  </si>
  <si>
    <t>A36A0099</t>
  </si>
  <si>
    <t>SARL GENIE CIVIL SERVICES</t>
  </si>
  <si>
    <t>ETRECHET</t>
  </si>
  <si>
    <t>NPLR7669</t>
  </si>
  <si>
    <t>A76A1190</t>
  </si>
  <si>
    <t>NPLR7912</t>
  </si>
  <si>
    <t>NT1I5855</t>
  </si>
  <si>
    <t>A3898301</t>
  </si>
  <si>
    <t>SNC EUROMASTER FRANCE -3155-</t>
  </si>
  <si>
    <t>FREJUS</t>
  </si>
  <si>
    <t>CDE:20180116091511325</t>
  </si>
  <si>
    <t>NT1I7891</t>
  </si>
  <si>
    <t>A06A1222</t>
  </si>
  <si>
    <t>PAOUTE PNEUS</t>
  </si>
  <si>
    <t>GRASSE</t>
  </si>
  <si>
    <t>NPLR8081</t>
  </si>
  <si>
    <t>A35A0949</t>
  </si>
  <si>
    <t>CHANTEPIE</t>
  </si>
  <si>
    <t>NPLR8084</t>
  </si>
  <si>
    <t>NPLR8447</t>
  </si>
  <si>
    <t>A59A0069</t>
  </si>
  <si>
    <t>SNC EUROMASTER FRANCE -3192-</t>
  </si>
  <si>
    <t>LESQUIN CEDEX</t>
  </si>
  <si>
    <t>NT1J2041</t>
  </si>
  <si>
    <t>A88A0361</t>
  </si>
  <si>
    <t>SNC EUROMASTER FRANCE -3318-</t>
  </si>
  <si>
    <t>SAINT NABORD</t>
  </si>
  <si>
    <t>CDE:20180117131512336</t>
  </si>
  <si>
    <t>NT1J2488</t>
  </si>
  <si>
    <t>A34A1008</t>
  </si>
  <si>
    <t>SAS DISCOUNT PNEUS FRANCE - VULCO</t>
  </si>
  <si>
    <t>SAINT JEAN DE VEDAS</t>
  </si>
  <si>
    <t>13R22.5 DE2R1 TL LR/G1</t>
  </si>
  <si>
    <t>NPLR8855</t>
  </si>
  <si>
    <t>A3899101</t>
  </si>
  <si>
    <t>SNC EUROMASTER FRANCE -3145-</t>
  </si>
  <si>
    <t>MORIGNY CHAMPIGNY</t>
  </si>
  <si>
    <t>0.4143</t>
  </si>
  <si>
    <t>NT1J5010</t>
  </si>
  <si>
    <t>A41A0053</t>
  </si>
  <si>
    <t>SNC EUROMASTER FRANCE -3040-</t>
  </si>
  <si>
    <t>BLOIS</t>
  </si>
  <si>
    <t>CDE:20180118114513045</t>
  </si>
  <si>
    <t>NT1J5918</t>
  </si>
  <si>
    <t>A13A1868</t>
  </si>
  <si>
    <t>SA AYME ET FILS-AGENCE 12-</t>
  </si>
  <si>
    <t>MARSEILLE 15EME</t>
  </si>
  <si>
    <t>NT1J6695</t>
  </si>
  <si>
    <t>NT1J6952</t>
  </si>
  <si>
    <t>NT1J7169</t>
  </si>
  <si>
    <t>CDE:20180118164513241</t>
  </si>
  <si>
    <t>NT1J7370</t>
  </si>
  <si>
    <t>NT1J8178</t>
  </si>
  <si>
    <t>SIN LE NOBLE</t>
  </si>
  <si>
    <t>NT1K2475</t>
  </si>
  <si>
    <t>A56A0640</t>
  </si>
  <si>
    <t>SAS AURAY PNEUMATIQUES</t>
  </si>
  <si>
    <t>HENNEBONT CEDEX</t>
  </si>
  <si>
    <t>NT1K5569</t>
  </si>
  <si>
    <t>NPLR9784</t>
  </si>
  <si>
    <t>A34A0163</t>
  </si>
  <si>
    <t>SNC EUROMASTER FRANCE -3239-</t>
  </si>
  <si>
    <t>MONTPELLIER</t>
  </si>
  <si>
    <t>NT1K8560</t>
  </si>
  <si>
    <t>A3895703</t>
  </si>
  <si>
    <t>SNC EUROMASTER FRANCE -3018-</t>
  </si>
  <si>
    <t>ARGANCY</t>
  </si>
  <si>
    <t>CDE:20180123091515854</t>
  </si>
  <si>
    <t>NT1K8561</t>
  </si>
  <si>
    <t>A76A0363</t>
  </si>
  <si>
    <t>SNC EUROMASTER FRANCE -3305-</t>
  </si>
  <si>
    <t>CDE:20180123091515855</t>
  </si>
  <si>
    <t>NT1K8565</t>
  </si>
  <si>
    <t>A42A0152</t>
  </si>
  <si>
    <t>SAINT ETIENNE</t>
  </si>
  <si>
    <t>NPLS0579</t>
  </si>
  <si>
    <t>A02A0786</t>
  </si>
  <si>
    <t>M-PNEUS CONDREN</t>
  </si>
  <si>
    <t>CONDREN</t>
  </si>
  <si>
    <t>CDE:COLAS</t>
  </si>
  <si>
    <t>NPLS0656</t>
  </si>
  <si>
    <t>NT1L3161</t>
  </si>
  <si>
    <t>A54A0832</t>
  </si>
  <si>
    <t>SARL LORRAINE PNEUS SERVICES</t>
  </si>
  <si>
    <t>FLEVILLE DEVANT NANCY</t>
  </si>
  <si>
    <t>NT1L7780</t>
  </si>
  <si>
    <t>A78A0153</t>
  </si>
  <si>
    <t>SNC EUROMASTER FRANCE -3211-</t>
  </si>
  <si>
    <t>MANTES LA VILLE</t>
  </si>
  <si>
    <t>CDE:20180125093017190</t>
  </si>
  <si>
    <t>NPLS2319</t>
  </si>
  <si>
    <t>A76A0868</t>
  </si>
  <si>
    <t>LE HAVRE</t>
  </si>
  <si>
    <t>NPLS2481</t>
  </si>
  <si>
    <t>245/70R19.5  RCTE2R1 TL LR/G1</t>
  </si>
  <si>
    <t>NPLS2508</t>
  </si>
  <si>
    <t>A77A0767</t>
  </si>
  <si>
    <t>VILLEPARISIS</t>
  </si>
  <si>
    <t>0.102565</t>
  </si>
  <si>
    <t>NPLS2558</t>
  </si>
  <si>
    <t>A81A0339</t>
  </si>
  <si>
    <t>SARL CHALLENGE PNEUS CASTRES</t>
  </si>
  <si>
    <t>CASTRES</t>
  </si>
  <si>
    <t>NT1N0024</t>
  </si>
  <si>
    <t>A40A0449</t>
  </si>
  <si>
    <t>SNC EUROMASTER FRANCE-3162-</t>
  </si>
  <si>
    <t>HAGETMAU</t>
  </si>
  <si>
    <t>CDE:20180130050019127</t>
  </si>
  <si>
    <t>NT1N0084</t>
  </si>
  <si>
    <t>CDE:20180130053019248</t>
  </si>
  <si>
    <t>NT1N0575</t>
  </si>
  <si>
    <t>A06A0743</t>
  </si>
  <si>
    <t>MR CAGNOL J.-FRANCOIS</t>
  </si>
  <si>
    <t>NPLS3038</t>
  </si>
  <si>
    <t>NPLS3234</t>
  </si>
  <si>
    <t>A3893701</t>
  </si>
  <si>
    <t>SNC EUROMASTER FRANCE -3070-</t>
  </si>
  <si>
    <t>CHAMBRAY LES TOURS</t>
  </si>
  <si>
    <t>NPLS3326</t>
  </si>
  <si>
    <t>A43A0358</t>
  </si>
  <si>
    <t>SAINT GERMAIN LAPRADE</t>
  </si>
  <si>
    <t>NPLS3394</t>
  </si>
  <si>
    <t>A60A0270</t>
  </si>
  <si>
    <t>SNC EUROMASTER FRANCE -3032-</t>
  </si>
  <si>
    <t>BEAUVAIS CEDEX</t>
  </si>
  <si>
    <t>NPLS3466</t>
  </si>
  <si>
    <t>NPLS3503</t>
  </si>
  <si>
    <t>A70A0095</t>
  </si>
  <si>
    <t>ARC LES GRAY</t>
  </si>
  <si>
    <t>NPLS3509</t>
  </si>
  <si>
    <t>A70A0162</t>
  </si>
  <si>
    <t>SAS LA MAISON DU PNEU MARIOTTE</t>
  </si>
  <si>
    <t>FROTEY LES VESOUL</t>
  </si>
  <si>
    <t>A70A0118</t>
  </si>
  <si>
    <t>NPLS3732</t>
  </si>
  <si>
    <t>A06A1148</t>
  </si>
  <si>
    <t>SARL MPI AGENCE 09</t>
  </si>
  <si>
    <t>MANDELIEU LA NAPOULE</t>
  </si>
  <si>
    <t>NT1N9283</t>
  </si>
  <si>
    <t>A85A0700</t>
  </si>
  <si>
    <t>SARL PNEU YONNAIS</t>
  </si>
  <si>
    <t>NT1O0889</t>
  </si>
  <si>
    <t>NT1O0900</t>
  </si>
  <si>
    <t>NPLS4586</t>
  </si>
  <si>
    <t>A54A0396</t>
  </si>
  <si>
    <t>NPLS4587</t>
  </si>
  <si>
    <t>CDE:CP</t>
  </si>
  <si>
    <t>NPLS4631</t>
  </si>
  <si>
    <t>A28A0494</t>
  </si>
  <si>
    <t>SOCIETE LALLEMAND PNEUS</t>
  </si>
  <si>
    <t>CHATEAUDUN</t>
  </si>
  <si>
    <t>SARL LALLEMAND PNEUS</t>
  </si>
  <si>
    <t>NPLS4662</t>
  </si>
  <si>
    <t>A35A0758</t>
  </si>
  <si>
    <t>SAS KERTRUCKS PNEUS</t>
  </si>
  <si>
    <t>RENNES CEDEX 9</t>
  </si>
  <si>
    <t>NT1O3410</t>
  </si>
  <si>
    <t>A15A0220</t>
  </si>
  <si>
    <t>SARL VIZET PNEUS SERVICES</t>
  </si>
  <si>
    <t>MAURIAC</t>
  </si>
  <si>
    <t>NT1O8355</t>
  </si>
  <si>
    <t>A62A0368</t>
  </si>
  <si>
    <t>SNC EUROMASTER FRANCE -3316-</t>
  </si>
  <si>
    <t>SAINT MARTIN AU LAERT</t>
  </si>
  <si>
    <t>CDE:20180205091522309</t>
  </si>
  <si>
    <t>NT1O8356</t>
  </si>
  <si>
    <t>CDE:20180205091522310</t>
  </si>
  <si>
    <t>NT1O8357</t>
  </si>
  <si>
    <t>CDE:20180205091522311</t>
  </si>
  <si>
    <t>NPLS5438</t>
  </si>
  <si>
    <t>NT1P3201</t>
  </si>
  <si>
    <t>A69A1877</t>
  </si>
  <si>
    <t>LETRAM PNEUS</t>
  </si>
  <si>
    <t>GRIGNY</t>
  </si>
  <si>
    <t>13R22.5 ZY2R2 TL LR/G1</t>
  </si>
  <si>
    <t>NT1P3831</t>
  </si>
  <si>
    <t>A89A0396</t>
  </si>
  <si>
    <t>SAS ALENCON PNEUS SUPER PNEUS</t>
  </si>
  <si>
    <t>AUXERRE</t>
  </si>
  <si>
    <t>NT1P3836</t>
  </si>
  <si>
    <t>A44A1151</t>
  </si>
  <si>
    <t>EURL PRESQU'ILE PNEUS</t>
  </si>
  <si>
    <t>GUERANDE</t>
  </si>
  <si>
    <t>NT1P6344</t>
  </si>
  <si>
    <t>A83A1194</t>
  </si>
  <si>
    <t>PNEUS SERVICES LA VALETTE</t>
  </si>
  <si>
    <t>LA VALETTE DU VAR</t>
  </si>
  <si>
    <t>NT1P6345</t>
  </si>
  <si>
    <t>CDE:20180206141522982</t>
  </si>
  <si>
    <t>NT1P9310</t>
  </si>
  <si>
    <t>NT1Q1147</t>
  </si>
  <si>
    <t>NT1Q3835</t>
  </si>
  <si>
    <t>CDE:20180208091524067</t>
  </si>
  <si>
    <t>NT1Q3836</t>
  </si>
  <si>
    <t>A62A1223</t>
  </si>
  <si>
    <t>BOULOGNE SUR MER CEDEX</t>
  </si>
  <si>
    <t>CDE:20180208091524068</t>
  </si>
  <si>
    <t>NT1Q3837</t>
  </si>
  <si>
    <t>A39A0353</t>
  </si>
  <si>
    <t>CM PNEUS</t>
  </si>
  <si>
    <t>NT1Q5999</t>
  </si>
  <si>
    <t>CDE:20180208140024183</t>
  </si>
  <si>
    <t>NT1Q8154</t>
  </si>
  <si>
    <t>A3890203</t>
  </si>
  <si>
    <t>SNC EUROMASTER FRANCE -3359-</t>
  </si>
  <si>
    <t>FONTAINE LES VERVINS</t>
  </si>
  <si>
    <t>CDE:20180209061524409</t>
  </si>
  <si>
    <t>NT1Q8599</t>
  </si>
  <si>
    <t>A24A0545</t>
  </si>
  <si>
    <t>SAS ETS SOUBZMAIGNE&amp;FILS SCE PNEU</t>
  </si>
  <si>
    <t>BERGERAC</t>
  </si>
  <si>
    <t>NT1Q8600</t>
  </si>
  <si>
    <t>A88A0435</t>
  </si>
  <si>
    <t>SARL POINT PNEUS</t>
  </si>
  <si>
    <t>CHARMES</t>
  </si>
  <si>
    <t>CDE:20180209091524474</t>
  </si>
  <si>
    <t>NT1Q8607</t>
  </si>
  <si>
    <t>A01A0764</t>
  </si>
  <si>
    <t>SAS PNEUSPROS</t>
  </si>
  <si>
    <t>BEYNOST</t>
  </si>
  <si>
    <t>NT1Q9913</t>
  </si>
  <si>
    <t>A3897200</t>
  </si>
  <si>
    <t>SNC EUROMASTER FRANCE -3185-</t>
  </si>
  <si>
    <t>LE MANS</t>
  </si>
  <si>
    <t>CDE:20180209114524596</t>
  </si>
  <si>
    <t>NT1R2043</t>
  </si>
  <si>
    <t>NT1R2052</t>
  </si>
  <si>
    <t>NT1R2949</t>
  </si>
  <si>
    <t>A17A0267</t>
  </si>
  <si>
    <t>SNC EUROMASTER FRANCE -3262-</t>
  </si>
  <si>
    <t>PERIGNY</t>
  </si>
  <si>
    <t>CDE:20180212050025414</t>
  </si>
  <si>
    <t>NPLS7575</t>
  </si>
  <si>
    <t>NPLS7873</t>
  </si>
  <si>
    <t>A31A1074</t>
  </si>
  <si>
    <t>SARL STRAF PNEU</t>
  </si>
  <si>
    <t>NPLS8154</t>
  </si>
  <si>
    <t>A42A0896</t>
  </si>
  <si>
    <t>SA AYME ET FILS  AGENCE 46</t>
  </si>
  <si>
    <t>ROANNE</t>
  </si>
  <si>
    <t>NT1S7501</t>
  </si>
  <si>
    <t>A84A0766</t>
  </si>
  <si>
    <t>NPLS8685</t>
  </si>
  <si>
    <t>A3897604</t>
  </si>
  <si>
    <t>SNC EUROMASTER FRANCE -3160-</t>
  </si>
  <si>
    <t>GONFREVILLE L ORCHER</t>
  </si>
  <si>
    <t>NT1T1350</t>
  </si>
  <si>
    <t>CDE:20180216090027657</t>
  </si>
  <si>
    <t>NT1T1452</t>
  </si>
  <si>
    <t>CDE:20180216091527669</t>
  </si>
  <si>
    <t>NT1T1864</t>
  </si>
  <si>
    <t>CDE:20180216101527697</t>
  </si>
  <si>
    <t>NT1T3154</t>
  </si>
  <si>
    <t>CDE:20180216144527819</t>
  </si>
  <si>
    <t>NT1T4547</t>
  </si>
  <si>
    <t>A62A0237</t>
  </si>
  <si>
    <t>SNC EUROMASTER FRANCE -3020-</t>
  </si>
  <si>
    <t>ARRAS</t>
  </si>
  <si>
    <t>CDE:20180216220228019</t>
  </si>
  <si>
    <t>NT1T4551</t>
  </si>
  <si>
    <t>CDE:20180216221528026</t>
  </si>
  <si>
    <t>NT1U0273</t>
  </si>
  <si>
    <t>A74A0318</t>
  </si>
  <si>
    <t>SNC EUROMASTER FRANCE -3320-</t>
  </si>
  <si>
    <t>SAINT PIERRE EN FAUCIGNY</t>
  </si>
  <si>
    <t>CDE:20180219224528787</t>
  </si>
  <si>
    <t>NPLS9589</t>
  </si>
  <si>
    <t>NT1U0826</t>
  </si>
  <si>
    <t>CDE:20180220091528980</t>
  </si>
  <si>
    <t>NPLS9941</t>
  </si>
  <si>
    <t>NT1U6974</t>
  </si>
  <si>
    <t>CDE:20180221143029838</t>
  </si>
  <si>
    <t>NT1V5884</t>
  </si>
  <si>
    <t>CDE:20180223220231432</t>
  </si>
  <si>
    <t>NT1V5906</t>
  </si>
  <si>
    <t>CDE:20180224050031461</t>
  </si>
  <si>
    <t>NT1V6345</t>
  </si>
  <si>
    <t>CDE:20180224114531657</t>
  </si>
  <si>
    <t>NT1V7242</t>
  </si>
  <si>
    <t>NT1W0112</t>
  </si>
  <si>
    <t>NT1W9521</t>
  </si>
  <si>
    <t>A87A0211</t>
  </si>
  <si>
    <t>SAS PNEUS ET CAOUTCHOUC</t>
  </si>
  <si>
    <t>SAINT YRIEIX LA PERCHE</t>
  </si>
  <si>
    <t>NT1W9614</t>
  </si>
  <si>
    <t>NT1X0007</t>
  </si>
  <si>
    <t>CDE:20180301091533710</t>
  </si>
  <si>
    <t>NT1X1742</t>
  </si>
  <si>
    <t>CDE:20180301144533840</t>
  </si>
  <si>
    <t>NPLT2858</t>
  </si>
  <si>
    <t>NT1X3367</t>
  </si>
  <si>
    <t>NT1X3904</t>
  </si>
  <si>
    <t>NT1X3905</t>
  </si>
  <si>
    <t>NT1X5443</t>
  </si>
  <si>
    <t>A83A1234</t>
  </si>
  <si>
    <t>SARL MPI AGENCE 22</t>
  </si>
  <si>
    <t>CDE:20180302141534491</t>
  </si>
  <si>
    <t>C11B9179</t>
  </si>
  <si>
    <t>A2126442</t>
  </si>
  <si>
    <t>SARL FINOISE</t>
  </si>
  <si>
    <t>FAIN LES MONTBARD</t>
  </si>
  <si>
    <t>NPLT3362</t>
  </si>
  <si>
    <t>A15A0235</t>
  </si>
  <si>
    <t>SAS TECHNIC PNEUS SCES</t>
  </si>
  <si>
    <t>NPLT3387</t>
  </si>
  <si>
    <t>A2935091</t>
  </si>
  <si>
    <t>SAS SIMON PNEUS-PL</t>
  </si>
  <si>
    <t>GUIPAVAS</t>
  </si>
  <si>
    <t>NPLT3389</t>
  </si>
  <si>
    <t>NPLT3404</t>
  </si>
  <si>
    <t>NPLT3478</t>
  </si>
  <si>
    <t>A3899301</t>
  </si>
  <si>
    <t>SNC EUROMASTER FRANCE-3038-</t>
  </si>
  <si>
    <t>LE BLANC MESNIL</t>
  </si>
  <si>
    <t>NPLT3496</t>
  </si>
  <si>
    <t>A55A0244</t>
  </si>
  <si>
    <t>SAS PNEUS LEGROS VERDUN</t>
  </si>
  <si>
    <t>VERDUN</t>
  </si>
  <si>
    <t>NT1X8446</t>
  </si>
  <si>
    <t>NT1X8447</t>
  </si>
  <si>
    <t>CDE:20180305091534967</t>
  </si>
  <si>
    <t>NT1X8468</t>
  </si>
  <si>
    <t>CDE:20180305091534994</t>
  </si>
  <si>
    <t>NT1Y0165</t>
  </si>
  <si>
    <t>A59A1861</t>
  </si>
  <si>
    <t>SAS AUTOPNEUS BF</t>
  </si>
  <si>
    <t>MAUBEUGE</t>
  </si>
  <si>
    <t>NT1Y5543</t>
  </si>
  <si>
    <t>A76A1375</t>
  </si>
  <si>
    <t>CDE:20180306140035678</t>
  </si>
  <si>
    <t>NT1Y9572</t>
  </si>
  <si>
    <t>CDE:20180307114536193</t>
  </si>
  <si>
    <t>NPLT5558</t>
  </si>
  <si>
    <t>A43A0385</t>
  </si>
  <si>
    <t>CDE:486X4VZ</t>
  </si>
  <si>
    <t>NPLT5602</t>
  </si>
  <si>
    <t>A43A0382</t>
  </si>
  <si>
    <t>CDE:800UUDD</t>
  </si>
  <si>
    <t>NPLT5707</t>
  </si>
  <si>
    <t>A27A0194</t>
  </si>
  <si>
    <t>SNC EUROMASTER FRANCE -3147-</t>
  </si>
  <si>
    <t>EVREUX</t>
  </si>
  <si>
    <t>CDE:800WUCT</t>
  </si>
  <si>
    <t>NT1Z2435</t>
  </si>
  <si>
    <t>CDE:20180308091536699</t>
  </si>
  <si>
    <t>NT1Z3740</t>
  </si>
  <si>
    <t>CDE:20180308120036822</t>
  </si>
  <si>
    <t>NT1Z3820</t>
  </si>
  <si>
    <t>CDE:20180308122236831</t>
  </si>
  <si>
    <t>NT1Z3841</t>
  </si>
  <si>
    <t>CDE:20180308123036836</t>
  </si>
  <si>
    <t>NT1Z3860</t>
  </si>
  <si>
    <t>CDE:20180308124536843</t>
  </si>
  <si>
    <t>NT1Z4416</t>
  </si>
  <si>
    <t>A51A0665</t>
  </si>
  <si>
    <t>M-PNEUS ORMES</t>
  </si>
  <si>
    <t>ORMES</t>
  </si>
  <si>
    <t>NT1Z6418</t>
  </si>
  <si>
    <t>NT1Z7919</t>
  </si>
  <si>
    <t>A3896004</t>
  </si>
  <si>
    <t>SNC EUROMASTER FRANCE-3086-</t>
  </si>
  <si>
    <t>COMPIEGNE</t>
  </si>
  <si>
    <t>CDE:20180309140037521</t>
  </si>
  <si>
    <t>NPLT6695</t>
  </si>
  <si>
    <t>NPLT6958</t>
  </si>
  <si>
    <t>A79A0502</t>
  </si>
  <si>
    <t>CHAURAY CEDEX</t>
  </si>
  <si>
    <t>B2RR7980</t>
  </si>
  <si>
    <t>A30A0762</t>
  </si>
  <si>
    <t>MFD</t>
  </si>
  <si>
    <t>REDESSAN</t>
  </si>
  <si>
    <t>NPLT7198</t>
  </si>
  <si>
    <t>NPLT7232</t>
  </si>
  <si>
    <t>A5934840</t>
  </si>
  <si>
    <t>MR LEROUGE PATRICK -LE CATEAU-PNEUS-</t>
  </si>
  <si>
    <t>LE CATEAU CAMBRESIS</t>
  </si>
  <si>
    <t>NT1A5182</t>
  </si>
  <si>
    <t>A30A0767</t>
  </si>
  <si>
    <t>PNEUS SERVICES FOLCHER</t>
  </si>
  <si>
    <t>NIMES</t>
  </si>
  <si>
    <t>NT1A5186</t>
  </si>
  <si>
    <t>NT1A5190</t>
  </si>
  <si>
    <t>NT1A5191</t>
  </si>
  <si>
    <t>A82A0148</t>
  </si>
  <si>
    <t>MOISSAC</t>
  </si>
  <si>
    <t>NPLT7901</t>
  </si>
  <si>
    <t>A31A0597</t>
  </si>
  <si>
    <t>SARL WARM'UP LE PNEU</t>
  </si>
  <si>
    <t>RAMONVILLE SAINT AGNE</t>
  </si>
  <si>
    <t>CDE:486ZT6Y</t>
  </si>
  <si>
    <t>NPLT7965</t>
  </si>
  <si>
    <t>NPLT7978</t>
  </si>
  <si>
    <t>NPLT8079</t>
  </si>
  <si>
    <t>CDE:486N39E</t>
  </si>
  <si>
    <t>NPLT8080</t>
  </si>
  <si>
    <t>CDE:486N39F</t>
  </si>
  <si>
    <t>NPLT8102</t>
  </si>
  <si>
    <t>A24A0546</t>
  </si>
  <si>
    <t>SAS PERIGORD PNEUS</t>
  </si>
  <si>
    <t>TRELISSAC CEDEX</t>
  </si>
  <si>
    <t>CDE:4863S38</t>
  </si>
  <si>
    <t>NPLT8103</t>
  </si>
  <si>
    <t>A81A0337</t>
  </si>
  <si>
    <t>SARL CHALLENGE PNEUS ALBI</t>
  </si>
  <si>
    <t>ALBI</t>
  </si>
  <si>
    <t>CDE:4863287</t>
  </si>
  <si>
    <t>NPLT8529</t>
  </si>
  <si>
    <t>A91A0880</t>
  </si>
  <si>
    <t>VIRY CHATILLON</t>
  </si>
  <si>
    <t>NT1A9359</t>
  </si>
  <si>
    <t>A63A2271</t>
  </si>
  <si>
    <t>EURL ARCIS PNEUS -VULCO-</t>
  </si>
  <si>
    <t>AMBERT</t>
  </si>
  <si>
    <t>NT1A9797</t>
  </si>
  <si>
    <t>A69A0313</t>
  </si>
  <si>
    <t>BRIGNAIS</t>
  </si>
  <si>
    <t>NPLT8683</t>
  </si>
  <si>
    <t>NPLT8769</t>
  </si>
  <si>
    <t>A81A0231</t>
  </si>
  <si>
    <t>CDE:486AEQS</t>
  </si>
  <si>
    <t>NPLT9196</t>
  </si>
  <si>
    <t>CDE:4864TCJ</t>
  </si>
  <si>
    <t>NT1B5704</t>
  </si>
  <si>
    <t>CDE:20180315143039717</t>
  </si>
  <si>
    <t>NT1B5719</t>
  </si>
  <si>
    <t>CDE:20180315143039735</t>
  </si>
  <si>
    <t>C11C9917</t>
  </si>
  <si>
    <t>A10A0236</t>
  </si>
  <si>
    <t>SA CHAUMONT POIDS LOURDS -TROYES PL-</t>
  </si>
  <si>
    <t>SAINT ANDRE LES VERGERS</t>
  </si>
  <si>
    <t>CDE:20180316091540098</t>
  </si>
  <si>
    <t>NT1B8164</t>
  </si>
  <si>
    <t>CDE:20180316091540100</t>
  </si>
  <si>
    <t>NT1C1161</t>
  </si>
  <si>
    <t>NPLU0486</t>
  </si>
  <si>
    <t>CDE:486AT6J</t>
  </si>
  <si>
    <t>NPLU0510</t>
  </si>
  <si>
    <t>A04A0101</t>
  </si>
  <si>
    <t>SNC EUROMASTER FRANCE -3210-</t>
  </si>
  <si>
    <t>MANOSQUE</t>
  </si>
  <si>
    <t>CDE:486AA35</t>
  </si>
  <si>
    <t>NT1C3890</t>
  </si>
  <si>
    <t>CDE:20180319120040795</t>
  </si>
  <si>
    <t>NT1C4804</t>
  </si>
  <si>
    <t>A52A0302</t>
  </si>
  <si>
    <t>PROFIL + LANGRES PNEUS LANGRES</t>
  </si>
  <si>
    <t>SAINTS GEOSMES</t>
  </si>
  <si>
    <t>NPLU0947</t>
  </si>
  <si>
    <t>A62A1295</t>
  </si>
  <si>
    <t>SA MONFROY MONCHY LA MAISON DU PNEU</t>
  </si>
  <si>
    <t>LENS</t>
  </si>
  <si>
    <t>NPLU1001</t>
  </si>
  <si>
    <t>NPLU1187</t>
  </si>
  <si>
    <t>A12A0328</t>
  </si>
  <si>
    <t>SARL CHALLENGE PNEUS RODEZ</t>
  </si>
  <si>
    <t>RODEZ</t>
  </si>
  <si>
    <t>CDE:486BK4F</t>
  </si>
  <si>
    <t>NPLU1243</t>
  </si>
  <si>
    <t>A42A0430</t>
  </si>
  <si>
    <t>SAS SNELLA AUTO-VULCO-</t>
  </si>
  <si>
    <t>CDE:486BKVR</t>
  </si>
  <si>
    <t>NPLU1458</t>
  </si>
  <si>
    <t>A19A0333</t>
  </si>
  <si>
    <t>SARL VSP</t>
  </si>
  <si>
    <t>BORT LES ORGUES</t>
  </si>
  <si>
    <t>CDE:486BPXH</t>
  </si>
  <si>
    <t>NPLU1485</t>
  </si>
  <si>
    <t>A76A1057</t>
  </si>
  <si>
    <t>SAS LEVEILLARD PNEUS-FE2</t>
  </si>
  <si>
    <t>DIEPPE</t>
  </si>
  <si>
    <t>CDE:800LW4N</t>
  </si>
  <si>
    <t>NPLU1684</t>
  </si>
  <si>
    <t>NT1D0903</t>
  </si>
  <si>
    <t>LUXEUIL LES BAINS</t>
  </si>
  <si>
    <t>NT1D7128</t>
  </si>
  <si>
    <t>CDE:20180322140042556</t>
  </si>
  <si>
    <t>NT1D9155</t>
  </si>
  <si>
    <t>A3897702</t>
  </si>
  <si>
    <t>SNC EUROMASTER FRANCE-3276-</t>
  </si>
  <si>
    <t>PROVINS</t>
  </si>
  <si>
    <t>CDE:20180323063042855</t>
  </si>
  <si>
    <t>315/80R22.5 CRCTRLS TL 156/150KVG GO</t>
  </si>
  <si>
    <t>NPLU3242</t>
  </si>
  <si>
    <t>A35A1110</t>
  </si>
  <si>
    <t>INTER SERV POMPE OUEST CZ ERM CESSON</t>
  </si>
  <si>
    <t>CESSON SEVIGNE</t>
  </si>
  <si>
    <t>0.32631</t>
  </si>
  <si>
    <t>NPLU3681</t>
  </si>
  <si>
    <t>A06A1178</t>
  </si>
  <si>
    <t>PERRENOT GRASSE CHEZ PAOUTE PNEUS</t>
  </si>
  <si>
    <t>NT1E6736</t>
  </si>
  <si>
    <t>A67A0658</t>
  </si>
  <si>
    <t>SAS ALSACE PNEUS ET SERVICES</t>
  </si>
  <si>
    <t>STRASBOURG</t>
  </si>
  <si>
    <t>NT1E7158</t>
  </si>
  <si>
    <t>NPLU3911</t>
  </si>
  <si>
    <t>NPLU4160</t>
  </si>
  <si>
    <t>A57A1200</t>
  </si>
  <si>
    <t>NT1E8383</t>
  </si>
  <si>
    <t>NT1F0551</t>
  </si>
  <si>
    <t>A06A1289</t>
  </si>
  <si>
    <t>AZUR TRUCKS PNEUS - VULCO- DRAP</t>
  </si>
  <si>
    <t>DRAP</t>
  </si>
  <si>
    <t>NPLU4583</t>
  </si>
  <si>
    <t>A79A0525</t>
  </si>
  <si>
    <t>SA AYME ET FILS -AGENCE 16-</t>
  </si>
  <si>
    <t>CHATILLON SUR THOUET</t>
  </si>
  <si>
    <t>NPLU4721</t>
  </si>
  <si>
    <t>NT1F3156</t>
  </si>
  <si>
    <t>NPLU5233</t>
  </si>
  <si>
    <t>A12A0330</t>
  </si>
  <si>
    <t>SARL CHALLENGE PNEUS MAURY</t>
  </si>
  <si>
    <t>VABRES L ABBAYE</t>
  </si>
  <si>
    <t>CDE:4866VDE</t>
  </si>
  <si>
    <t>NPLU5236</t>
  </si>
  <si>
    <t>CDE:4866VD3</t>
  </si>
  <si>
    <t>NPLU5353</t>
  </si>
  <si>
    <t>CDE:800ZB6Y</t>
  </si>
  <si>
    <t>NPLU5479</t>
  </si>
  <si>
    <t>A13A1812</t>
  </si>
  <si>
    <t>SAS PYRAME PLUS</t>
  </si>
  <si>
    <t>SALON DE PROVENCE</t>
  </si>
  <si>
    <t>CDE:4867ACQ</t>
  </si>
  <si>
    <t>NPLU5683</t>
  </si>
  <si>
    <t>CDE:800UKL2</t>
  </si>
  <si>
    <t>NPLU5689</t>
  </si>
  <si>
    <t>CDE:4865MNP</t>
  </si>
  <si>
    <t>NT1F9733</t>
  </si>
  <si>
    <t>CDE:20180329154545516</t>
  </si>
  <si>
    <t>385/65R22.5 ZY3R1 TL LR/G2</t>
  </si>
  <si>
    <t>NPLU6150</t>
  </si>
  <si>
    <t>A3893507</t>
  </si>
  <si>
    <t>SNC EUROMASTER FRANCE -3285-</t>
  </si>
  <si>
    <t>VEZIN LE COQUET</t>
  </si>
  <si>
    <t>0.37548</t>
  </si>
  <si>
    <t>NPLU6166</t>
  </si>
  <si>
    <t>A3891304</t>
  </si>
  <si>
    <t>SNC EUROMASTER FRANCE -3004-</t>
  </si>
  <si>
    <t>LES MILLES CEDEX</t>
  </si>
  <si>
    <t>NPLU6374</t>
  </si>
  <si>
    <t>CDE:4866SK9</t>
  </si>
  <si>
    <t>NPLU6375</t>
  </si>
  <si>
    <t>CDE:4866SK8</t>
  </si>
  <si>
    <t>NPLU6796</t>
  </si>
  <si>
    <t>CDE:486DRZA</t>
  </si>
  <si>
    <t>NPLU6881</t>
  </si>
  <si>
    <t>A11A0439</t>
  </si>
  <si>
    <t>SARL STE NELLE BELOTTI PNEUS</t>
  </si>
  <si>
    <t>LIMOUX</t>
  </si>
  <si>
    <t>CDE:486BCP9</t>
  </si>
  <si>
    <t>NPLU6894</t>
  </si>
  <si>
    <t>CDE:486WVUN</t>
  </si>
  <si>
    <t>NPLU6939</t>
  </si>
  <si>
    <t>A02A0783</t>
  </si>
  <si>
    <t>M-PNEUS HIRSON</t>
  </si>
  <si>
    <t>HIRSON</t>
  </si>
  <si>
    <t>CDE:486474A</t>
  </si>
  <si>
    <t>NPLU7062</t>
  </si>
  <si>
    <t>A51A0769</t>
  </si>
  <si>
    <t>M-PNEUS REIMS</t>
  </si>
  <si>
    <t>REIMS</t>
  </si>
  <si>
    <t>CDE:800QPSK</t>
  </si>
  <si>
    <t>NPLU7069</t>
  </si>
  <si>
    <t>A3896800</t>
  </si>
  <si>
    <t>SNC EUROMASTER FRANCE -3166-</t>
  </si>
  <si>
    <t>ILLZACH</t>
  </si>
  <si>
    <t>CDE:800VSHA</t>
  </si>
  <si>
    <t>NPLU7072</t>
  </si>
  <si>
    <t>A3890300</t>
  </si>
  <si>
    <t>SNC EUROMASTER FRANCE -3241-</t>
  </si>
  <si>
    <t>TOULON SUR ALLIER</t>
  </si>
  <si>
    <t>CDE:486YRQY</t>
  </si>
  <si>
    <t>NPLU7078</t>
  </si>
  <si>
    <t>CDE:48685GA</t>
  </si>
  <si>
    <t>NPLU7079</t>
  </si>
  <si>
    <t>CDE:800VSCN</t>
  </si>
  <si>
    <t>NPLU7080</t>
  </si>
  <si>
    <t>CDE:800VSCP</t>
  </si>
  <si>
    <t>NPLU7129</t>
  </si>
  <si>
    <t>CDE:4868442</t>
  </si>
  <si>
    <t>NPLU7148</t>
  </si>
  <si>
    <t>CDE:486X4Q8</t>
  </si>
  <si>
    <t>NPLU7166</t>
  </si>
  <si>
    <t>A6971302</t>
  </si>
  <si>
    <t>SA BERTHOUD AGRICOLE</t>
  </si>
  <si>
    <t>BELLEVILLE SUR SAONE CEDEX</t>
  </si>
  <si>
    <t>1MO</t>
  </si>
  <si>
    <t>X2</t>
  </si>
  <si>
    <t>CDE:R6105276</t>
  </si>
  <si>
    <t>NPLU7209</t>
  </si>
  <si>
    <t>CDE:486BYVL</t>
  </si>
  <si>
    <t>NPLU7210</t>
  </si>
  <si>
    <t>CDE:486BYVM</t>
  </si>
  <si>
    <t>NPLU7211</t>
  </si>
  <si>
    <t>CDE:486BYVN</t>
  </si>
  <si>
    <t>NPLU7212</t>
  </si>
  <si>
    <t>CDE:486BYVP</t>
  </si>
  <si>
    <t>NPLU7216</t>
  </si>
  <si>
    <t>CDE:486BYVU</t>
  </si>
  <si>
    <t>NPLU7257</t>
  </si>
  <si>
    <t>A31A0843</t>
  </si>
  <si>
    <t>SAS VIALATTE PNEUS</t>
  </si>
  <si>
    <t>MURET</t>
  </si>
  <si>
    <t>CDE:4869TA2</t>
  </si>
  <si>
    <t>NPLU7277</t>
  </si>
  <si>
    <t>CDE:486BU48</t>
  </si>
  <si>
    <t>NPLU7290</t>
  </si>
  <si>
    <t>A71A0468</t>
  </si>
  <si>
    <t>SAS M A T E Q U I P</t>
  </si>
  <si>
    <t>VARENNES SOUS DUN</t>
  </si>
  <si>
    <t>CDE:486BZLH</t>
  </si>
  <si>
    <t>NPLU7317</t>
  </si>
  <si>
    <t>A25A0211</t>
  </si>
  <si>
    <t>BESANCON</t>
  </si>
  <si>
    <t>CDE:486BXV8</t>
  </si>
  <si>
    <t>NPLU7318</t>
  </si>
  <si>
    <t>CDE:486BXV9</t>
  </si>
  <si>
    <t>NPLU7344</t>
  </si>
  <si>
    <t>CDE:486CESH</t>
  </si>
  <si>
    <t>NPLU7350</t>
  </si>
  <si>
    <t>A31A1072</t>
  </si>
  <si>
    <t>SAINT ALBAN</t>
  </si>
  <si>
    <t>CDE:486CEUE</t>
  </si>
  <si>
    <t>NPLU7367</t>
  </si>
  <si>
    <t>A34A1125</t>
  </si>
  <si>
    <t>SA AYME ET FILS -AGENCE 22-</t>
  </si>
  <si>
    <t>SERVIAN</t>
  </si>
  <si>
    <t>CDE:486B3AY</t>
  </si>
  <si>
    <t>NPLU7368</t>
  </si>
  <si>
    <t>CDE:486B3A2</t>
  </si>
  <si>
    <t>NPLU7407</t>
  </si>
  <si>
    <t>A25A0286</t>
  </si>
  <si>
    <t>SNC EUROMASTER FRANCE -3036-</t>
  </si>
  <si>
    <t>CDE:486BXBR</t>
  </si>
  <si>
    <t>NPLU7408</t>
  </si>
  <si>
    <t>CDE:486BXBS</t>
  </si>
  <si>
    <t>NPLU7409</t>
  </si>
  <si>
    <t>CDE:486BXBT</t>
  </si>
  <si>
    <t>NPLU7417</t>
  </si>
  <si>
    <t>A88A0359</t>
  </si>
  <si>
    <t>SNC EUROMASTER FRANCE -3159-</t>
  </si>
  <si>
    <t>GOLBEY</t>
  </si>
  <si>
    <t>CDE:800MASK</t>
  </si>
  <si>
    <t>NPLU7418</t>
  </si>
  <si>
    <t>CDE:800MASJ</t>
  </si>
  <si>
    <t>NPLU7445</t>
  </si>
  <si>
    <t>A01A0781</t>
  </si>
  <si>
    <t>CDE:486AC3F</t>
  </si>
  <si>
    <t>NPLU7570</t>
  </si>
  <si>
    <t>A26A0326</t>
  </si>
  <si>
    <t>SNC EUROMASTER FRANCE -3351-</t>
  </si>
  <si>
    <t>PORTES LES VALENCE</t>
  </si>
  <si>
    <t>CDE:486J3Q4</t>
  </si>
  <si>
    <t>NPLU7639</t>
  </si>
  <si>
    <t>A3892101</t>
  </si>
  <si>
    <t>SNC EUROMASTER FRANCE -3101-</t>
  </si>
  <si>
    <t>SAINT APOLLINAIRE</t>
  </si>
  <si>
    <t>CDE:486K6RB</t>
  </si>
  <si>
    <t>NPLU7808</t>
  </si>
  <si>
    <t>A82A0121</t>
  </si>
  <si>
    <t>EURL PEREIRA PNEU -EUROTYRE-</t>
  </si>
  <si>
    <t>MONTAUBAN</t>
  </si>
  <si>
    <t>OK 1 X PLDY4 R1/G3 SUITE APPEL FIN DROIT BANQUE</t>
  </si>
  <si>
    <t>13R22.5 RCZHR1 TL LR/G1</t>
  </si>
  <si>
    <t>NPLU8656</t>
  </si>
  <si>
    <t>A59A2036</t>
  </si>
  <si>
    <t>SARL HENNETTE PNEUS</t>
  </si>
  <si>
    <t>ENNETIERES EN WEPPES</t>
  </si>
  <si>
    <t>0.42981</t>
  </si>
  <si>
    <t>CDE:800REGB</t>
  </si>
  <si>
    <t>NPLU8687</t>
  </si>
  <si>
    <t>CDE:486D6D4</t>
  </si>
  <si>
    <t>315/60R22.5 RCW4SS60R1 TL LR/G1</t>
  </si>
  <si>
    <t>NPLU8688</t>
  </si>
  <si>
    <t>A71A0776</t>
  </si>
  <si>
    <t>PROFIL + CREUSOT PNEUS LOUHANS</t>
  </si>
  <si>
    <t>LOUHANS</t>
  </si>
  <si>
    <t>0.301</t>
  </si>
  <si>
    <t>CDE:486LDES</t>
  </si>
  <si>
    <t>NPLU8733</t>
  </si>
  <si>
    <t>A29A0932</t>
  </si>
  <si>
    <t>BREST CEDEX 09</t>
  </si>
  <si>
    <t>CDE:486DRV9</t>
  </si>
  <si>
    <t>NT1H1125</t>
  </si>
  <si>
    <t>A76A1332</t>
  </si>
  <si>
    <t>SARL AS2G</t>
  </si>
  <si>
    <t>LE TRAIT</t>
  </si>
  <si>
    <t>NT1H5600</t>
  </si>
  <si>
    <t>CDE:20180405050046938</t>
  </si>
  <si>
    <t>NT1H7029</t>
  </si>
  <si>
    <t>A33A1220</t>
  </si>
  <si>
    <t>SARL AQUITAINE PNEUMATIQUES</t>
  </si>
  <si>
    <t>LE HAILLAN</t>
  </si>
  <si>
    <t>NT1H7189</t>
  </si>
  <si>
    <t>NPLU9527</t>
  </si>
  <si>
    <t>A88A0595</t>
  </si>
  <si>
    <t>TRANSPORTS MAUFFREY</t>
  </si>
  <si>
    <t>NT1I0488</t>
  </si>
  <si>
    <t>CDE:20180406061547707</t>
  </si>
  <si>
    <t>NPLV0408</t>
  </si>
  <si>
    <t>NT1J1851</t>
  </si>
  <si>
    <t>A27A0680</t>
  </si>
  <si>
    <t>NT1J6735</t>
  </si>
  <si>
    <t>NPLV1597</t>
  </si>
  <si>
    <t>NT1K6349</t>
  </si>
  <si>
    <t>NT1K6886</t>
  </si>
  <si>
    <t>A95A0488</t>
  </si>
  <si>
    <t>SA BERTRAND PNEUS</t>
  </si>
  <si>
    <t>GOUSSAINVILLE</t>
  </si>
  <si>
    <t>NT1K6889</t>
  </si>
  <si>
    <t>NT1K6891</t>
  </si>
  <si>
    <t>A28A0528</t>
  </si>
  <si>
    <t>CDE:20180413091550653</t>
  </si>
  <si>
    <t>NPLV2302</t>
  </si>
  <si>
    <t>A31A0633</t>
  </si>
  <si>
    <t>SA ESPACE PNEU</t>
  </si>
  <si>
    <t>VILLEFRANCHE DE LAURAGAIS</t>
  </si>
  <si>
    <t>NT1L1556</t>
  </si>
  <si>
    <t>CDE:20180416080051458</t>
  </si>
  <si>
    <t>NT1L4565</t>
  </si>
  <si>
    <t>NPLV2481</t>
  </si>
  <si>
    <t>A3891201</t>
  </si>
  <si>
    <t>SNC EUROMASTER FRANCE-3289-</t>
  </si>
  <si>
    <t>NT1L9075</t>
  </si>
  <si>
    <t>NT1L9408</t>
  </si>
  <si>
    <t>NPLV3101</t>
  </si>
  <si>
    <t>A59A2096</t>
  </si>
  <si>
    <t>SARL FRANCOIS PNEUS 59</t>
  </si>
  <si>
    <t>HALLENNES LEZ HAUBOURDIN</t>
  </si>
  <si>
    <t>CDE:486F49Q</t>
  </si>
  <si>
    <t>NPLV3178</t>
  </si>
  <si>
    <t>A14A0714</t>
  </si>
  <si>
    <t>SAS LAGUERRE PNEUS-PROFIL+-</t>
  </si>
  <si>
    <t>HEROUVILLE SAINT CLAIR</t>
  </si>
  <si>
    <t>CDE:800T4PG</t>
  </si>
  <si>
    <t>NPLV3353</t>
  </si>
  <si>
    <t>NPLV3459</t>
  </si>
  <si>
    <t>A77A1312</t>
  </si>
  <si>
    <t>SAS GARAGE CENTRAL</t>
  </si>
  <si>
    <t>MEAUX</t>
  </si>
  <si>
    <t>CDE:486YAVF</t>
  </si>
  <si>
    <t>NPLV3592</t>
  </si>
  <si>
    <t>A38A1579</t>
  </si>
  <si>
    <t>CDE:800U7W2</t>
  </si>
  <si>
    <t>NPLV4294</t>
  </si>
  <si>
    <t>CDE:486E9AM</t>
  </si>
  <si>
    <t>NPLV4295</t>
  </si>
  <si>
    <t>CDE:486E9AN</t>
  </si>
  <si>
    <t>NPLV4326</t>
  </si>
  <si>
    <t>A17A0701</t>
  </si>
  <si>
    <t>SARL CHARENTE PNEUS</t>
  </si>
  <si>
    <t>JONZAC</t>
  </si>
  <si>
    <t>A16A0474</t>
  </si>
  <si>
    <t>CDE:486FHZJ</t>
  </si>
  <si>
    <t>NPLV4511</t>
  </si>
  <si>
    <t>CDE:486D4HC</t>
  </si>
  <si>
    <t>NT1N0942</t>
  </si>
  <si>
    <t>NT1N4377</t>
  </si>
  <si>
    <t>A3898000</t>
  </si>
  <si>
    <t>SNC EUROMASTER FRANCE -3009-</t>
  </si>
  <si>
    <t>AMIENS</t>
  </si>
  <si>
    <t>CDE:20180420184554017</t>
  </si>
  <si>
    <t>NPLV5575</t>
  </si>
  <si>
    <t>A12A0441</t>
  </si>
  <si>
    <t>SNC EUROMASTER FRANCE-3259-</t>
  </si>
  <si>
    <t>CDE:486C4AV</t>
  </si>
  <si>
    <t>NPLV5664</t>
  </si>
  <si>
    <t>A23A0197</t>
  </si>
  <si>
    <t>SARL MPI AGENCE 145</t>
  </si>
  <si>
    <t>GUERET</t>
  </si>
  <si>
    <t>CDE:486LH8U</t>
  </si>
  <si>
    <t>NPLV5696</t>
  </si>
  <si>
    <t>A23A0088</t>
  </si>
  <si>
    <t>LA SOUTERRAINE</t>
  </si>
  <si>
    <t>CDE:486LKC6</t>
  </si>
  <si>
    <t>NPLV5698</t>
  </si>
  <si>
    <t>CDE:486DS52</t>
  </si>
  <si>
    <t>NPLV5703</t>
  </si>
  <si>
    <t>A48A0137</t>
  </si>
  <si>
    <t>MENDE</t>
  </si>
  <si>
    <t>CDE:4864WYF</t>
  </si>
  <si>
    <t>NPLV5707</t>
  </si>
  <si>
    <t>A84A0753</t>
  </si>
  <si>
    <t>VALERIAN PNEUS</t>
  </si>
  <si>
    <t>ORANGE</t>
  </si>
  <si>
    <t>CDE:48674XA</t>
  </si>
  <si>
    <t>NPLV5708</t>
  </si>
  <si>
    <t>CDE:48674W7</t>
  </si>
  <si>
    <t>NPLV5709</t>
  </si>
  <si>
    <t>A9166390</t>
  </si>
  <si>
    <t>SARL PARAY PNEU</t>
  </si>
  <si>
    <t>PARAY VIEILLE POSTE</t>
  </si>
  <si>
    <t>CDE:486DS5B</t>
  </si>
  <si>
    <t>NPLV5719</t>
  </si>
  <si>
    <t>A3899300</t>
  </si>
  <si>
    <t>SNC EUROMASTER FRANCE -3293-</t>
  </si>
  <si>
    <t>ROSNY SOUS BOIS</t>
  </si>
  <si>
    <t>CDE:80085AQ</t>
  </si>
  <si>
    <t>NPLV5757</t>
  </si>
  <si>
    <t>A76A1371</t>
  </si>
  <si>
    <t>SAS SOC J.E.E.H.</t>
  </si>
  <si>
    <t>BRETTEVILLE DU GRAND CAUX</t>
  </si>
  <si>
    <t>CDE:4868GZ6</t>
  </si>
  <si>
    <t>NT1N5910</t>
  </si>
  <si>
    <t>NT1O1205</t>
  </si>
  <si>
    <t>A61A0043</t>
  </si>
  <si>
    <t>SNC EUROMASTER FRANCE -3008-</t>
  </si>
  <si>
    <t>ALENCON</t>
  </si>
  <si>
    <t>CDE:20180424091554904</t>
  </si>
  <si>
    <t>NPLV6404</t>
  </si>
  <si>
    <t>NPLV6532</t>
  </si>
  <si>
    <t>A31A1111</t>
  </si>
  <si>
    <t>SAS MURET PNEUS PONS ET FILS</t>
  </si>
  <si>
    <t>CDE:800U778</t>
  </si>
  <si>
    <t>NPLV6573</t>
  </si>
  <si>
    <t>A42A0894</t>
  </si>
  <si>
    <t>SA AYME ET FILS-AGENCE 77-</t>
  </si>
  <si>
    <t>CDE:486FCQT</t>
  </si>
  <si>
    <t>NPLV6579</t>
  </si>
  <si>
    <t>CDE:800U7YQ</t>
  </si>
  <si>
    <t>NPLV6581</t>
  </si>
  <si>
    <t>A12A0440</t>
  </si>
  <si>
    <t>SNC EUROMASTER FRANCE-3227-</t>
  </si>
  <si>
    <t>MILLAU</t>
  </si>
  <si>
    <t>CDE:48644YK</t>
  </si>
  <si>
    <t>NPLV6612</t>
  </si>
  <si>
    <t>A66A0485</t>
  </si>
  <si>
    <t>CDE:486B5US</t>
  </si>
  <si>
    <t>NPLV7200</t>
  </si>
  <si>
    <t>NT1P2654</t>
  </si>
  <si>
    <t>A33A1571</t>
  </si>
  <si>
    <t>LORMONT</t>
  </si>
  <si>
    <t>CDE:20180426144556057</t>
  </si>
  <si>
    <t>NT1P4311</t>
  </si>
  <si>
    <t>NT1P4313</t>
  </si>
  <si>
    <t>NT1P4318</t>
  </si>
  <si>
    <t>NT1P4797</t>
  </si>
  <si>
    <t>245/70R19.5 XDWICEGRP TL 136/134L MI</t>
  </si>
  <si>
    <t>NT1P7029</t>
  </si>
  <si>
    <t>A3897303</t>
  </si>
  <si>
    <t>SNC EUROMASTER FRANCE-3068-</t>
  </si>
  <si>
    <t>LA RAVOIRE</t>
  </si>
  <si>
    <t>EB3</t>
  </si>
  <si>
    <t>0.195855</t>
  </si>
  <si>
    <t>CDE:028B1800436</t>
  </si>
  <si>
    <t>NT1Q2526</t>
  </si>
  <si>
    <t>NPLV8330</t>
  </si>
  <si>
    <t>NPLV8361</t>
  </si>
  <si>
    <t>NPLV8389</t>
  </si>
  <si>
    <t>A3898701</t>
  </si>
  <si>
    <t>SNC EUROMASTER FRANCE-3196-</t>
  </si>
  <si>
    <t>LIMOGES</t>
  </si>
  <si>
    <t>NPLV8760</t>
  </si>
  <si>
    <t>NT1Q8034</t>
  </si>
  <si>
    <t>A3893401</t>
  </si>
  <si>
    <t>SNC EUROMASTER FRANCE -3037-</t>
  </si>
  <si>
    <t>BEZIERS</t>
  </si>
  <si>
    <t>CDE:20180503071557824</t>
  </si>
  <si>
    <t>NT1Q8865</t>
  </si>
  <si>
    <t>CDE:20180503094557892</t>
  </si>
  <si>
    <t>NPLV9069</t>
  </si>
  <si>
    <t>NT1R6345</t>
  </si>
  <si>
    <t>A89A0468</t>
  </si>
  <si>
    <t>CDE:20180504190058715</t>
  </si>
  <si>
    <t>NT1R6486</t>
  </si>
  <si>
    <t>NPLV9567</t>
  </si>
  <si>
    <t>NT1S5764</t>
  </si>
  <si>
    <t>A83A1212</t>
  </si>
  <si>
    <t>CDE:20180510073060623</t>
  </si>
  <si>
    <t>NPLW0215</t>
  </si>
  <si>
    <t>NPLW0229</t>
  </si>
  <si>
    <t>A39A0130</t>
  </si>
  <si>
    <t>SAS PROMOPNEU MARIOTTE</t>
  </si>
  <si>
    <t>FOUCHERANS</t>
  </si>
  <si>
    <t>NPLW0246</t>
  </si>
  <si>
    <t>A47A0422</t>
  </si>
  <si>
    <t>MARMANDE</t>
  </si>
  <si>
    <t>NPLW0957</t>
  </si>
  <si>
    <t>A34A1124</t>
  </si>
  <si>
    <t>NT1U0780</t>
  </si>
  <si>
    <t>CDE:20180516050062190</t>
  </si>
  <si>
    <t>NT1U1055</t>
  </si>
  <si>
    <t>CDE:20180516083062352</t>
  </si>
  <si>
    <t>NPLW1578</t>
  </si>
  <si>
    <t>A3894402</t>
  </si>
  <si>
    <t>SNC EUROMASTER FRANCE -3081-</t>
  </si>
  <si>
    <t>CLISSON</t>
  </si>
  <si>
    <t>NT1U7648</t>
  </si>
  <si>
    <t>CDE:20180517143063083</t>
  </si>
  <si>
    <t>NT1V2706</t>
  </si>
  <si>
    <t>NT1V2726</t>
  </si>
  <si>
    <t>A3896303</t>
  </si>
  <si>
    <t>SNC EUROMASTER FRANCE -3339-</t>
  </si>
  <si>
    <t>THIERS</t>
  </si>
  <si>
    <t>CDE:20180519050063868</t>
  </si>
  <si>
    <t>NT1V3459</t>
  </si>
  <si>
    <t>CDE:20180521120064140</t>
  </si>
  <si>
    <t>B2RS9773</t>
  </si>
  <si>
    <t>NT1V4155</t>
  </si>
  <si>
    <t>NT1W0246</t>
  </si>
  <si>
    <t>A13A1886</t>
  </si>
  <si>
    <t>SARL MPI AGENCE 41</t>
  </si>
  <si>
    <t>AUBAGNE</t>
  </si>
  <si>
    <t>CDE:20180523104565059</t>
  </si>
  <si>
    <t>NT1W0762</t>
  </si>
  <si>
    <t>NT1W1358</t>
  </si>
  <si>
    <t>A33A1582</t>
  </si>
  <si>
    <t>SA AYME ET FILS -AGENCE 56-</t>
  </si>
  <si>
    <t>MERIGNAC</t>
  </si>
  <si>
    <t>CDE:20180523141565159</t>
  </si>
  <si>
    <t>NPLW3151</t>
  </si>
  <si>
    <t>NPLW3154</t>
  </si>
  <si>
    <t>A88A0571</t>
  </si>
  <si>
    <t>SAS PNEUS LEGROS NEUFCHATEAU</t>
  </si>
  <si>
    <t>NEUFCHATEAU</t>
  </si>
  <si>
    <t>NPLW3247</t>
  </si>
  <si>
    <t>NPLW3255</t>
  </si>
  <si>
    <t>NT1W3847</t>
  </si>
  <si>
    <t>A18A0094</t>
  </si>
  <si>
    <t>SARL STE NLLE MONDET -PNEUS-</t>
  </si>
  <si>
    <t>BANNAY</t>
  </si>
  <si>
    <t>NT1W7533</t>
  </si>
  <si>
    <t>CDE:20180524210065943</t>
  </si>
  <si>
    <t>NPLW3700</t>
  </si>
  <si>
    <t>A17A0729</t>
  </si>
  <si>
    <t>SARL OUEST PNEUS VULCO</t>
  </si>
  <si>
    <t>MARENNES</t>
  </si>
  <si>
    <t>A17A0284</t>
  </si>
  <si>
    <t>SARL OUEST PNEU -VULCO-</t>
  </si>
  <si>
    <t>NPLW4022</t>
  </si>
  <si>
    <t>A47A0457</t>
  </si>
  <si>
    <t>SAS COMPTOIR AQUITAIN DU PNEU VULCO</t>
  </si>
  <si>
    <t>CASTELCULIER</t>
  </si>
  <si>
    <t>NT1W7969</t>
  </si>
  <si>
    <t>NT1W8084</t>
  </si>
  <si>
    <t>A68A0749</t>
  </si>
  <si>
    <t>CDE:20180525091566178</t>
  </si>
  <si>
    <t>NT1W9927</t>
  </si>
  <si>
    <t>CDE:20180525144566392</t>
  </si>
  <si>
    <t>NT1X0903</t>
  </si>
  <si>
    <t>CDE:20180525171566525</t>
  </si>
  <si>
    <t>NT1X1413</t>
  </si>
  <si>
    <t>NT1X1473</t>
  </si>
  <si>
    <t>NT1X2530</t>
  </si>
  <si>
    <t>NT1X5003</t>
  </si>
  <si>
    <t>CDE:20180528150067162</t>
  </si>
  <si>
    <t>NPLW4436</t>
  </si>
  <si>
    <t>CDE:GUILLAUME 29E</t>
  </si>
  <si>
    <t>NT1X9628</t>
  </si>
  <si>
    <t>CDE:20180529151567717</t>
  </si>
  <si>
    <t>13R22.5 RCDE2+R1 TL LR/G2</t>
  </si>
  <si>
    <t>NPLW5295</t>
  </si>
  <si>
    <t>A26A0906</t>
  </si>
  <si>
    <t>0.407</t>
  </si>
  <si>
    <t>NT1Y0957</t>
  </si>
  <si>
    <t>NT1Y1123</t>
  </si>
  <si>
    <t>CDE:20180530081568157</t>
  </si>
  <si>
    <t>NT1Y2254</t>
  </si>
  <si>
    <t>CDE:20180530104568257</t>
  </si>
  <si>
    <t>NT1Y2701</t>
  </si>
  <si>
    <t>CDE:20180530114568291</t>
  </si>
  <si>
    <t>NT1Y3615</t>
  </si>
  <si>
    <t>CDE:20180530151568397</t>
  </si>
  <si>
    <t>NT1Y3960</t>
  </si>
  <si>
    <t>CDE:20180530160068432</t>
  </si>
  <si>
    <t>NT1Y4654</t>
  </si>
  <si>
    <t>CDE:20180530174568483</t>
  </si>
  <si>
    <t>NPLW5593</t>
  </si>
  <si>
    <t>NT1Y6309</t>
  </si>
  <si>
    <t>A19A0370</t>
  </si>
  <si>
    <t>SARL USSEL PNEUS SERVICES</t>
  </si>
  <si>
    <t>USSEL</t>
  </si>
  <si>
    <t>NT1Y8692</t>
  </si>
  <si>
    <t>CDE:20180601064568964</t>
  </si>
  <si>
    <t>NT1Y8699</t>
  </si>
  <si>
    <t>CDE:20180601070068975</t>
  </si>
  <si>
    <t>NT1Y8961</t>
  </si>
  <si>
    <t>A83A0994</t>
  </si>
  <si>
    <t>SNC EUROMASTER FRANCE -3150-</t>
  </si>
  <si>
    <t>FLASSANS SUR ISSOLE</t>
  </si>
  <si>
    <t>CDE:20180601084569033</t>
  </si>
  <si>
    <t>NT1Y9134</t>
  </si>
  <si>
    <t>NPLW6634</t>
  </si>
  <si>
    <t>NT1Z3799</t>
  </si>
  <si>
    <t>CDE:20180604091569724</t>
  </si>
  <si>
    <t>NT1Z3800</t>
  </si>
  <si>
    <t>CDE:20180604091569725</t>
  </si>
  <si>
    <t>NT1Z6986</t>
  </si>
  <si>
    <t>PALLET DELIVERY FILMED</t>
  </si>
  <si>
    <t>CDE:30047715</t>
  </si>
  <si>
    <t>NT1Z7626</t>
  </si>
  <si>
    <t>NT1Z7738</t>
  </si>
  <si>
    <t>NT1Z8340</t>
  </si>
  <si>
    <t>CDE:20180605063070172</t>
  </si>
  <si>
    <t>NT1Z8378</t>
  </si>
  <si>
    <t>CDE:20180605073070212</t>
  </si>
  <si>
    <t>NT1Z8926</t>
  </si>
  <si>
    <t>NT1A3771</t>
  </si>
  <si>
    <t>A26A0889</t>
  </si>
  <si>
    <t>SAS DROM PNEUS</t>
  </si>
  <si>
    <t>SAINT DONAT SUR L HERBASSE</t>
  </si>
  <si>
    <t>NT1A4677</t>
  </si>
  <si>
    <t>CDE:20180606110070987</t>
  </si>
  <si>
    <t>NT1A4934</t>
  </si>
  <si>
    <t>A27A0634</t>
  </si>
  <si>
    <t>VERNEUIL SUR AVRE</t>
  </si>
  <si>
    <t>NT1A6077</t>
  </si>
  <si>
    <t>A46A0099</t>
  </si>
  <si>
    <t>GRAMAT</t>
  </si>
  <si>
    <t>NT1A6295</t>
  </si>
  <si>
    <t>NT1A6410</t>
  </si>
  <si>
    <t>NT1A7483</t>
  </si>
  <si>
    <t>CDE:20180607070071477</t>
  </si>
  <si>
    <t>NT1A8310</t>
  </si>
  <si>
    <t>A67A0659</t>
  </si>
  <si>
    <t>SELESTAT</t>
  </si>
  <si>
    <t>NT1B2427</t>
  </si>
  <si>
    <t>A84A0776</t>
  </si>
  <si>
    <t>SA AYME ET FILS -AGENCE 07-</t>
  </si>
  <si>
    <t>CAVAILLON</t>
  </si>
  <si>
    <t>NPLW8772</t>
  </si>
  <si>
    <t>NPLW8792</t>
  </si>
  <si>
    <t>NT1B8059</t>
  </si>
  <si>
    <t>CDE:20180611103073245</t>
  </si>
  <si>
    <t>NPLW9271</t>
  </si>
  <si>
    <t>A74A0133</t>
  </si>
  <si>
    <t>BONNEVILLE</t>
  </si>
  <si>
    <t>NPLW9350</t>
  </si>
  <si>
    <t>NT1C1644</t>
  </si>
  <si>
    <t>CDE:20180612050073529</t>
  </si>
  <si>
    <t>B2RT4456</t>
  </si>
  <si>
    <t>NT1C7219</t>
  </si>
  <si>
    <t>A72A0603</t>
  </si>
  <si>
    <t>SAS CAILLEAU LE MANS</t>
  </si>
  <si>
    <t>ALLONNES</t>
  </si>
  <si>
    <t>NPLX0161</t>
  </si>
  <si>
    <t>NT1D0386</t>
  </si>
  <si>
    <t>CDE:20180614084574877</t>
  </si>
  <si>
    <t>NT1D0672</t>
  </si>
  <si>
    <t>A71A0784</t>
  </si>
  <si>
    <t>SA AYME ET FILS -AGENCE 82-</t>
  </si>
  <si>
    <t>MACON</t>
  </si>
  <si>
    <t>NT1D0677</t>
  </si>
  <si>
    <t>NT1D0686</t>
  </si>
  <si>
    <t>NT1D3457</t>
  </si>
  <si>
    <t>NT1D4636</t>
  </si>
  <si>
    <t>B2RT5291</t>
  </si>
  <si>
    <t>11R22.5 ZY2R2 TL LR/G1</t>
  </si>
  <si>
    <t>NPLX1189</t>
  </si>
  <si>
    <t>A32A0165</t>
  </si>
  <si>
    <t>SA RIVIERE ET FILS -PROFIL PLUS-</t>
  </si>
  <si>
    <t>AUCH</t>
  </si>
  <si>
    <t>0.148795</t>
  </si>
  <si>
    <t>NT1D9510</t>
  </si>
  <si>
    <t>A08A0339</t>
  </si>
  <si>
    <t>M-PNEUS MARS SS BOURCQ</t>
  </si>
  <si>
    <t>MARS SOUS BOURCQ</t>
  </si>
  <si>
    <t>CDE:20180618094576692</t>
  </si>
  <si>
    <t>B2RT5466</t>
  </si>
  <si>
    <t>NPLX2021</t>
  </si>
  <si>
    <t>NPLX2078</t>
  </si>
  <si>
    <t>A25A0637</t>
  </si>
  <si>
    <t>SA AYME ET FILS -AGENCE 87-</t>
  </si>
  <si>
    <t>SAINT VIT</t>
  </si>
  <si>
    <t>NT1E4527</t>
  </si>
  <si>
    <t>A81A0232</t>
  </si>
  <si>
    <t>NT1E5006</t>
  </si>
  <si>
    <t>CDE:20180619101577303</t>
  </si>
  <si>
    <t>NT1E5913</t>
  </si>
  <si>
    <t>CDE:20180619114577380</t>
  </si>
  <si>
    <t>NT1E6379</t>
  </si>
  <si>
    <t>CDE:20180619141577434</t>
  </si>
  <si>
    <t>NT1E6384</t>
  </si>
  <si>
    <t>B2RT5815</t>
  </si>
  <si>
    <t>NT1E8817</t>
  </si>
  <si>
    <t>A34A1126</t>
  </si>
  <si>
    <t>SA AYME ET FILS -AGENCE 21-</t>
  </si>
  <si>
    <t>NT1E8825</t>
  </si>
  <si>
    <t>CDE:20180620091577867</t>
  </si>
  <si>
    <t>NT1F0509</t>
  </si>
  <si>
    <t>NT1F1314</t>
  </si>
  <si>
    <t>A3895604</t>
  </si>
  <si>
    <t>SNC EUROMASTER FRANCE -3178-</t>
  </si>
  <si>
    <t>CAUDAN</t>
  </si>
  <si>
    <t>CDE:20180620190078141</t>
  </si>
  <si>
    <t>315/80R22.5 LRWORKSDR1 TL LR/G1</t>
  </si>
  <si>
    <t>NPLX3062</t>
  </si>
  <si>
    <t>A89A0460</t>
  </si>
  <si>
    <t>PROFIL + JEANDOT PNEUS JOIGNY</t>
  </si>
  <si>
    <t>JOIGNY CEDEX</t>
  </si>
  <si>
    <t>NT1F1491</t>
  </si>
  <si>
    <t>NT1F1528</t>
  </si>
  <si>
    <t>NT1F8922</t>
  </si>
  <si>
    <t>CDE:20180622194579670</t>
  </si>
  <si>
    <t>NT1F8957</t>
  </si>
  <si>
    <t>CDE:20180623050079799</t>
  </si>
  <si>
    <t>NT1F9263</t>
  </si>
  <si>
    <t>NT1F9338</t>
  </si>
  <si>
    <t>NT1G0847</t>
  </si>
  <si>
    <t>NT1G0881</t>
  </si>
  <si>
    <t>NT1G5414</t>
  </si>
  <si>
    <t>NT1G5839</t>
  </si>
  <si>
    <t>A08A0347</t>
  </si>
  <si>
    <t>BALAN</t>
  </si>
  <si>
    <t>CDE:20180626090080927</t>
  </si>
  <si>
    <t>NT1G5840</t>
  </si>
  <si>
    <t>NT1G5856</t>
  </si>
  <si>
    <t>NPLX4717</t>
  </si>
  <si>
    <t>NPLX4802</t>
  </si>
  <si>
    <t>5CI</t>
  </si>
  <si>
    <t>NT1H0524</t>
  </si>
  <si>
    <t>A73A0651</t>
  </si>
  <si>
    <t>HRP VULCO BOURGET</t>
  </si>
  <si>
    <t>LE BOURGET DU LAC</t>
  </si>
  <si>
    <t>NT1H1140</t>
  </si>
  <si>
    <t>CDE:20180627103081638</t>
  </si>
  <si>
    <t>NT1H1525</t>
  </si>
  <si>
    <t>CDE:20180627111581658</t>
  </si>
  <si>
    <t>NT1H1994</t>
  </si>
  <si>
    <t>CDE:20180627130081701</t>
  </si>
  <si>
    <t>NT1H2007</t>
  </si>
  <si>
    <t>CDE:20180627131581704</t>
  </si>
  <si>
    <t>NT1H2370</t>
  </si>
  <si>
    <t>CDE:20180627143081733</t>
  </si>
  <si>
    <t>NPLX5101</t>
  </si>
  <si>
    <t>NPLX5104</t>
  </si>
  <si>
    <t>NPLX5452</t>
  </si>
  <si>
    <t>NPLX5467</t>
  </si>
  <si>
    <t>NT1H4705</t>
  </si>
  <si>
    <t>A13A1890</t>
  </si>
  <si>
    <t>SARL MPI AGENCE 51</t>
  </si>
  <si>
    <t>SAINT MARTIN DE CRAU</t>
  </si>
  <si>
    <t>CDE:20180628091582215</t>
  </si>
  <si>
    <t>NT1H4714</t>
  </si>
  <si>
    <t>NT1H6137</t>
  </si>
  <si>
    <t>A30A0795</t>
  </si>
  <si>
    <t>SA AYME ET FILS -AGENCE 25-</t>
  </si>
  <si>
    <t>BEAUCAIRE</t>
  </si>
  <si>
    <t>NPLX6164</t>
  </si>
  <si>
    <t>NT1H8186</t>
  </si>
  <si>
    <t>CDE:20180629050082619</t>
  </si>
  <si>
    <t>NT1H8646</t>
  </si>
  <si>
    <t>NPLX6601</t>
  </si>
  <si>
    <t>NT1I2678</t>
  </si>
  <si>
    <t>CDE:20180702074583900</t>
  </si>
  <si>
    <t>NT1I3217</t>
  </si>
  <si>
    <t>CDE:20180702091583958</t>
  </si>
  <si>
    <t>NT1I3218</t>
  </si>
  <si>
    <t>NT1I7407</t>
  </si>
  <si>
    <t>A86A0532</t>
  </si>
  <si>
    <t>SAINT BENOIT</t>
  </si>
  <si>
    <t>NT1I7419</t>
  </si>
  <si>
    <t>NT1I7792</t>
  </si>
  <si>
    <t>A30A0325</t>
  </si>
  <si>
    <t>SNC EUROMASTER FRANCE -3256-</t>
  </si>
  <si>
    <t>CDE:20180703090084414</t>
  </si>
  <si>
    <t>NPLX7136</t>
  </si>
  <si>
    <t>A40A0450</t>
  </si>
  <si>
    <t>SNC EUROMASTER FRANCE-3061-</t>
  </si>
  <si>
    <t>CASTETS</t>
  </si>
  <si>
    <t>NPLX7148</t>
  </si>
  <si>
    <t>A56A0247</t>
  </si>
  <si>
    <t>SAS AURAY PNEUMATIQUES -PLOERMEL PN-</t>
  </si>
  <si>
    <t>PLOERMEL</t>
  </si>
  <si>
    <t>NPLX7151</t>
  </si>
  <si>
    <t>A59A2013</t>
  </si>
  <si>
    <t>METIFIOT LITTORAL PNEUS</t>
  </si>
  <si>
    <t>DUNKERQUE</t>
  </si>
  <si>
    <t>NPLX7247</t>
  </si>
  <si>
    <t>A3892902</t>
  </si>
  <si>
    <t>SNC EUROMASTER FRANCE -3176-</t>
  </si>
  <si>
    <t>LANDERNEAU</t>
  </si>
  <si>
    <t>NPLX7306</t>
  </si>
  <si>
    <t>NPLX7307</t>
  </si>
  <si>
    <t>NPLX7315</t>
  </si>
  <si>
    <t>A38A0505</t>
  </si>
  <si>
    <t>SNC EUROMASTER FRANCE -3303-</t>
  </si>
  <si>
    <t>SAINT EGREVE</t>
  </si>
  <si>
    <t>NPLX7832</t>
  </si>
  <si>
    <t>NPLX7834</t>
  </si>
  <si>
    <t>A88A0384</t>
  </si>
  <si>
    <t>SA NEO PNEU MARIOTTE</t>
  </si>
  <si>
    <t>NPLX7844</t>
  </si>
  <si>
    <t>NPLX8153</t>
  </si>
  <si>
    <t>NPLX8191</t>
  </si>
  <si>
    <t>A33A1054</t>
  </si>
  <si>
    <t>CARBON BLANC</t>
  </si>
  <si>
    <t>NT1J6773</t>
  </si>
  <si>
    <t>CDE:20180705093085532</t>
  </si>
  <si>
    <t>NPLX8378</t>
  </si>
  <si>
    <t>A5020551</t>
  </si>
  <si>
    <t>SARL DESCLOS MICHEL</t>
  </si>
  <si>
    <t>MARCEY LES GREVES</t>
  </si>
  <si>
    <t>NT1K0204</t>
  </si>
  <si>
    <t>CDE:20180706053086115</t>
  </si>
  <si>
    <t>NT1K0223</t>
  </si>
  <si>
    <t>CDE:20180706064586148</t>
  </si>
  <si>
    <t>NT1K0234</t>
  </si>
  <si>
    <t>CDE:20180706070086161</t>
  </si>
  <si>
    <t>NT1K0588</t>
  </si>
  <si>
    <t>A82A0147</t>
  </si>
  <si>
    <t>CAUSSADE</t>
  </si>
  <si>
    <t>NT1K0591</t>
  </si>
  <si>
    <t>NT1K3333</t>
  </si>
  <si>
    <t>CDE:20180707050086521</t>
  </si>
  <si>
    <t>385/65 R 22.5 XZY3/. TL 160J</t>
  </si>
  <si>
    <t>NPLX8851</t>
  </si>
  <si>
    <t>A01A0793</t>
  </si>
  <si>
    <t>SARL MPI AGENCE 101</t>
  </si>
  <si>
    <t>LA BOISSE</t>
  </si>
  <si>
    <t>C</t>
  </si>
  <si>
    <t>5EC</t>
  </si>
  <si>
    <t>0.37</t>
  </si>
  <si>
    <t>NPLX8924</t>
  </si>
  <si>
    <t>A29A0927</t>
  </si>
  <si>
    <t>SAS CAP</t>
  </si>
  <si>
    <t>QUIMPER</t>
  </si>
  <si>
    <t>NT1K4707</t>
  </si>
  <si>
    <t>A73A0595</t>
  </si>
  <si>
    <t>SARL PNEUS SERVICES TROIS VALLEES</t>
  </si>
  <si>
    <t>MOUTIERS CEDEX</t>
  </si>
  <si>
    <t>NT1K4708</t>
  </si>
  <si>
    <t>NT1L3071</t>
  </si>
  <si>
    <t>A51A0132</t>
  </si>
  <si>
    <t>SNC EUROMASTER FRANCE -3370-</t>
  </si>
  <si>
    <t>MAROLLES</t>
  </si>
  <si>
    <t>CDE:20180710163087650</t>
  </si>
  <si>
    <t>NT1M4226</t>
  </si>
  <si>
    <t>NPLY1534</t>
  </si>
  <si>
    <t>BARBEZIEUX SAINT HILAIRE</t>
  </si>
  <si>
    <t>NPLY1746</t>
  </si>
  <si>
    <t>NPLY2338</t>
  </si>
  <si>
    <t>NPLY2686</t>
  </si>
  <si>
    <t>CHAMBRE 14H 13   VALVE  746</t>
  </si>
  <si>
    <t>NPLY3732</t>
  </si>
  <si>
    <t>A80A0588</t>
  </si>
  <si>
    <t>SARL LAGRANGE PNEUS</t>
  </si>
  <si>
    <t>ABBEVILLE CEDEX</t>
  </si>
  <si>
    <t>0.003189</t>
  </si>
  <si>
    <t>CDE:33149</t>
  </si>
  <si>
    <t>NPLY3979</t>
  </si>
  <si>
    <t>FLEURY SUR ANDELLE</t>
  </si>
  <si>
    <t>NT1P5513</t>
  </si>
  <si>
    <t>A20A0328</t>
  </si>
  <si>
    <t>SARL MARCELLI PNEUS CASAMOZZA</t>
  </si>
  <si>
    <t>LUCCIANA</t>
  </si>
  <si>
    <t>NT1P5955</t>
  </si>
  <si>
    <t>NPLY4154</t>
  </si>
  <si>
    <t>A76A1343</t>
  </si>
  <si>
    <t>AUMALE</t>
  </si>
  <si>
    <t>NPLY4270</t>
  </si>
  <si>
    <t>NPLY4327</t>
  </si>
  <si>
    <t>A3890302</t>
  </si>
  <si>
    <t>SNC EUROMASTER FRANCE -3236-</t>
  </si>
  <si>
    <t>MONTLUCON</t>
  </si>
  <si>
    <t>NPLY4372</t>
  </si>
  <si>
    <t>A76A1282</t>
  </si>
  <si>
    <t>SAS Y2B</t>
  </si>
  <si>
    <t>ELBEUF</t>
  </si>
  <si>
    <t>NPLY4458</t>
  </si>
  <si>
    <t>A3897202</t>
  </si>
  <si>
    <t>SNC EUROMASTER FRANCE-3298-</t>
  </si>
  <si>
    <t>SABLE SUR SARTHE</t>
  </si>
  <si>
    <t>NPLY4734</t>
  </si>
  <si>
    <t>A72A0628</t>
  </si>
  <si>
    <t>SOLESMES POIDS LOURDS</t>
  </si>
  <si>
    <t>SOLESMES</t>
  </si>
  <si>
    <t>A72A0624</t>
  </si>
  <si>
    <t>BAYI TRUCKS</t>
  </si>
  <si>
    <t>NPLY4748</t>
  </si>
  <si>
    <t>A03A0668</t>
  </si>
  <si>
    <t>SARL MPI AGENCE 146</t>
  </si>
  <si>
    <t>NT1Q2914</t>
  </si>
  <si>
    <t>CDE:20180727061593551</t>
  </si>
  <si>
    <t>NT1R0963</t>
  </si>
  <si>
    <t>CDE:20180730203094420</t>
  </si>
  <si>
    <t>NT1R0971</t>
  </si>
  <si>
    <t>CDE:20180730204594428</t>
  </si>
  <si>
    <t>NT1R1017</t>
  </si>
  <si>
    <t>CDE:20180731060094559</t>
  </si>
  <si>
    <t>NPLY6246</t>
  </si>
  <si>
    <t>NPLY6310</t>
  </si>
  <si>
    <t>A62A1342</t>
  </si>
  <si>
    <t>SARL OPALE PNEUS</t>
  </si>
  <si>
    <t>ECUIRES</t>
  </si>
  <si>
    <t>NT1R7428</t>
  </si>
  <si>
    <t>CDE:20180801141595193</t>
  </si>
  <si>
    <t>NT1R9954</t>
  </si>
  <si>
    <t>CDE:20180802100095585</t>
  </si>
  <si>
    <t>CHAMBRE 16P      VALVE  579</t>
  </si>
  <si>
    <t>A41V5919</t>
  </si>
  <si>
    <t>A4516374</t>
  </si>
  <si>
    <t>SAS GILBERT METHIVIER</t>
  </si>
  <si>
    <t>VILLEMANDEUR</t>
  </si>
  <si>
    <t>AGR</t>
  </si>
  <si>
    <t>0.009627</t>
  </si>
  <si>
    <t>CDE:CDE: VI052811/A</t>
  </si>
  <si>
    <t>13R22.5 XWD/. TL 156/150K MI</t>
  </si>
  <si>
    <t>NPLY7697</t>
  </si>
  <si>
    <t>0.38</t>
  </si>
  <si>
    <t>NT1T1003</t>
  </si>
  <si>
    <t>A84A0774</t>
  </si>
  <si>
    <t>SA AYME ET FILS -AGENCE 04-</t>
  </si>
  <si>
    <t>AVIGNON</t>
  </si>
  <si>
    <t>NT1T5176</t>
  </si>
  <si>
    <t>CDE:20180808091597388</t>
  </si>
  <si>
    <t>NT1T5178</t>
  </si>
  <si>
    <t>CDE:20180808091597390</t>
  </si>
  <si>
    <t>NT1T8185</t>
  </si>
  <si>
    <t>A13A1862</t>
  </si>
  <si>
    <t>PYRAME XL</t>
  </si>
  <si>
    <t>AIX EN PROVENCE</t>
  </si>
  <si>
    <t>NT1T8193</t>
  </si>
  <si>
    <t>NT1T8633</t>
  </si>
  <si>
    <t>NT1T8637</t>
  </si>
  <si>
    <t>A31A1082</t>
  </si>
  <si>
    <t>PNEUS TRUCKS</t>
  </si>
  <si>
    <t>PORTET SUR GARONNE</t>
  </si>
  <si>
    <t>NT1T8644</t>
  </si>
  <si>
    <t>NT1T8645</t>
  </si>
  <si>
    <t>NT1U1440</t>
  </si>
  <si>
    <t>CDE:20180809171597947</t>
  </si>
  <si>
    <t>NT1U1510</t>
  </si>
  <si>
    <t>CDE:20180809173097955</t>
  </si>
  <si>
    <t>13R22.5 ZHR1 TL LR/G2</t>
  </si>
  <si>
    <t>NPLY8607</t>
  </si>
  <si>
    <t>A89A0453</t>
  </si>
  <si>
    <t>SA SCOP PNEU CENTRE</t>
  </si>
  <si>
    <t>0.425525</t>
  </si>
  <si>
    <t>NT1U1840</t>
  </si>
  <si>
    <t>A81A0439</t>
  </si>
  <si>
    <t>CDE:20180810050098126</t>
  </si>
  <si>
    <t>NT1U4881</t>
  </si>
  <si>
    <t>NT1U4885</t>
  </si>
  <si>
    <t>NT1U4894</t>
  </si>
  <si>
    <t>NT1U4903</t>
  </si>
  <si>
    <t>B2RU5841</t>
  </si>
  <si>
    <t>NPLY8794</t>
  </si>
  <si>
    <t>A76A1342</t>
  </si>
  <si>
    <t>NEUFCHATEL EN BRAY</t>
  </si>
  <si>
    <t>NPLY9044</t>
  </si>
  <si>
    <t>A3895902</t>
  </si>
  <si>
    <t>SNC EUROMASTER FRANCE -3353-</t>
  </si>
  <si>
    <t>VALENCIENNES CEDEX</t>
  </si>
  <si>
    <t>NPLY9051</t>
  </si>
  <si>
    <t>NPLY9059</t>
  </si>
  <si>
    <t>A38A1598</t>
  </si>
  <si>
    <t>NPLY9062</t>
  </si>
  <si>
    <t>A39A0210</t>
  </si>
  <si>
    <t>SARL JURASSIENNE DU PNEUMATIQUE</t>
  </si>
  <si>
    <t>AUXONNE</t>
  </si>
  <si>
    <t>NT1U6074</t>
  </si>
  <si>
    <t>A26A0905</t>
  </si>
  <si>
    <t>SA AYME ET FILS -AGENCE 36-</t>
  </si>
  <si>
    <t>NT1U6084</t>
  </si>
  <si>
    <t>A31A0598</t>
  </si>
  <si>
    <t>ST ALBAN CEDEX</t>
  </si>
  <si>
    <t>NT1U7299</t>
  </si>
  <si>
    <t>B2RU5895</t>
  </si>
  <si>
    <t>NPLY9277</t>
  </si>
  <si>
    <t>A24A0324</t>
  </si>
  <si>
    <t>BOULAZAC</t>
  </si>
  <si>
    <t>NT1U9563</t>
  </si>
  <si>
    <t>CDE:20180814050099167</t>
  </si>
  <si>
    <t>NT1V3030</t>
  </si>
  <si>
    <t>A37A0663</t>
  </si>
  <si>
    <t>SAINT PIERRE DES CORPS</t>
  </si>
  <si>
    <t>CDE:20180815050099566</t>
  </si>
  <si>
    <t>B2RU6101</t>
  </si>
  <si>
    <t>NT1V6630</t>
  </si>
  <si>
    <t>CDE:20180816193000028</t>
  </si>
  <si>
    <t>NT1V7542</t>
  </si>
  <si>
    <t>CDE:20180817103000274</t>
  </si>
  <si>
    <t>NT1V7673</t>
  </si>
  <si>
    <t>NT1V9515</t>
  </si>
  <si>
    <t>CDE:20180817210000417</t>
  </si>
  <si>
    <t>NT1V9520</t>
  </si>
  <si>
    <t>CDE:20180817213000424</t>
  </si>
  <si>
    <t>NT1V9541</t>
  </si>
  <si>
    <t>CDE:20180818050000445</t>
  </si>
  <si>
    <t>NPLZ0596</t>
  </si>
  <si>
    <t>NT1W9562</t>
  </si>
  <si>
    <t>NPLZ0684</t>
  </si>
  <si>
    <t>NPLZ0799</t>
  </si>
  <si>
    <t>A89A0467</t>
  </si>
  <si>
    <t>AVALLON</t>
  </si>
  <si>
    <t>NT1X4429</t>
  </si>
  <si>
    <t>CDE:20180824050002254</t>
  </si>
  <si>
    <t>NT1X4795</t>
  </si>
  <si>
    <t>CDE:20180824091502380</t>
  </si>
  <si>
    <t>NPLZ1309</t>
  </si>
  <si>
    <t>A3890902</t>
  </si>
  <si>
    <t>SNC EUROMASTER FRANCE -3312-</t>
  </si>
  <si>
    <t>SAINT LIZIER</t>
  </si>
  <si>
    <t>NPLZ1389</t>
  </si>
  <si>
    <t>A13A1864</t>
  </si>
  <si>
    <t>SA AYME ET FILS -AGENCE 13-</t>
  </si>
  <si>
    <t>FOS SUR MER</t>
  </si>
  <si>
    <t>NT1X8332</t>
  </si>
  <si>
    <t>NT1X8342</t>
  </si>
  <si>
    <t>CDE:20180827091503064</t>
  </si>
  <si>
    <t>NPLZ1719</t>
  </si>
  <si>
    <t>NT1Y2661</t>
  </si>
  <si>
    <t>CDE:20180828091503335</t>
  </si>
  <si>
    <t>NT1Y5906</t>
  </si>
  <si>
    <t>A64A0633</t>
  </si>
  <si>
    <t>SAS EST PEDARRE PNEUS LONS</t>
  </si>
  <si>
    <t>LONS</t>
  </si>
  <si>
    <t>NT1Y5914</t>
  </si>
  <si>
    <t>445/65R22.5  RCTE2R1 TL LR/G2</t>
  </si>
  <si>
    <t>NPLZ2353</t>
  </si>
  <si>
    <t>A76A0997</t>
  </si>
  <si>
    <t>SAS PAIN PNEU</t>
  </si>
  <si>
    <t>BOLBEC</t>
  </si>
  <si>
    <t>0.55425</t>
  </si>
  <si>
    <t>NT1Z5967</t>
  </si>
  <si>
    <t>NPLZ2963</t>
  </si>
  <si>
    <t>CDE:486DP3T</t>
  </si>
  <si>
    <t>NT1Z6789</t>
  </si>
  <si>
    <t>NT1Z7322</t>
  </si>
  <si>
    <t>A37A0624</t>
  </si>
  <si>
    <t>CHOUTEAU PNEUS</t>
  </si>
  <si>
    <t>JOUE LES TOURS</t>
  </si>
  <si>
    <t>NT1Z8918</t>
  </si>
  <si>
    <t>A35A1147</t>
  </si>
  <si>
    <t>CDE:20180903123005594</t>
  </si>
  <si>
    <t>NT1Z8947</t>
  </si>
  <si>
    <t>CDE:20180903124505601</t>
  </si>
  <si>
    <t>NPLZ3220</t>
  </si>
  <si>
    <t>NPLZ3307</t>
  </si>
  <si>
    <t>NPLZ3387</t>
  </si>
  <si>
    <t>NPLZ3803</t>
  </si>
  <si>
    <t>A38A1539</t>
  </si>
  <si>
    <t>SARL BARGEON PNEUS LA TOUR DU PIN</t>
  </si>
  <si>
    <t>VILLEFONTAINE</t>
  </si>
  <si>
    <t>NT1A1315</t>
  </si>
  <si>
    <t>CDE:20180904070005934</t>
  </si>
  <si>
    <t>NT1A7891</t>
  </si>
  <si>
    <t>A64A0303</t>
  </si>
  <si>
    <t>SASU ETS PEDARRE PNEUS BAYONNE</t>
  </si>
  <si>
    <t>SAINT PIERRE D IRUBE</t>
  </si>
  <si>
    <t>NT1B0220</t>
  </si>
  <si>
    <t>G0931090</t>
  </si>
  <si>
    <t>BERTRAND GOUSSAINVILLE - SP</t>
  </si>
  <si>
    <t>EBC</t>
  </si>
  <si>
    <t>CDE:A REND VEH 773VC87</t>
  </si>
  <si>
    <t>NT1B3473</t>
  </si>
  <si>
    <t>CDE:20180906154507092</t>
  </si>
  <si>
    <t>NPLZ4945</t>
  </si>
  <si>
    <t>NT1B5151</t>
  </si>
  <si>
    <t>CDE:20180907093007375</t>
  </si>
  <si>
    <t>NT1B5580</t>
  </si>
  <si>
    <t>A24A0508</t>
  </si>
  <si>
    <t>SAINT LAURENT SUR MANOIRE</t>
  </si>
  <si>
    <t>NT1B5699</t>
  </si>
  <si>
    <t>NT1B6280</t>
  </si>
  <si>
    <t>CDE:20180907120007437</t>
  </si>
  <si>
    <t>445/65R22.5 ZY3R1 TL LR/G1</t>
  </si>
  <si>
    <t>NT1B6505</t>
  </si>
  <si>
    <t>A02A0540</t>
  </si>
  <si>
    <t>SARL MAT PNEUS</t>
  </si>
  <si>
    <t>HARTENNES ET TAUX</t>
  </si>
  <si>
    <t>0.538</t>
  </si>
  <si>
    <t>NT1B6510</t>
  </si>
  <si>
    <t>NT1B8110</t>
  </si>
  <si>
    <t>A01A0783</t>
  </si>
  <si>
    <t>SA AYME ET FILS -AGENCE 61-</t>
  </si>
  <si>
    <t>NT1B8163</t>
  </si>
  <si>
    <t>CDE:20180907180007628</t>
  </si>
  <si>
    <t>NT1B9488</t>
  </si>
  <si>
    <t>NT1C0791</t>
  </si>
  <si>
    <t>315/80R22.5 DSR2 TL LR/G1</t>
  </si>
  <si>
    <t>NPLZ5749</t>
  </si>
  <si>
    <t>A15A0237</t>
  </si>
  <si>
    <t>SAINT FLOUR</t>
  </si>
  <si>
    <t>0.3835</t>
  </si>
  <si>
    <t>NT1D0075</t>
  </si>
  <si>
    <t>A38A1578</t>
  </si>
  <si>
    <t>BRUGUIERES</t>
  </si>
  <si>
    <t>CDE:20180912144509022</t>
  </si>
  <si>
    <t>13R22.5 XWORKSXZY TL 156/150K VG MI</t>
  </si>
  <si>
    <t>NPLZ6504</t>
  </si>
  <si>
    <t>A68A0760</t>
  </si>
  <si>
    <t>0.38873</t>
  </si>
  <si>
    <t>NT1D1540</t>
  </si>
  <si>
    <t>NT1D3359</t>
  </si>
  <si>
    <t>NT1D6872</t>
  </si>
  <si>
    <t>A3894901</t>
  </si>
  <si>
    <t>SNC EUROMASTER FRANCE -3190-</t>
  </si>
  <si>
    <t>LES PONTS DE CE</t>
  </si>
  <si>
    <t>CDE:20180914120009929</t>
  </si>
  <si>
    <t>NT1D8481</t>
  </si>
  <si>
    <t>NT1D8555</t>
  </si>
  <si>
    <t>CDE:20180915070010340</t>
  </si>
  <si>
    <t>NT1D8636</t>
  </si>
  <si>
    <t>NT1D9182</t>
  </si>
  <si>
    <t>NPLZ7188</t>
  </si>
  <si>
    <t>NPLZ7201</t>
  </si>
  <si>
    <t>NPLZ7203</t>
  </si>
  <si>
    <t>NT1E2149</t>
  </si>
  <si>
    <t>CDE:20180917150010804</t>
  </si>
  <si>
    <t>NT1E3719</t>
  </si>
  <si>
    <t>NPLZ7947</t>
  </si>
  <si>
    <t>A22A0701</t>
  </si>
  <si>
    <t>SAINT BRIEUC CEDEX</t>
  </si>
  <si>
    <t>NPLZ8071</t>
  </si>
  <si>
    <t>NPLZ8524</t>
  </si>
  <si>
    <t>A78A0519</t>
  </si>
  <si>
    <t>SNC EUROMASTER FRANCE -3088-</t>
  </si>
  <si>
    <t>CONFLANS SAINTE HONORINE</t>
  </si>
  <si>
    <t>NPLZ8762</t>
  </si>
  <si>
    <t>A68A0291</t>
  </si>
  <si>
    <t>SNC EUROMASTER FRANCE -3084-</t>
  </si>
  <si>
    <t>COLMAR</t>
  </si>
  <si>
    <t>CDE:486E85J</t>
  </si>
  <si>
    <t>NPLZ8763</t>
  </si>
  <si>
    <t>CDE:486E85H</t>
  </si>
  <si>
    <t>NPLZ8851</t>
  </si>
  <si>
    <t>NPLZ8856</t>
  </si>
  <si>
    <t>NPLZ9015</t>
  </si>
  <si>
    <t>NPLZ9041</t>
  </si>
  <si>
    <t>NPLZ9069</t>
  </si>
  <si>
    <t>NPLZ9113</t>
  </si>
  <si>
    <t>NPLZ9250</t>
  </si>
  <si>
    <t>A06A1095</t>
  </si>
  <si>
    <t>SNC EUROMASTER FRANCE -3253-</t>
  </si>
  <si>
    <t>LA TRINITE</t>
  </si>
  <si>
    <t>CDE:486EWGM</t>
  </si>
  <si>
    <t>NPLZ9251</t>
  </si>
  <si>
    <t>CDE:486EWGN</t>
  </si>
  <si>
    <t>NPLZ9253</t>
  </si>
  <si>
    <t>NPLZ9259</t>
  </si>
  <si>
    <t>NPLZ9262</t>
  </si>
  <si>
    <t>NPLZ9281</t>
  </si>
  <si>
    <t>NPLZ9316</t>
  </si>
  <si>
    <t>CDE:486LUV9</t>
  </si>
  <si>
    <t>NPLZ9325</t>
  </si>
  <si>
    <t>CDE:486F7RK</t>
  </si>
  <si>
    <t>NPLZ9349</t>
  </si>
  <si>
    <t>CDE:4868A93</t>
  </si>
  <si>
    <t>NPLZ9350</t>
  </si>
  <si>
    <t>CDE:4868A9K</t>
  </si>
  <si>
    <t>NPLZ9354</t>
  </si>
  <si>
    <t>A3890903</t>
  </si>
  <si>
    <t>SNC EUROMASTER FRANCE -3260-</t>
  </si>
  <si>
    <t>PAMIERS</t>
  </si>
  <si>
    <t>CDE:486H9US</t>
  </si>
  <si>
    <t>NPLZ9368</t>
  </si>
  <si>
    <t>A16A0287</t>
  </si>
  <si>
    <t>SAS ROGEON PNEUS PROFIL +</t>
  </si>
  <si>
    <t>CHATEAUBERNARD</t>
  </si>
  <si>
    <t>CDE:8004PTE</t>
  </si>
  <si>
    <t>NPLZ9390</t>
  </si>
  <si>
    <t>A30A0612</t>
  </si>
  <si>
    <t>SARL ALES PNEUS</t>
  </si>
  <si>
    <t>CDE:486LWXZ</t>
  </si>
  <si>
    <t>NPLZ9397</t>
  </si>
  <si>
    <t>CDE:8004MRG</t>
  </si>
  <si>
    <t>NPLZ9398</t>
  </si>
  <si>
    <t>CDE:486JFCT</t>
  </si>
  <si>
    <t>NPLZ9416</t>
  </si>
  <si>
    <t>A37A0615</t>
  </si>
  <si>
    <t>TOURS</t>
  </si>
  <si>
    <t>CDE:486F4JP</t>
  </si>
  <si>
    <t>NPLZ9446</t>
  </si>
  <si>
    <t>NPLZ9448</t>
  </si>
  <si>
    <t>CDE:486DXMX</t>
  </si>
  <si>
    <t>NT1F7455</t>
  </si>
  <si>
    <t>NT1F7654</t>
  </si>
  <si>
    <t>NPLA0073</t>
  </si>
  <si>
    <t>CDE:486G6LA</t>
  </si>
  <si>
    <t>NPLA0078</t>
  </si>
  <si>
    <t>A3891303</t>
  </si>
  <si>
    <t>SNC EUROMASTER FRANCE -3369-</t>
  </si>
  <si>
    <t>VITROLLES</t>
  </si>
  <si>
    <t>CDE:8006476</t>
  </si>
  <si>
    <t>NPLA0110</t>
  </si>
  <si>
    <t>CDE:486L77F</t>
  </si>
  <si>
    <t>NPLA0155</t>
  </si>
  <si>
    <t>CDE:8005WTQ</t>
  </si>
  <si>
    <t>NPLA0166</t>
  </si>
  <si>
    <t>A67A1048</t>
  </si>
  <si>
    <t>CDE:80066WG</t>
  </si>
  <si>
    <t>NPLA0178</t>
  </si>
  <si>
    <t>CDE:8003QXM</t>
  </si>
  <si>
    <t>NPLA0183</t>
  </si>
  <si>
    <t>CDE:8003QSG</t>
  </si>
  <si>
    <t>NPLA0186</t>
  </si>
  <si>
    <t>A83A0435</t>
  </si>
  <si>
    <t>SNC EUROMASTER FRANCE -3171-</t>
  </si>
  <si>
    <t>TOULON CEDEX 9</t>
  </si>
  <si>
    <t>CDE:486EY9L</t>
  </si>
  <si>
    <t>NPLA0200</t>
  </si>
  <si>
    <t>A3893808</t>
  </si>
  <si>
    <t>SNC EUROMASTER FRANCE-3046-</t>
  </si>
  <si>
    <t>CDE:48673NL</t>
  </si>
  <si>
    <t>NPLA0201</t>
  </si>
  <si>
    <t>CDE:48673NK</t>
  </si>
  <si>
    <t>NPLA0245</t>
  </si>
  <si>
    <t>A56A0678</t>
  </si>
  <si>
    <t>LORIENT</t>
  </si>
  <si>
    <t>CDE:800267C</t>
  </si>
  <si>
    <t>NPLA0261</t>
  </si>
  <si>
    <t>A3894504</t>
  </si>
  <si>
    <t>SNC EUROMASTER FRANCE -3268-</t>
  </si>
  <si>
    <t>PITHIVIERS</t>
  </si>
  <si>
    <t>CDE:486SE22</t>
  </si>
  <si>
    <t>NPLA0278</t>
  </si>
  <si>
    <t>CDE:486EYKH</t>
  </si>
  <si>
    <t>NPLA0311</t>
  </si>
  <si>
    <t>A24A0321</t>
  </si>
  <si>
    <t>SAINT CYPRIEN</t>
  </si>
  <si>
    <t>NPLZ9763</t>
  </si>
  <si>
    <t>CDE:8005J95</t>
  </si>
  <si>
    <t>NPLZ9768</t>
  </si>
  <si>
    <t>CDE:8005J94</t>
  </si>
  <si>
    <t>NT1G4172</t>
  </si>
  <si>
    <t>NPLA0796</t>
  </si>
  <si>
    <t>A02A0802</t>
  </si>
  <si>
    <t>NEUVILLE SAINT AMAND</t>
  </si>
  <si>
    <t>SUITE ANNULATION COMMANDE SUR ANCIEN COMPTE</t>
  </si>
  <si>
    <t>NT1G5024</t>
  </si>
  <si>
    <t>NT1G5196</t>
  </si>
  <si>
    <t>CHAMBRE 20R 15   VALVE  611</t>
  </si>
  <si>
    <t>NT1G7390</t>
  </si>
  <si>
    <t>EB2</t>
  </si>
  <si>
    <t>0.012258</t>
  </si>
  <si>
    <t>CDE:30049965</t>
  </si>
  <si>
    <t>NPLA1343</t>
  </si>
  <si>
    <t>NPLA1438</t>
  </si>
  <si>
    <t>NT1G9148</t>
  </si>
  <si>
    <t>NT1H2909</t>
  </si>
  <si>
    <t>A67A1014</t>
  </si>
  <si>
    <t>SARL STE EXPL DES PNEUS A WEISS</t>
  </si>
  <si>
    <t>DIEMERINGEN</t>
  </si>
  <si>
    <t>NT1H2913</t>
  </si>
  <si>
    <t>CDE:20180926203015265</t>
  </si>
  <si>
    <t>FLAP 15X6.00 E MI</t>
  </si>
  <si>
    <t>NPLA1746</t>
  </si>
  <si>
    <t>A31A0878</t>
  </si>
  <si>
    <t>SARL MARTIGNON PNEUS -FIRST STOP-</t>
  </si>
  <si>
    <t>AUSSONNE</t>
  </si>
  <si>
    <t>NPLA2239</t>
  </si>
  <si>
    <t>NT1H9237</t>
  </si>
  <si>
    <t>A35A0727</t>
  </si>
  <si>
    <t>SAS CAP -OLLIVIER PNEUS-</t>
  </si>
  <si>
    <t>VERN SUR SEICHE</t>
  </si>
  <si>
    <t>NT1H9985</t>
  </si>
  <si>
    <t>NT1I4646</t>
  </si>
  <si>
    <t>A3895100</t>
  </si>
  <si>
    <t>SNC EUROMASTER FRANCE -3067-</t>
  </si>
  <si>
    <t>CHALONS EN CHAMPAGNE</t>
  </si>
  <si>
    <t>CDE:20181002091518265</t>
  </si>
  <si>
    <t>NT1I6502</t>
  </si>
  <si>
    <t>CDE:20181002133018409</t>
  </si>
  <si>
    <t>NT1I6906</t>
  </si>
  <si>
    <t>CDE:20181002144518447</t>
  </si>
  <si>
    <t>NT1I8501</t>
  </si>
  <si>
    <t>CDE:20181002191518631</t>
  </si>
  <si>
    <t>NPLA4198</t>
  </si>
  <si>
    <t>NT1I9210</t>
  </si>
  <si>
    <t>A57A1183</t>
  </si>
  <si>
    <t>KR PNEUS</t>
  </si>
  <si>
    <t>METZ</t>
  </si>
  <si>
    <t>NT1I9222</t>
  </si>
  <si>
    <t>CDE:20181003091518976</t>
  </si>
  <si>
    <t>NT1J1033</t>
  </si>
  <si>
    <t>NT1J1036</t>
  </si>
  <si>
    <t>NT1J3436</t>
  </si>
  <si>
    <t>NT1J3441</t>
  </si>
  <si>
    <t>NT1J3452</t>
  </si>
  <si>
    <t>NT1J3461</t>
  </si>
  <si>
    <t>NT1J5309</t>
  </si>
  <si>
    <t>NT1J5316</t>
  </si>
  <si>
    <t>A76A1374</t>
  </si>
  <si>
    <t>SARL MPI AGENCE 55</t>
  </si>
  <si>
    <t>CDE:20181004141519429</t>
  </si>
  <si>
    <t>NT1J7052</t>
  </si>
  <si>
    <t>NT1J9006</t>
  </si>
  <si>
    <t>NT1K1494</t>
  </si>
  <si>
    <t>NT1K1629</t>
  </si>
  <si>
    <t>NT1K2103</t>
  </si>
  <si>
    <t>NT1K2128</t>
  </si>
  <si>
    <t>NT1K3487</t>
  </si>
  <si>
    <t>EBE</t>
  </si>
  <si>
    <t>NT1K7152</t>
  </si>
  <si>
    <t>CDE:20181009091522234</t>
  </si>
  <si>
    <t>NT1K7153</t>
  </si>
  <si>
    <t>A85A0694</t>
  </si>
  <si>
    <t>SARL REVELAUD PNEUS</t>
  </si>
  <si>
    <t>LA GAUBRETIERE</t>
  </si>
  <si>
    <t>NPLA7238</t>
  </si>
  <si>
    <t>NPLA7415</t>
  </si>
  <si>
    <t>A3893512</t>
  </si>
  <si>
    <t>SNC EUROMASTER FRANCE -3064-</t>
  </si>
  <si>
    <t>NPLA7535</t>
  </si>
  <si>
    <t>A72A0568</t>
  </si>
  <si>
    <t>SARL LE MANS PNEUS -VULCO-</t>
  </si>
  <si>
    <t>CDE:8005SYZ</t>
  </si>
  <si>
    <t>NPLA7536</t>
  </si>
  <si>
    <t>CDE:8005SYX</t>
  </si>
  <si>
    <t>NPLA7540</t>
  </si>
  <si>
    <t>CDE:8005KH9</t>
  </si>
  <si>
    <t>NPLA7559</t>
  </si>
  <si>
    <t>CDE:8002SDF</t>
  </si>
  <si>
    <t>NPLA7560</t>
  </si>
  <si>
    <t>CDE:80043HM</t>
  </si>
  <si>
    <t>NPLA7570</t>
  </si>
  <si>
    <t>CDE:80052RU</t>
  </si>
  <si>
    <t>NPLA7574</t>
  </si>
  <si>
    <t>CDE:8005J8K</t>
  </si>
  <si>
    <t>NPLA7580</t>
  </si>
  <si>
    <t>CDE:486FX9N</t>
  </si>
  <si>
    <t>NPLA7589</t>
  </si>
  <si>
    <t>CDE:80043AQ</t>
  </si>
  <si>
    <t>NPLA7596</t>
  </si>
  <si>
    <t>CDE:80054EH</t>
  </si>
  <si>
    <t>NPLA7597</t>
  </si>
  <si>
    <t>CDE:80054EL</t>
  </si>
  <si>
    <t>NPLA7605</t>
  </si>
  <si>
    <t>CDE:80052GS</t>
  </si>
  <si>
    <t>NPLA7607</t>
  </si>
  <si>
    <t>A09A0177</t>
  </si>
  <si>
    <t>SNC EUROMASTER FRANCE-3182-</t>
  </si>
  <si>
    <t>LAVELANET</t>
  </si>
  <si>
    <t>CDE:8003XT8</t>
  </si>
  <si>
    <t>NPLA7608</t>
  </si>
  <si>
    <t>CDE:8003XTY</t>
  </si>
  <si>
    <t>NPLA7624</t>
  </si>
  <si>
    <t>CDE:8002LLT</t>
  </si>
  <si>
    <t>NPLA7638</t>
  </si>
  <si>
    <t>CDE:8004J9J</t>
  </si>
  <si>
    <t>NPLA7639</t>
  </si>
  <si>
    <t>CDE:8004J9M</t>
  </si>
  <si>
    <t>NPLA7642</t>
  </si>
  <si>
    <t>CDE:8006EYN</t>
  </si>
  <si>
    <t>NPLA7704</t>
  </si>
  <si>
    <t>CDE:8003XGE</t>
  </si>
  <si>
    <t>NPLA7705</t>
  </si>
  <si>
    <t>CDE:8003XGJ</t>
  </si>
  <si>
    <t>NPLA7712</t>
  </si>
  <si>
    <t>A72A0638</t>
  </si>
  <si>
    <t>CHERRE</t>
  </si>
  <si>
    <t>CDE:80056UD</t>
  </si>
  <si>
    <t>NPLA7762</t>
  </si>
  <si>
    <t>CDE:80056MS</t>
  </si>
  <si>
    <t>NPLA7765</t>
  </si>
  <si>
    <t>CDE:486GJDU</t>
  </si>
  <si>
    <t>NPLA7785</t>
  </si>
  <si>
    <t>CDE:486HS6M</t>
  </si>
  <si>
    <t>NPLA7790</t>
  </si>
  <si>
    <t>CDE:486F6RP</t>
  </si>
  <si>
    <t>NPLA7792</t>
  </si>
  <si>
    <t>A74A0367</t>
  </si>
  <si>
    <t>SEYNOD</t>
  </si>
  <si>
    <t>CDE:486MNR5</t>
  </si>
  <si>
    <t>NPLA7825</t>
  </si>
  <si>
    <t>A34A1136</t>
  </si>
  <si>
    <t>SARL MPI AGENCE 73</t>
  </si>
  <si>
    <t>LATTES</t>
  </si>
  <si>
    <t>CDE:8007UC2</t>
  </si>
  <si>
    <t>NPLA7826</t>
  </si>
  <si>
    <t>CDE:8007UCR</t>
  </si>
  <si>
    <t>NPLA7832</t>
  </si>
  <si>
    <t>CDE:486JRW8</t>
  </si>
  <si>
    <t>NPLA7836</t>
  </si>
  <si>
    <t>CDE:486JPDC</t>
  </si>
  <si>
    <t>NPLA7839</t>
  </si>
  <si>
    <t>A81A0412</t>
  </si>
  <si>
    <t>GAILLAC</t>
  </si>
  <si>
    <t>CDE:8007F5G</t>
  </si>
  <si>
    <t>NPLA7845</t>
  </si>
  <si>
    <t>CDE:486KZ3F</t>
  </si>
  <si>
    <t>NPLA7848</t>
  </si>
  <si>
    <t>CDE:486JYMK</t>
  </si>
  <si>
    <t>NPLA7853</t>
  </si>
  <si>
    <t>A35A0956</t>
  </si>
  <si>
    <t>NOYAL SUR VILAINE</t>
  </si>
  <si>
    <t>CDE:486GV3W</t>
  </si>
  <si>
    <t>NPLA7854</t>
  </si>
  <si>
    <t>CDE:486GV3X</t>
  </si>
  <si>
    <t>NPLA7855</t>
  </si>
  <si>
    <t>CDE:486GV3Z</t>
  </si>
  <si>
    <t>NPLA7856</t>
  </si>
  <si>
    <t>CDE:80063A6</t>
  </si>
  <si>
    <t>NPLA7857</t>
  </si>
  <si>
    <t>CDE:80063BA</t>
  </si>
  <si>
    <t>NPLA7866</t>
  </si>
  <si>
    <t>CDE:8005U4B</t>
  </si>
  <si>
    <t>NPLA7868</t>
  </si>
  <si>
    <t>CDE:486KZVC</t>
  </si>
  <si>
    <t>NPLA7869</t>
  </si>
  <si>
    <t>CDE:486KZU9</t>
  </si>
  <si>
    <t>NPLA7872</t>
  </si>
  <si>
    <t>A3897300</t>
  </si>
  <si>
    <t>SNC EUROMASTER FRANCE-3006-</t>
  </si>
  <si>
    <t>ALBERTVILLE</t>
  </si>
  <si>
    <t>CDE:486MM9A</t>
  </si>
  <si>
    <t>NPLA7878</t>
  </si>
  <si>
    <t>A3896909</t>
  </si>
  <si>
    <t>SNC EUROMASTER FRANCE -3089-</t>
  </si>
  <si>
    <t>CORBAS</t>
  </si>
  <si>
    <t>CDE:8002Z58</t>
  </si>
  <si>
    <t>NPLA7890</t>
  </si>
  <si>
    <t>CDE:80047JA</t>
  </si>
  <si>
    <t>NPLA7891</t>
  </si>
  <si>
    <t>CDE:80047JP</t>
  </si>
  <si>
    <t>NPLA7893</t>
  </si>
  <si>
    <t>CDE:8004CKV</t>
  </si>
  <si>
    <t>NPLA7897</t>
  </si>
  <si>
    <t>CDE:486MM4S</t>
  </si>
  <si>
    <t>NPLA7901</t>
  </si>
  <si>
    <t>A3892602</t>
  </si>
  <si>
    <t>SNC EUROMASTER FRANCE -3233-</t>
  </si>
  <si>
    <t>MONTELIMAR</t>
  </si>
  <si>
    <t>CDE:486KB3Y</t>
  </si>
  <si>
    <t>NPLA7908</t>
  </si>
  <si>
    <t>CDE:80048VZ</t>
  </si>
  <si>
    <t>NPLA7916</t>
  </si>
  <si>
    <t>CDE:8005UU7</t>
  </si>
  <si>
    <t>NPLA7919</t>
  </si>
  <si>
    <t>A69A1659</t>
  </si>
  <si>
    <t>SAS PNEUS SERVICES</t>
  </si>
  <si>
    <t>CHASSIEU</t>
  </si>
  <si>
    <t>CDE:8007YVR</t>
  </si>
  <si>
    <t>NPLA7920</t>
  </si>
  <si>
    <t>CDE:8007YVQ</t>
  </si>
  <si>
    <t>NPLA7922</t>
  </si>
  <si>
    <t>A31A1075</t>
  </si>
  <si>
    <t>ESTANCARBON</t>
  </si>
  <si>
    <t>CDE:8005UUB</t>
  </si>
  <si>
    <t>NPLA7924</t>
  </si>
  <si>
    <t>A3897203</t>
  </si>
  <si>
    <t>SNC EUROMASTER FRANCE -3170-</t>
  </si>
  <si>
    <t>LA CHAPELLE DU BOIS</t>
  </si>
  <si>
    <t>CDE:486JXZM</t>
  </si>
  <si>
    <t>NPLA7929</t>
  </si>
  <si>
    <t>CDE:8005UTL</t>
  </si>
  <si>
    <t>NPLA7938</t>
  </si>
  <si>
    <t>A38A1573</t>
  </si>
  <si>
    <t>CDE:8007FCV</t>
  </si>
  <si>
    <t>NPLA7939</t>
  </si>
  <si>
    <t>A87A0208</t>
  </si>
  <si>
    <t>CDE:8004YDP</t>
  </si>
  <si>
    <t>NPLA7942</t>
  </si>
  <si>
    <t>CDE:8006GW8</t>
  </si>
  <si>
    <t>NPLA7943</t>
  </si>
  <si>
    <t>CDE:8006GX4</t>
  </si>
  <si>
    <t>NPLA7946</t>
  </si>
  <si>
    <t>CDE:486P3GF</t>
  </si>
  <si>
    <t>NPLA7947</t>
  </si>
  <si>
    <t>CDE:486P3GH</t>
  </si>
  <si>
    <t>NPLA7959</t>
  </si>
  <si>
    <t>CDE:8006GRQ</t>
  </si>
  <si>
    <t>NPLA7960</t>
  </si>
  <si>
    <t>CDE:8006GRR</t>
  </si>
  <si>
    <t>NPLA7961</t>
  </si>
  <si>
    <t>A14A0797</t>
  </si>
  <si>
    <t>SAS LAGUERRE PNEUS</t>
  </si>
  <si>
    <t>ISIGNY SUR MER</t>
  </si>
  <si>
    <t>CDE:800679G</t>
  </si>
  <si>
    <t>NPLA7964</t>
  </si>
  <si>
    <t>CDE:486N2YH</t>
  </si>
  <si>
    <t>NPLA8004</t>
  </si>
  <si>
    <t>CDE:486N2TH</t>
  </si>
  <si>
    <t>NPLA8019</t>
  </si>
  <si>
    <t>CDE:486N2RK</t>
  </si>
  <si>
    <t>NPLA8020</t>
  </si>
  <si>
    <t>CDE:486N2RT</t>
  </si>
  <si>
    <t>NPLA8026</t>
  </si>
  <si>
    <t>CDE:8002ZXC</t>
  </si>
  <si>
    <t>NPLA8027</t>
  </si>
  <si>
    <t>CDE:8002ZW6</t>
  </si>
  <si>
    <t>NPLA8028</t>
  </si>
  <si>
    <t>CDE:8005AQ5</t>
  </si>
  <si>
    <t>NPLA8035</t>
  </si>
  <si>
    <t>CDE:486N534</t>
  </si>
  <si>
    <t>NPLA8044</t>
  </si>
  <si>
    <t>CDE:8002ZVB</t>
  </si>
  <si>
    <t>NPLA8109</t>
  </si>
  <si>
    <t>NT1L8345</t>
  </si>
  <si>
    <t>NT1L8356</t>
  </si>
  <si>
    <t>A61A0465</t>
  </si>
  <si>
    <t>CDE:20181011160023982</t>
  </si>
  <si>
    <t>NT1L8403</t>
  </si>
  <si>
    <t>A29A0965</t>
  </si>
  <si>
    <t>SARL BREIZH TYRES</t>
  </si>
  <si>
    <t>A35A1102</t>
  </si>
  <si>
    <t>BREIZH TYRES</t>
  </si>
  <si>
    <t>NT1L9415</t>
  </si>
  <si>
    <t>NT1M1716</t>
  </si>
  <si>
    <t>NPLA8863</t>
  </si>
  <si>
    <t>NPLA9006</t>
  </si>
  <si>
    <t>NPLA9256</t>
  </si>
  <si>
    <t>NT1M5026</t>
  </si>
  <si>
    <t>CDE:20181015091526090</t>
  </si>
  <si>
    <t>NT1M7245</t>
  </si>
  <si>
    <t>NT1M8590</t>
  </si>
  <si>
    <t>A50A0610</t>
  </si>
  <si>
    <t>TOURLAVILLE</t>
  </si>
  <si>
    <t>CDE:20181015163026296</t>
  </si>
  <si>
    <t>NPLA9910</t>
  </si>
  <si>
    <t>A32A0138</t>
  </si>
  <si>
    <t>SARL CAROL &amp; FILS</t>
  </si>
  <si>
    <t>FLEURANCE CEDEX</t>
  </si>
  <si>
    <t>NT1N0269</t>
  </si>
  <si>
    <t>CDE:20181016093026798</t>
  </si>
  <si>
    <t>NT1N4837</t>
  </si>
  <si>
    <t>NT1N6810</t>
  </si>
  <si>
    <t>NPLB0596</t>
  </si>
  <si>
    <t>NPLB0686</t>
  </si>
  <si>
    <t>CDE:486ECTG</t>
  </si>
  <si>
    <t>NT1N9162</t>
  </si>
  <si>
    <t>NT1N9173</t>
  </si>
  <si>
    <t>NT1N9189</t>
  </si>
  <si>
    <t>NT1N9803</t>
  </si>
  <si>
    <t>NT1O0791</t>
  </si>
  <si>
    <t>NT1O2259</t>
  </si>
  <si>
    <t>CDE:20181018173028470</t>
  </si>
  <si>
    <t>245/70R17.5 XDE2/. TL 136/134M MI</t>
  </si>
  <si>
    <t>NPLB1133</t>
  </si>
  <si>
    <t>A3891101</t>
  </si>
  <si>
    <t>SNC EUROMASTER FRANCE -3248-</t>
  </si>
  <si>
    <t>NARBONNE</t>
  </si>
  <si>
    <t>EN COURS</t>
  </si>
  <si>
    <t>0.165</t>
  </si>
  <si>
    <t>235/75R17.5 XDE2/ TL 132/130M MI</t>
  </si>
  <si>
    <t>0.145</t>
  </si>
  <si>
    <t>NPLB1186</t>
  </si>
  <si>
    <t>MONT DE MARSAN CEDEX</t>
  </si>
  <si>
    <t>NT1O3099</t>
  </si>
  <si>
    <t>NT1O6723</t>
  </si>
  <si>
    <t>A76A1378</t>
  </si>
  <si>
    <t>SOTTEVILLE LES ROUEN</t>
  </si>
  <si>
    <t>CDE:20181020093029460</t>
  </si>
  <si>
    <t>NT1O7390</t>
  </si>
  <si>
    <t>CDE:20181021101530104</t>
  </si>
  <si>
    <t>NPLB1624</t>
  </si>
  <si>
    <t>A38A1553</t>
  </si>
  <si>
    <t>SAS ETS GONTHIER FRERES</t>
  </si>
  <si>
    <t>SASSENAGE</t>
  </si>
  <si>
    <t>NPLB1634</t>
  </si>
  <si>
    <t>NPLB1641</t>
  </si>
  <si>
    <t>NPLB1643</t>
  </si>
  <si>
    <t>A47A0350</t>
  </si>
  <si>
    <t>SA VILLENEUVE PNEUS</t>
  </si>
  <si>
    <t>VILLENEUVE SUR LOT CEDEX</t>
  </si>
  <si>
    <t>NT1O7459</t>
  </si>
  <si>
    <t>NT1O7544</t>
  </si>
  <si>
    <t>CDE:20181022063030537</t>
  </si>
  <si>
    <t>NT1O8484</t>
  </si>
  <si>
    <t>CDE:20181022094530693</t>
  </si>
  <si>
    <t>NT1O8495</t>
  </si>
  <si>
    <t>NT1O8497</t>
  </si>
  <si>
    <t>CDE:20181022094530711</t>
  </si>
  <si>
    <t>NT1O8526</t>
  </si>
  <si>
    <t>CDE:20181022094530746</t>
  </si>
  <si>
    <t>NT1P0055</t>
  </si>
  <si>
    <t>NT1P0352</t>
  </si>
  <si>
    <t>NT1P0358</t>
  </si>
  <si>
    <t>CDE:20181022140030944</t>
  </si>
  <si>
    <t>NT1P2202</t>
  </si>
  <si>
    <t>NPLB2185</t>
  </si>
  <si>
    <t>NPLB2186</t>
  </si>
  <si>
    <t>NPLB2367</t>
  </si>
  <si>
    <t>CDE:800XM7Y</t>
  </si>
  <si>
    <t>NPLB2389</t>
  </si>
  <si>
    <t>CDE:486BMEQ</t>
  </si>
  <si>
    <t>NPLB2547</t>
  </si>
  <si>
    <t>CDE:48635FG</t>
  </si>
  <si>
    <t>NPLB2576</t>
  </si>
  <si>
    <t>CDE:486BKM2</t>
  </si>
  <si>
    <t>NPLB2590</t>
  </si>
  <si>
    <t>CDE:4868D84</t>
  </si>
  <si>
    <t>NPLB2918</t>
  </si>
  <si>
    <t>A34A1153</t>
  </si>
  <si>
    <t>SAS GAUTRAND PNEU -FIRST STOP-</t>
  </si>
  <si>
    <t>CDE:4863GM9</t>
  </si>
  <si>
    <t>NPLB2945</t>
  </si>
  <si>
    <t>CDE:800WR9T</t>
  </si>
  <si>
    <t>NPLB2955</t>
  </si>
  <si>
    <t>CDE:486FKHG</t>
  </si>
  <si>
    <t>NPLB2967</t>
  </si>
  <si>
    <t>CDE:486ZP6S</t>
  </si>
  <si>
    <t>NPLB2968</t>
  </si>
  <si>
    <t>CDE:486A2CB</t>
  </si>
  <si>
    <t>NPLB2982</t>
  </si>
  <si>
    <t>CDE:800K9GW</t>
  </si>
  <si>
    <t>NPLB3054</t>
  </si>
  <si>
    <t>CDE:4869WEM</t>
  </si>
  <si>
    <t>NPLB3056</t>
  </si>
  <si>
    <t>A65A0242</t>
  </si>
  <si>
    <t>SAS SOG PNEUS SERVICES</t>
  </si>
  <si>
    <t>ODOS</t>
  </si>
  <si>
    <t>CDE:4868T3B</t>
  </si>
  <si>
    <t>NPLB3065</t>
  </si>
  <si>
    <t>A60A0888</t>
  </si>
  <si>
    <t>CDE:800XFBH</t>
  </si>
  <si>
    <t>NPLB3066</t>
  </si>
  <si>
    <t>CDE:800XFBG</t>
  </si>
  <si>
    <t>NPLB3096</t>
  </si>
  <si>
    <t>CDE:4863YZ2</t>
  </si>
  <si>
    <t>NPLB3137</t>
  </si>
  <si>
    <t>A86A0534</t>
  </si>
  <si>
    <t>CHATELLERAULT</t>
  </si>
  <si>
    <t>CDE:4864NR7</t>
  </si>
  <si>
    <t>NPLB3144</t>
  </si>
  <si>
    <t>CDE:800QDRU</t>
  </si>
  <si>
    <t>NPLB3197</t>
  </si>
  <si>
    <t>CDE:800XPK7</t>
  </si>
  <si>
    <t>NPLB3205</t>
  </si>
  <si>
    <t>CDE:486X4C6</t>
  </si>
  <si>
    <t>NPLB3206</t>
  </si>
  <si>
    <t>CDE:486X4C7</t>
  </si>
  <si>
    <t>NPLB3210</t>
  </si>
  <si>
    <t>A79A0503</t>
  </si>
  <si>
    <t>PARTHENAY</t>
  </si>
  <si>
    <t>CDE:4864NWZ</t>
  </si>
  <si>
    <t>NPLB3230</t>
  </si>
  <si>
    <t>CDE:800KBED</t>
  </si>
  <si>
    <t>NPLB3236</t>
  </si>
  <si>
    <t>CDE:486BMWC</t>
  </si>
  <si>
    <t>NPLB3257</t>
  </si>
  <si>
    <t>CDE:800YC3L</t>
  </si>
  <si>
    <t>NPLB3302</t>
  </si>
  <si>
    <t>A88A0537</t>
  </si>
  <si>
    <t>PASCAL PNEUS</t>
  </si>
  <si>
    <t>BELLEFONTAINE</t>
  </si>
  <si>
    <t>CDE:800WNYQ</t>
  </si>
  <si>
    <t>NPLB3327</t>
  </si>
  <si>
    <t>CDE:800XG7H</t>
  </si>
  <si>
    <t>NPLB3364</t>
  </si>
  <si>
    <t>A25A0241</t>
  </si>
  <si>
    <t>SARL LA MAISON DU PNEU PONTARLIER</t>
  </si>
  <si>
    <t>PONTARLIER</t>
  </si>
  <si>
    <t>CDE:4869M5N</t>
  </si>
  <si>
    <t>NPLB3366</t>
  </si>
  <si>
    <t>CDE:4868D6K</t>
  </si>
  <si>
    <t>NPLB3395</t>
  </si>
  <si>
    <t>A41A0077</t>
  </si>
  <si>
    <t>SNC EUROMASTER FRANCE -3356-</t>
  </si>
  <si>
    <t>SAINT OUEN</t>
  </si>
  <si>
    <t>CDE:48646TX</t>
  </si>
  <si>
    <t>NPLB3471</t>
  </si>
  <si>
    <t>A45A0240</t>
  </si>
  <si>
    <t>SNC EUROMASTER FRANCE -3230-</t>
  </si>
  <si>
    <t>CDE:800TYEX</t>
  </si>
  <si>
    <t>NPLB3493</t>
  </si>
  <si>
    <t>CDE:486XNQH</t>
  </si>
  <si>
    <t>NPLB3494</t>
  </si>
  <si>
    <t>CDE:486XQVZ</t>
  </si>
  <si>
    <t>NPLB3535</t>
  </si>
  <si>
    <t>CDE:486A9TT</t>
  </si>
  <si>
    <t>NPLB3583</t>
  </si>
  <si>
    <t>CDE:4867T82</t>
  </si>
  <si>
    <t>NPLB3625</t>
  </si>
  <si>
    <t>A93A0797</t>
  </si>
  <si>
    <t>SARL STE NLLE ST DENIS PNEUMATIQUES</t>
  </si>
  <si>
    <t>PIERREFITTE SUR SEINE</t>
  </si>
  <si>
    <t>CDE:800W9KS</t>
  </si>
  <si>
    <t>NPLB3627</t>
  </si>
  <si>
    <t>CDE:4866NNK</t>
  </si>
  <si>
    <t>NPLB3628</t>
  </si>
  <si>
    <t>CDE:48634FF</t>
  </si>
  <si>
    <t>NPLB3631</t>
  </si>
  <si>
    <t>A43A0266</t>
  </si>
  <si>
    <t>SNC EUROMASTER FRANCE -3372-</t>
  </si>
  <si>
    <t>YSSINGEAUX</t>
  </si>
  <si>
    <t>CDE:4864T4C</t>
  </si>
  <si>
    <t>NPLB3694</t>
  </si>
  <si>
    <t>A73A0083</t>
  </si>
  <si>
    <t>LA BATHIE</t>
  </si>
  <si>
    <t>CDE:4869BD5</t>
  </si>
  <si>
    <t>NPLB3727</t>
  </si>
  <si>
    <t>CDE:486ACZX</t>
  </si>
  <si>
    <t>NPLB3744</t>
  </si>
  <si>
    <t>CDE:800TYEY</t>
  </si>
  <si>
    <t>NPLB3800</t>
  </si>
  <si>
    <t>CDE:800P53D</t>
  </si>
  <si>
    <t>NPLB3865</t>
  </si>
  <si>
    <t>CDE:800XM7Z</t>
  </si>
  <si>
    <t>NPLB3894</t>
  </si>
  <si>
    <t>CDE:486ABQ5</t>
  </si>
  <si>
    <t>NPLB3954</t>
  </si>
  <si>
    <t>CDE:800VM7M</t>
  </si>
  <si>
    <t>NPLB3992</t>
  </si>
  <si>
    <t>CDE:486CRC8</t>
  </si>
  <si>
    <t>NPLB4004</t>
  </si>
  <si>
    <t>CDE:486ZESS</t>
  </si>
  <si>
    <t>NPLB4019</t>
  </si>
  <si>
    <t>A35A0829</t>
  </si>
  <si>
    <t>SAINT MEEN LE GRAND</t>
  </si>
  <si>
    <t>CDE:800W6ZC</t>
  </si>
  <si>
    <t>NPLB4020</t>
  </si>
  <si>
    <t>CDE:4863Z7R</t>
  </si>
  <si>
    <t>NPLB4024</t>
  </si>
  <si>
    <t>CDE:800YNS3</t>
  </si>
  <si>
    <t>NPLB4081</t>
  </si>
  <si>
    <t>CDE:486AU3Z</t>
  </si>
  <si>
    <t>NPLB4110</t>
  </si>
  <si>
    <t>CDE:800XPBH</t>
  </si>
  <si>
    <t>NPLB4199</t>
  </si>
  <si>
    <t>A62A1302</t>
  </si>
  <si>
    <t>EQUIPNEU</t>
  </si>
  <si>
    <t>LILLERS</t>
  </si>
  <si>
    <t>CDE:800H4SY</t>
  </si>
  <si>
    <t>NPLB4200</t>
  </si>
  <si>
    <t>CDE:800H4SZ</t>
  </si>
  <si>
    <t>NPLB4273</t>
  </si>
  <si>
    <t>CDE:486AK2T</t>
  </si>
  <si>
    <t>NPLB4274</t>
  </si>
  <si>
    <t>CDE:486AK2U</t>
  </si>
  <si>
    <t>NPLB4318</t>
  </si>
  <si>
    <t>CDE:800L9XM</t>
  </si>
  <si>
    <t>NPLB4350</t>
  </si>
  <si>
    <t>A52A0297</t>
  </si>
  <si>
    <t>SAS PNEUS LEGROS SAINT DIZIER</t>
  </si>
  <si>
    <t>SAINT DIZIER</t>
  </si>
  <si>
    <t>CDE:4865BQB</t>
  </si>
  <si>
    <t>NPLB4373</t>
  </si>
  <si>
    <t>CDE:4864Y73</t>
  </si>
  <si>
    <t>NPLB4463</t>
  </si>
  <si>
    <t>CDE:800U7DF</t>
  </si>
  <si>
    <t>NPLB4464</t>
  </si>
  <si>
    <t>CDE:800U7DC</t>
  </si>
  <si>
    <t>NPLB4491</t>
  </si>
  <si>
    <t>A13A1871</t>
  </si>
  <si>
    <t>SA AYME ET FILS -AGENCE 11-</t>
  </si>
  <si>
    <t>CDE:4867AZ7</t>
  </si>
  <si>
    <t>NPLB4506</t>
  </si>
  <si>
    <t>CDE:486YY2X</t>
  </si>
  <si>
    <t>NPLB4562</t>
  </si>
  <si>
    <t>A74A0672</t>
  </si>
  <si>
    <t>SARL JUNIOR PNEUS</t>
  </si>
  <si>
    <t>SALLANCHES</t>
  </si>
  <si>
    <t>CDE:4869BNF</t>
  </si>
  <si>
    <t>NPLB4613</t>
  </si>
  <si>
    <t>CDE:4866DRU</t>
  </si>
  <si>
    <t>13R22.5 RCDE2+R2 TL LR/G2</t>
  </si>
  <si>
    <t>NPLB4618</t>
  </si>
  <si>
    <t>CDE:486E3KT</t>
  </si>
  <si>
    <t>NPLB4684</t>
  </si>
  <si>
    <t>CDE:486YXX8</t>
  </si>
  <si>
    <t>NPLB4736</t>
  </si>
  <si>
    <t>CDE:486YYGA</t>
  </si>
  <si>
    <t>NPLB4737</t>
  </si>
  <si>
    <t>A43A0383</t>
  </si>
  <si>
    <t>SAINTE SIGOLENE</t>
  </si>
  <si>
    <t>CDE:486X33B</t>
  </si>
  <si>
    <t>NPLB4738</t>
  </si>
  <si>
    <t>CDE:486X329</t>
  </si>
  <si>
    <t>NPLB4754</t>
  </si>
  <si>
    <t>CDE:486APBT</t>
  </si>
  <si>
    <t>NPLB4763</t>
  </si>
  <si>
    <t>CDE:800K2UY</t>
  </si>
  <si>
    <t>NPLB4790</t>
  </si>
  <si>
    <t>CDE:4869GY7</t>
  </si>
  <si>
    <t>NPLB4812</t>
  </si>
  <si>
    <t>CDE:800WS3D</t>
  </si>
  <si>
    <t>NPLB4813</t>
  </si>
  <si>
    <t>A53A0340</t>
  </si>
  <si>
    <t>LAVAL</t>
  </si>
  <si>
    <t>CDE:800T23C</t>
  </si>
  <si>
    <t>NT1P7780</t>
  </si>
  <si>
    <t>NT1P9600</t>
  </si>
  <si>
    <t>NT1Q1579</t>
  </si>
  <si>
    <t>NT1Q3030</t>
  </si>
  <si>
    <t>NPLB5549</t>
  </si>
  <si>
    <t>A74A0954</t>
  </si>
  <si>
    <t>NT1Q8007</t>
  </si>
  <si>
    <t>CDE:20181026130033452</t>
  </si>
  <si>
    <t>NT1R0924</t>
  </si>
  <si>
    <t>NT1R1909</t>
  </si>
  <si>
    <t>CDE:20181029093035306</t>
  </si>
  <si>
    <t>NT1R2664</t>
  </si>
  <si>
    <t>CDE:20181029103035341</t>
  </si>
  <si>
    <t>NT1R2665</t>
  </si>
  <si>
    <t>A40A0239</t>
  </si>
  <si>
    <t>SARL MORES PNEUS</t>
  </si>
  <si>
    <t>DAX</t>
  </si>
  <si>
    <t>NT1R3854</t>
  </si>
  <si>
    <t>NT1R6979</t>
  </si>
  <si>
    <t>NT1R7779</t>
  </si>
  <si>
    <t>NT1R7801</t>
  </si>
  <si>
    <t>CDE:20181030091535869</t>
  </si>
  <si>
    <t>NPLB6630</t>
  </si>
  <si>
    <t>A77A1293</t>
  </si>
  <si>
    <t>ASD 77</t>
  </si>
  <si>
    <t>FONTENAY TRESIGNY</t>
  </si>
  <si>
    <t>NPLB6747</t>
  </si>
  <si>
    <t>NPLB6889</t>
  </si>
  <si>
    <t>A8111581</t>
  </si>
  <si>
    <t>SARL D'EXPL DES ETS COUSINIE PNEUS</t>
  </si>
  <si>
    <t>AUSSILLON</t>
  </si>
  <si>
    <t>NPLB6906</t>
  </si>
  <si>
    <t>NT1S3743</t>
  </si>
  <si>
    <t>NT1T2109</t>
  </si>
  <si>
    <t>CDE:20181103050037773</t>
  </si>
  <si>
    <t>NT1T2167</t>
  </si>
  <si>
    <t>CDE:20181103061537901</t>
  </si>
  <si>
    <t>NT1T2250</t>
  </si>
  <si>
    <t>NT1T2518</t>
  </si>
  <si>
    <t>NT1T3884</t>
  </si>
  <si>
    <t>NT1T9665</t>
  </si>
  <si>
    <t>NT1T9690</t>
  </si>
  <si>
    <t>NT1T9692</t>
  </si>
  <si>
    <t>A41A0368</t>
  </si>
  <si>
    <t>NT1U2277</t>
  </si>
  <si>
    <t>NT1U2458</t>
  </si>
  <si>
    <t>NT1U5147</t>
  </si>
  <si>
    <t>CDE:20181107090040389</t>
  </si>
  <si>
    <t>NPLB8836</t>
  </si>
  <si>
    <t>A54A0724</t>
  </si>
  <si>
    <t>BAYON MULTISERVICES AUTOMOBILES</t>
  </si>
  <si>
    <t>REHAINVILLER</t>
  </si>
  <si>
    <t>NT1V0356</t>
  </si>
  <si>
    <t>A49A0870</t>
  </si>
  <si>
    <t>SAUMUR</t>
  </si>
  <si>
    <t>CDE:20181108091540973</t>
  </si>
  <si>
    <t>NT1V2420</t>
  </si>
  <si>
    <t>CDE:20181108141541136</t>
  </si>
  <si>
    <t>NT1V2426</t>
  </si>
  <si>
    <t>NT1V4664</t>
  </si>
  <si>
    <t>A33A1363</t>
  </si>
  <si>
    <t>SAS TAQUIPNEU MERIGNAC</t>
  </si>
  <si>
    <t>NT1V4665</t>
  </si>
  <si>
    <t>A36A0106</t>
  </si>
  <si>
    <t>SARL PNEUS EUROPE SERVICES</t>
  </si>
  <si>
    <t>LA CHATRE</t>
  </si>
  <si>
    <t>NT1V4734</t>
  </si>
  <si>
    <t>NT1V4830</t>
  </si>
  <si>
    <t>CDE:20181109081541552</t>
  </si>
  <si>
    <t>NT1V5125</t>
  </si>
  <si>
    <t>CDE:20181109090041581</t>
  </si>
  <si>
    <t>NT1V5534</t>
  </si>
  <si>
    <t>CDE:20181109094541627</t>
  </si>
  <si>
    <t>NT1V5535</t>
  </si>
  <si>
    <t>CDE:20181109094541630</t>
  </si>
  <si>
    <t>NT1V5548</t>
  </si>
  <si>
    <t>NT1V6187</t>
  </si>
  <si>
    <t>CDE:20181109110041687</t>
  </si>
  <si>
    <t>NT1V6753</t>
  </si>
  <si>
    <t>CDE:20181109123041717</t>
  </si>
  <si>
    <t>NT1V6792</t>
  </si>
  <si>
    <t>CDE:20181109130041738</t>
  </si>
  <si>
    <t>NPLB9737</t>
  </si>
  <si>
    <t>NPLB9918</t>
  </si>
  <si>
    <t>CDE:486JAPH</t>
  </si>
  <si>
    <t>NPLB9921</t>
  </si>
  <si>
    <t>CDE:486R4EP</t>
  </si>
  <si>
    <t>NPLB9938</t>
  </si>
  <si>
    <t>A63A2294</t>
  </si>
  <si>
    <t>SARL VIZET PNEU SERVICES</t>
  </si>
  <si>
    <t>MORIAT</t>
  </si>
  <si>
    <t>CDE:486N7NM</t>
  </si>
  <si>
    <t>NPLB9945</t>
  </si>
  <si>
    <t>CDE:486JRAD</t>
  </si>
  <si>
    <t>NPLB9960</t>
  </si>
  <si>
    <t>A63A2307</t>
  </si>
  <si>
    <t>CDE:486JAJ7</t>
  </si>
  <si>
    <t>NPLB9962</t>
  </si>
  <si>
    <t>CDE:8005AAG</t>
  </si>
  <si>
    <t>NPLB9963</t>
  </si>
  <si>
    <t>CDE:8005AAF</t>
  </si>
  <si>
    <t>NPLB9964</t>
  </si>
  <si>
    <t>A51A0109</t>
  </si>
  <si>
    <t>SNC EUROMASTER FRANCE -3144-</t>
  </si>
  <si>
    <t>MAGENTA</t>
  </si>
  <si>
    <t>CDE:486J78P</t>
  </si>
  <si>
    <t>NPLB9970</t>
  </si>
  <si>
    <t>CDE:486P46Z</t>
  </si>
  <si>
    <t>NPLB9971</t>
  </si>
  <si>
    <t>A70A0303</t>
  </si>
  <si>
    <t>HBM POIDS LOURDS ET UTILITAIRES</t>
  </si>
  <si>
    <t>HERICOURT</t>
  </si>
  <si>
    <t>CDE:486PNB4</t>
  </si>
  <si>
    <t>NPLB9999</t>
  </si>
  <si>
    <t>CDE:486JQYX</t>
  </si>
  <si>
    <t>NPLC0001</t>
  </si>
  <si>
    <t>CDE:486JQYW</t>
  </si>
  <si>
    <t>NPLC0015</t>
  </si>
  <si>
    <t>MONTAUBAN CEDEX</t>
  </si>
  <si>
    <t>CDE:486PG94</t>
  </si>
  <si>
    <t>NPLC0037</t>
  </si>
  <si>
    <t>A86A0566</t>
  </si>
  <si>
    <t>CDE:486RJ2H</t>
  </si>
  <si>
    <t>NPLC0041</t>
  </si>
  <si>
    <t>A3898400</t>
  </si>
  <si>
    <t>SNC EUROMASTER FRANCE -3187-</t>
  </si>
  <si>
    <t>LE PONTET</t>
  </si>
  <si>
    <t>CDE:486MR2V</t>
  </si>
  <si>
    <t>NPLC0056</t>
  </si>
  <si>
    <t>CDE:486RDAQ</t>
  </si>
  <si>
    <t>NPLC0057</t>
  </si>
  <si>
    <t>CDE:8007XZJ</t>
  </si>
  <si>
    <t>NPLC0069</t>
  </si>
  <si>
    <t>CDE:4867QYC</t>
  </si>
  <si>
    <t>NPLC0070</t>
  </si>
  <si>
    <t>CDE:4867QYE</t>
  </si>
  <si>
    <t>NPLC0072</t>
  </si>
  <si>
    <t>CDE:4867QYF</t>
  </si>
  <si>
    <t>NPLC0076</t>
  </si>
  <si>
    <t>CDE:486M6VS</t>
  </si>
  <si>
    <t>NPLC0077</t>
  </si>
  <si>
    <t>CDE:486M6V6</t>
  </si>
  <si>
    <t>NPLC0080</t>
  </si>
  <si>
    <t>CDE:486P4MX</t>
  </si>
  <si>
    <t>NPLC0081</t>
  </si>
  <si>
    <t>CDE:486RC58</t>
  </si>
  <si>
    <t>NPLC0096</t>
  </si>
  <si>
    <t>A03A0669</t>
  </si>
  <si>
    <t>SARL MPI AGENCE 147</t>
  </si>
  <si>
    <t>AVERMES</t>
  </si>
  <si>
    <t>CDE:486M6TR</t>
  </si>
  <si>
    <t>NPLC0102</t>
  </si>
  <si>
    <t>A56A0377</t>
  </si>
  <si>
    <t>VANNES</t>
  </si>
  <si>
    <t>CDE:486NE47</t>
  </si>
  <si>
    <t>NPLC0106</t>
  </si>
  <si>
    <t>CDE:486NE44</t>
  </si>
  <si>
    <t>NPLC0114</t>
  </si>
  <si>
    <t>CDE:486NE48</t>
  </si>
  <si>
    <t>NPLC0115</t>
  </si>
  <si>
    <t>CDE:486NE45</t>
  </si>
  <si>
    <t>NPLC0120</t>
  </si>
  <si>
    <t>A3894002</t>
  </si>
  <si>
    <t>SNC EUROMASTER FRANCE -3003-</t>
  </si>
  <si>
    <t>AIRE SUR L ADOUR</t>
  </si>
  <si>
    <t>CDE:80049AH</t>
  </si>
  <si>
    <t>NPLC0121</t>
  </si>
  <si>
    <t>CDE:486PGU6</t>
  </si>
  <si>
    <t>NPLC0125</t>
  </si>
  <si>
    <t>CDE:486PU7S</t>
  </si>
  <si>
    <t>NPLC0138</t>
  </si>
  <si>
    <t>CDE:8004G3W</t>
  </si>
  <si>
    <t>NPLC0139</t>
  </si>
  <si>
    <t>A26A0080</t>
  </si>
  <si>
    <t>BOURG LES VALENCE</t>
  </si>
  <si>
    <t>CDE:800A4QS</t>
  </si>
  <si>
    <t>NPLC0143</t>
  </si>
  <si>
    <t>CDE:486H96Q</t>
  </si>
  <si>
    <t>NPLC0150</t>
  </si>
  <si>
    <t>CDE:8003TUD</t>
  </si>
  <si>
    <t>NPLC0151</t>
  </si>
  <si>
    <t>CDE:800A4KY</t>
  </si>
  <si>
    <t>NPLC0163</t>
  </si>
  <si>
    <t>A14A0819</t>
  </si>
  <si>
    <t>SARL MPI AGENCE 64</t>
  </si>
  <si>
    <t>HONFLEUR</t>
  </si>
  <si>
    <t>CDE:486KLWN</t>
  </si>
  <si>
    <t>NPLC0167</t>
  </si>
  <si>
    <t>CDE:486H939</t>
  </si>
  <si>
    <t>NPLC0168</t>
  </si>
  <si>
    <t>CDE:486H935</t>
  </si>
  <si>
    <t>NPLC0175</t>
  </si>
  <si>
    <t>CDE:486RWD6</t>
  </si>
  <si>
    <t>NPLC0205</t>
  </si>
  <si>
    <t>CDE:486RE5N</t>
  </si>
  <si>
    <t>NPLC0206</t>
  </si>
  <si>
    <t>CDE:486RUDN</t>
  </si>
  <si>
    <t>NPLC0207</t>
  </si>
  <si>
    <t>CDE:486RUDP</t>
  </si>
  <si>
    <t>NPLC0211</t>
  </si>
  <si>
    <t>CDE:486GTWB</t>
  </si>
  <si>
    <t>NPLC0212</t>
  </si>
  <si>
    <t>CDE:486RE4D</t>
  </si>
  <si>
    <t>NPLC0213</t>
  </si>
  <si>
    <t>CDE:486PF83</t>
  </si>
  <si>
    <t>NPLC0214</t>
  </si>
  <si>
    <t>CDE:486PF82</t>
  </si>
  <si>
    <t>NPLC0223</t>
  </si>
  <si>
    <t>CDE:8003TBL</t>
  </si>
  <si>
    <t>NPLC0238</t>
  </si>
  <si>
    <t>CDE:8003L95</t>
  </si>
  <si>
    <t>NPLC0239</t>
  </si>
  <si>
    <t>CDE:8003L9K</t>
  </si>
  <si>
    <t>NPLC0277</t>
  </si>
  <si>
    <t>CDE:8003S6P</t>
  </si>
  <si>
    <t>NPLC0280</t>
  </si>
  <si>
    <t>CDE:8005K33</t>
  </si>
  <si>
    <t>NPLC0283</t>
  </si>
  <si>
    <t>CDE:8007BCR</t>
  </si>
  <si>
    <t>NPLC0285</t>
  </si>
  <si>
    <t>CDE:486REVW</t>
  </si>
  <si>
    <t>NPLC0288</t>
  </si>
  <si>
    <t>CDE:8003PQX</t>
  </si>
  <si>
    <t>NPLC0289</t>
  </si>
  <si>
    <t>CDE:8003PQM</t>
  </si>
  <si>
    <t>NPLC0291</t>
  </si>
  <si>
    <t>A57A0891</t>
  </si>
  <si>
    <t>SARL MECAPNEUS SERVICES</t>
  </si>
  <si>
    <t>LOUVIGNY</t>
  </si>
  <si>
    <t>CDE:486JVPS</t>
  </si>
  <si>
    <t>NPLC0294</t>
  </si>
  <si>
    <t>CDE:800298E</t>
  </si>
  <si>
    <t>NPLC0295</t>
  </si>
  <si>
    <t>CDE:800298F</t>
  </si>
  <si>
    <t>NPLC0297</t>
  </si>
  <si>
    <t>CDE:8002974</t>
  </si>
  <si>
    <t>NPLC0298</t>
  </si>
  <si>
    <t>CDE:8003PLG</t>
  </si>
  <si>
    <t>NPLC0300</t>
  </si>
  <si>
    <t>A79A0483</t>
  </si>
  <si>
    <t>SNC EUROMASTER FRANCE -3340-</t>
  </si>
  <si>
    <t>THOUARS</t>
  </si>
  <si>
    <t>CDE:486MYJG</t>
  </si>
  <si>
    <t>NPLC0309</t>
  </si>
  <si>
    <t>CDE:8003PFC</t>
  </si>
  <si>
    <t>NPLC0310</t>
  </si>
  <si>
    <t>CDE:8003PGC</t>
  </si>
  <si>
    <t>NPLC0312</t>
  </si>
  <si>
    <t>A3897703</t>
  </si>
  <si>
    <t>SNC EUROMASTER FRANCE-3175-</t>
  </si>
  <si>
    <t>LAGNY SUR MARNE</t>
  </si>
  <si>
    <t>CDE:486SBHU</t>
  </si>
  <si>
    <t>NPLC0316</t>
  </si>
  <si>
    <t>CDE:486RFSP</t>
  </si>
  <si>
    <t>NPLC0317</t>
  </si>
  <si>
    <t>CDE:486RFSM</t>
  </si>
  <si>
    <t>NPLC0318</t>
  </si>
  <si>
    <t>CDE:486RFSN</t>
  </si>
  <si>
    <t>NPLC0319</t>
  </si>
  <si>
    <t>CDE:486NU8R</t>
  </si>
  <si>
    <t>NPLC0324</t>
  </si>
  <si>
    <t>CDE:8007A3W</t>
  </si>
  <si>
    <t>NPLC0325</t>
  </si>
  <si>
    <t>CDE:486RCLA</t>
  </si>
  <si>
    <t>NPLC0331</t>
  </si>
  <si>
    <t>CDE:486M3LV</t>
  </si>
  <si>
    <t>NPLC0339</t>
  </si>
  <si>
    <t>CDE:486RCHW</t>
  </si>
  <si>
    <t>NPLC0347</t>
  </si>
  <si>
    <t>CDE:800BRLX</t>
  </si>
  <si>
    <t>NPLC0348</t>
  </si>
  <si>
    <t>CDE:8007AV9</t>
  </si>
  <si>
    <t>NPLC0365</t>
  </si>
  <si>
    <t>CDE:486QLC8</t>
  </si>
  <si>
    <t>NPLC0366</t>
  </si>
  <si>
    <t>A07A0379</t>
  </si>
  <si>
    <t>SAS PNEUS 7</t>
  </si>
  <si>
    <t>AUBENAS</t>
  </si>
  <si>
    <t>CDE:486M29R</t>
  </si>
  <si>
    <t>NPLC0367</t>
  </si>
  <si>
    <t>CDE:486Q6RH</t>
  </si>
  <si>
    <t>NPLC0368</t>
  </si>
  <si>
    <t>CDE:486Q6RK</t>
  </si>
  <si>
    <t>NPLC0369</t>
  </si>
  <si>
    <t>CDE:486Q6RL</t>
  </si>
  <si>
    <t>NPLC0371</t>
  </si>
  <si>
    <t>CDE:486Q5KA</t>
  </si>
  <si>
    <t>NPLC0372</t>
  </si>
  <si>
    <t>CDE:486Q5KB</t>
  </si>
  <si>
    <t>NPLC0373</t>
  </si>
  <si>
    <t>CDE:486Q5KC</t>
  </si>
  <si>
    <t>NPLC0374</t>
  </si>
  <si>
    <t>CDE:486Q5KF</t>
  </si>
  <si>
    <t>NPLC0377</t>
  </si>
  <si>
    <t>CDE:486Q6JF</t>
  </si>
  <si>
    <t>NPLC0378</t>
  </si>
  <si>
    <t>CDE:486Q6JG</t>
  </si>
  <si>
    <t>NPLC0389</t>
  </si>
  <si>
    <t>CDE:800BRFE</t>
  </si>
  <si>
    <t>NPLC0390</t>
  </si>
  <si>
    <t>CDE:800BRFJ</t>
  </si>
  <si>
    <t>NPLC0393</t>
  </si>
  <si>
    <t>CDE:80024MR</t>
  </si>
  <si>
    <t>NPLC0401</t>
  </si>
  <si>
    <t>A3893201</t>
  </si>
  <si>
    <t>SNC EUROMASTER FRANCE -3087-</t>
  </si>
  <si>
    <t>CONDOM</t>
  </si>
  <si>
    <t>CDE:486QGG6</t>
  </si>
  <si>
    <t>NPLC0408</t>
  </si>
  <si>
    <t>CDE:8005MKK</t>
  </si>
  <si>
    <t>NPLC0410</t>
  </si>
  <si>
    <t>CDE:800B2WN</t>
  </si>
  <si>
    <t>NPLC0411</t>
  </si>
  <si>
    <t>CDE:486QF94</t>
  </si>
  <si>
    <t>NPLC0412</t>
  </si>
  <si>
    <t>CDE:486QK2L</t>
  </si>
  <si>
    <t>NPLC0413</t>
  </si>
  <si>
    <t>CDE:486QK2E</t>
  </si>
  <si>
    <t>NPLC0419</t>
  </si>
  <si>
    <t>CDE:486QJ2R</t>
  </si>
  <si>
    <t>NPLC0420</t>
  </si>
  <si>
    <t>CDE:800BQ5X</t>
  </si>
  <si>
    <t>NPLC0425</t>
  </si>
  <si>
    <t>A47A0491</t>
  </si>
  <si>
    <t>BON ENCONTRE</t>
  </si>
  <si>
    <t>CDE:486P38H</t>
  </si>
  <si>
    <t>NPLC0435</t>
  </si>
  <si>
    <t>A71A0747</t>
  </si>
  <si>
    <t>SARL RELAIS PNEUS</t>
  </si>
  <si>
    <t>CDE:800CLZB</t>
  </si>
  <si>
    <t>NPLC0436</t>
  </si>
  <si>
    <t>CDE:800CLYP</t>
  </si>
  <si>
    <t>NPLC0437</t>
  </si>
  <si>
    <t>CDE:800CLYN</t>
  </si>
  <si>
    <t>NPLC0441</t>
  </si>
  <si>
    <t>CDE:486R942</t>
  </si>
  <si>
    <t>NPLC0447</t>
  </si>
  <si>
    <t>A19A0183</t>
  </si>
  <si>
    <t>CDE:486NPFX</t>
  </si>
  <si>
    <t>NPLC0463</t>
  </si>
  <si>
    <t>CDE:486PHWX</t>
  </si>
  <si>
    <t>NPLC0499</t>
  </si>
  <si>
    <t>CDE:8005DB7</t>
  </si>
  <si>
    <t>NPLC0500</t>
  </si>
  <si>
    <t>CDE:800BHDG</t>
  </si>
  <si>
    <t>NPLC0519</t>
  </si>
  <si>
    <t>CDE:800BV4V</t>
  </si>
  <si>
    <t>NPLC0548</t>
  </si>
  <si>
    <t>A60A0682</t>
  </si>
  <si>
    <t>M-PNEUS ST LEU</t>
  </si>
  <si>
    <t>SAINT LEU D ESSERENT</t>
  </si>
  <si>
    <t>CDE:486T266</t>
  </si>
  <si>
    <t>NPLC0559</t>
  </si>
  <si>
    <t>CDE:486PV9S</t>
  </si>
  <si>
    <t>NPLC0583</t>
  </si>
  <si>
    <t>CDE:486RMLS</t>
  </si>
  <si>
    <t>NPLC0587</t>
  </si>
  <si>
    <t>CDE:800BX83</t>
  </si>
  <si>
    <t>NPLC0592</t>
  </si>
  <si>
    <t>CDE:486Q6RU</t>
  </si>
  <si>
    <t>NPLC0593</t>
  </si>
  <si>
    <t>A46A0130</t>
  </si>
  <si>
    <t>CAHORS</t>
  </si>
  <si>
    <t>CDE:486NP22</t>
  </si>
  <si>
    <t>NPLC0594</t>
  </si>
  <si>
    <t>A4243610</t>
  </si>
  <si>
    <t>SARL BALM JAMET PNEUS</t>
  </si>
  <si>
    <t>LA FOUILLOUSE</t>
  </si>
  <si>
    <t>CDE:486N7X8</t>
  </si>
  <si>
    <t>NT1W5569</t>
  </si>
  <si>
    <t>NT1W7471</t>
  </si>
  <si>
    <t>CDE:20181113133043888</t>
  </si>
  <si>
    <t>NPLC1328</t>
  </si>
  <si>
    <t>NPLC1354</t>
  </si>
  <si>
    <t>NPLC1396</t>
  </si>
  <si>
    <t>NPLC1398</t>
  </si>
  <si>
    <t>NPLC1500</t>
  </si>
  <si>
    <t>CDE:486NE9H</t>
  </si>
  <si>
    <t>NPLC1581</t>
  </si>
  <si>
    <t>A49A0878</t>
  </si>
  <si>
    <t>SA CHOLET PNEUS</t>
  </si>
  <si>
    <t>CHOLET</t>
  </si>
  <si>
    <t>CDE:486JQ6D</t>
  </si>
  <si>
    <t>NT1W9937</t>
  </si>
  <si>
    <t>NT1X0476</t>
  </si>
  <si>
    <t>NPLC1782</t>
  </si>
  <si>
    <t>NT1X5099</t>
  </si>
  <si>
    <t>NT1X9349</t>
  </si>
  <si>
    <t>A85A0678</t>
  </si>
  <si>
    <t>LES ESSARTS</t>
  </si>
  <si>
    <t>NT1Y3474</t>
  </si>
  <si>
    <t>A44A1096</t>
  </si>
  <si>
    <t>SA PENGLAOU</t>
  </si>
  <si>
    <t>ROUANS</t>
  </si>
  <si>
    <t>NT1Y4183</t>
  </si>
  <si>
    <t>NT1Y8926</t>
  </si>
  <si>
    <t>CDE:20181119210047769</t>
  </si>
  <si>
    <t>NT1Z0376</t>
  </si>
  <si>
    <t>CDE:20181120101548113</t>
  </si>
  <si>
    <t>NT1Z5044</t>
  </si>
  <si>
    <t>CDE:20181121091548790</t>
  </si>
  <si>
    <t>NT1Z5059</t>
  </si>
  <si>
    <t>CDE:20181121091548814</t>
  </si>
  <si>
    <t>NT1A0361</t>
  </si>
  <si>
    <t>CDE:20181122101549532</t>
  </si>
  <si>
    <t>NT1A0364</t>
  </si>
  <si>
    <t>NT1A0368</t>
  </si>
  <si>
    <t>A38A1570</t>
  </si>
  <si>
    <t>FUMEL</t>
  </si>
  <si>
    <t>CDE:20181122101549541</t>
  </si>
  <si>
    <t>NT1A1514</t>
  </si>
  <si>
    <t>CDE:20181122124549614</t>
  </si>
  <si>
    <t>NPLC4955</t>
  </si>
  <si>
    <t>NPLC4986</t>
  </si>
  <si>
    <t>NPLC4995</t>
  </si>
  <si>
    <t>NPLC4996</t>
  </si>
  <si>
    <t>NPLC5112</t>
  </si>
  <si>
    <t>NPLC5137</t>
  </si>
  <si>
    <t>NPLC5744</t>
  </si>
  <si>
    <t>A74A0969</t>
  </si>
  <si>
    <t>PNEUS SERVICES ALBANAIS</t>
  </si>
  <si>
    <t>RUMILLY</t>
  </si>
  <si>
    <t>NPLC6391</t>
  </si>
  <si>
    <t>NPLC6514</t>
  </si>
  <si>
    <t>NPLC6516</t>
  </si>
  <si>
    <t>NPLC6517</t>
  </si>
  <si>
    <t>NPLC6518</t>
  </si>
  <si>
    <t>NT1C7963</t>
  </si>
  <si>
    <t>CDE:20181130061554179</t>
  </si>
  <si>
    <t>NT1C9503</t>
  </si>
  <si>
    <t>A28A0184</t>
  </si>
  <si>
    <t>GELLAINVILLE</t>
  </si>
  <si>
    <t>NT1D1300</t>
  </si>
  <si>
    <t>CDE:20181130221554671</t>
  </si>
  <si>
    <t>NT1D1470</t>
  </si>
  <si>
    <t>CDE:20181201090054865</t>
  </si>
  <si>
    <t>NT1D2147</t>
  </si>
  <si>
    <t>NPLC7179</t>
  </si>
  <si>
    <t>NPLC7207</t>
  </si>
  <si>
    <t>NT1D3078</t>
  </si>
  <si>
    <t>NT1D3092</t>
  </si>
  <si>
    <t>A03A0660</t>
  </si>
  <si>
    <t>SA AYME ET FILS -AGENCE 48-</t>
  </si>
  <si>
    <t>CUSSET</t>
  </si>
  <si>
    <t>NPLC7742</t>
  </si>
  <si>
    <t>A58A0307</t>
  </si>
  <si>
    <t>NT1D7198</t>
  </si>
  <si>
    <t>A57A1203</t>
  </si>
  <si>
    <t>FORBACH</t>
  </si>
  <si>
    <t>CDE:20181204050056313</t>
  </si>
  <si>
    <t>NT1D7939</t>
  </si>
  <si>
    <t>NT1D7949</t>
  </si>
  <si>
    <t>NT1D7950</t>
  </si>
  <si>
    <t>NT1D7951</t>
  </si>
  <si>
    <t>A28A0208</t>
  </si>
  <si>
    <t>SNC EUROMASTER FRANCE-3157-</t>
  </si>
  <si>
    <t>CDE:20181204093056545</t>
  </si>
  <si>
    <t>NT1D7952</t>
  </si>
  <si>
    <t>CDE:20181204093056546</t>
  </si>
  <si>
    <t>NT1D9881</t>
  </si>
  <si>
    <t>NT1E2670</t>
  </si>
  <si>
    <t>CDE:20181205093057183</t>
  </si>
  <si>
    <t>NT1E2672</t>
  </si>
  <si>
    <t>A05A0268</t>
  </si>
  <si>
    <t>CDE:20181205093057185</t>
  </si>
  <si>
    <t>NT1E2677</t>
  </si>
  <si>
    <t>A33A1360</t>
  </si>
  <si>
    <t>LA TESTE DE BUCH</t>
  </si>
  <si>
    <t>NT1E2680</t>
  </si>
  <si>
    <t>NT1E6309</t>
  </si>
  <si>
    <t>CDE:20181206053057884</t>
  </si>
  <si>
    <t>NT1E6645</t>
  </si>
  <si>
    <t>CDE:20181206091557964</t>
  </si>
  <si>
    <t>NT1E6666</t>
  </si>
  <si>
    <t>A45A0778</t>
  </si>
  <si>
    <t>SARL SARAN PNEUS PL</t>
  </si>
  <si>
    <t>SARAN</t>
  </si>
  <si>
    <t>CDE:20181206091557986</t>
  </si>
  <si>
    <t>NT1E8251</t>
  </si>
  <si>
    <t>A22A0678</t>
  </si>
  <si>
    <t>SARL LA STATION DU PNEU</t>
  </si>
  <si>
    <t>QUEVERT</t>
  </si>
  <si>
    <t>NPLC8844</t>
  </si>
  <si>
    <t>A54A0847</t>
  </si>
  <si>
    <t>NANCY</t>
  </si>
  <si>
    <t>NT1F0331</t>
  </si>
  <si>
    <t>CDE:20181207071558479</t>
  </si>
  <si>
    <t>NT1F0620</t>
  </si>
  <si>
    <t>NT1F0740</t>
  </si>
  <si>
    <t>A13A1881</t>
  </si>
  <si>
    <t>SARL MPI AGENCE 30</t>
  </si>
  <si>
    <t>SAINT VICTORET</t>
  </si>
  <si>
    <t>CDE:20181207091558541</t>
  </si>
  <si>
    <t>CHAMBRE 13E 13   VALVE  746</t>
  </si>
  <si>
    <t>A41W0925</t>
  </si>
  <si>
    <t>A8524153</t>
  </si>
  <si>
    <t>SARL GARAGE FONTENEAU</t>
  </si>
  <si>
    <t>LA RABATELIERE</t>
  </si>
  <si>
    <t>0.00201</t>
  </si>
  <si>
    <t>LIVRAISON SOUS 48H MERCI</t>
  </si>
  <si>
    <t>NT1F5729</t>
  </si>
  <si>
    <t>NT1F5730</t>
  </si>
  <si>
    <t>CDE:20181210091560157</t>
  </si>
  <si>
    <t>NT1F5732</t>
  </si>
  <si>
    <t>A68A0737</t>
  </si>
  <si>
    <t>SARL A.C PNEUS ET SERVICES</t>
  </si>
  <si>
    <t>WITTENHEIM</t>
  </si>
  <si>
    <t>NT1F5738</t>
  </si>
  <si>
    <t>315/80R22.5 ZY2R1 TL LR/G1</t>
  </si>
  <si>
    <t>NT1F5756</t>
  </si>
  <si>
    <t>A24A0370</t>
  </si>
  <si>
    <t>NOTRE DAME DE SANILHAC</t>
  </si>
  <si>
    <t>0.37943</t>
  </si>
  <si>
    <t>NT1F8093</t>
  </si>
  <si>
    <t>A77A0802</t>
  </si>
  <si>
    <t>SARL GGE DE LA CROISIERE</t>
  </si>
  <si>
    <t>SOUPPES SUR LOING</t>
  </si>
  <si>
    <t>NT1F8101</t>
  </si>
  <si>
    <t>A41A0397</t>
  </si>
  <si>
    <t>VENDOME</t>
  </si>
  <si>
    <t>NT1F9547</t>
  </si>
  <si>
    <t>NT1G0101</t>
  </si>
  <si>
    <t>NT1G0298</t>
  </si>
  <si>
    <t>NT1G0479</t>
  </si>
  <si>
    <t>315/80 R 22.5 XZE2+/. TL 156L</t>
  </si>
  <si>
    <t>NT1G0530</t>
  </si>
  <si>
    <t>0.34</t>
  </si>
  <si>
    <t>CDE:20181211050060687</t>
  </si>
  <si>
    <t>NT1G1127</t>
  </si>
  <si>
    <t>NT1G1131</t>
  </si>
  <si>
    <t>NT1G1134</t>
  </si>
  <si>
    <t>NT1G1135</t>
  </si>
  <si>
    <t>A7731602</t>
  </si>
  <si>
    <t>SAS ETS VERNIERES</t>
  </si>
  <si>
    <t>MAREUIL LES MEAUX</t>
  </si>
  <si>
    <t>CDE:20181211091560865</t>
  </si>
  <si>
    <t>NT1G1145</t>
  </si>
  <si>
    <t>NT1G1149</t>
  </si>
  <si>
    <t>A5324976</t>
  </si>
  <si>
    <t>SA CAILLEAU PNEUS</t>
  </si>
  <si>
    <t>SAINT FORT</t>
  </si>
  <si>
    <t>NPLC9941</t>
  </si>
  <si>
    <t>NT1G5719</t>
  </si>
  <si>
    <t>CDE:20181212091561555</t>
  </si>
  <si>
    <t>NT1G6875</t>
  </si>
  <si>
    <t>NT1G7657</t>
  </si>
  <si>
    <t>NT1G7658</t>
  </si>
  <si>
    <t>CDE:20181212141561732</t>
  </si>
  <si>
    <t>NPLD0291</t>
  </si>
  <si>
    <t>A07A0432</t>
  </si>
  <si>
    <t>SARL VIVA PNEUS</t>
  </si>
  <si>
    <t>RUOMS</t>
  </si>
  <si>
    <t>NT1G9625</t>
  </si>
  <si>
    <t>A3891302</t>
  </si>
  <si>
    <t>SNC EUROMASTER FRANCE -3213-</t>
  </si>
  <si>
    <t>MARSEILLE 14EME</t>
  </si>
  <si>
    <t>CDE:20181213050061948</t>
  </si>
  <si>
    <t>NT1H0158</t>
  </si>
  <si>
    <t>NT1H0172</t>
  </si>
  <si>
    <t>CDE:20181213091562196</t>
  </si>
  <si>
    <t>NT1H0185</t>
  </si>
  <si>
    <t>CDE:20181213091562209</t>
  </si>
  <si>
    <t>NT1H1968</t>
  </si>
  <si>
    <t>NT1H4515</t>
  </si>
  <si>
    <t>A07A0425</t>
  </si>
  <si>
    <t>LAVILLEDIEU</t>
  </si>
  <si>
    <t>CDE:20181213213062598</t>
  </si>
  <si>
    <t>NT1H4552</t>
  </si>
  <si>
    <t>CDE:20181214050062640</t>
  </si>
  <si>
    <t>295/80R22.5 XZY2/. FR FR TL 152K MI</t>
  </si>
  <si>
    <t>NT1H4553</t>
  </si>
  <si>
    <t>0.327</t>
  </si>
  <si>
    <t>NT1H6731</t>
  </si>
  <si>
    <t>NT1H6735</t>
  </si>
  <si>
    <t>NT1H6736</t>
  </si>
  <si>
    <t>NPLD0773</t>
  </si>
  <si>
    <t>A69A1942</t>
  </si>
  <si>
    <t>SA AYME ET FILS -AGENCE 71-</t>
  </si>
  <si>
    <t>CDE:486FZLD</t>
  </si>
  <si>
    <t>NPLD0849</t>
  </si>
  <si>
    <t>A69A0312</t>
  </si>
  <si>
    <t>SAINT PRIEST</t>
  </si>
  <si>
    <t>NPLD0866</t>
  </si>
  <si>
    <t>NPLD0867</t>
  </si>
  <si>
    <t>NPLD0986</t>
  </si>
  <si>
    <t>A69A0309</t>
  </si>
  <si>
    <t>ARNAS</t>
  </si>
  <si>
    <t>CDE:800VKMR</t>
  </si>
  <si>
    <t>NPLD0990</t>
  </si>
  <si>
    <t>NPLD1074</t>
  </si>
  <si>
    <t>CDE:4869WH7</t>
  </si>
  <si>
    <t>NPLD1095</t>
  </si>
  <si>
    <t>NT1I0137</t>
  </si>
  <si>
    <t>NT1I0142</t>
  </si>
  <si>
    <t>NT1I0145</t>
  </si>
  <si>
    <t>NT1I2491</t>
  </si>
  <si>
    <t>CDE:20181217141564448</t>
  </si>
  <si>
    <t>NT1I2493</t>
  </si>
  <si>
    <t>NT1I2495</t>
  </si>
  <si>
    <t>NPLD1239</t>
  </si>
  <si>
    <t>A47A0285</t>
  </si>
  <si>
    <t>VILLENEUVE SUR LOT</t>
  </si>
  <si>
    <t>NPLD1240</t>
  </si>
  <si>
    <t>NPLD1435</t>
  </si>
  <si>
    <t>NPLD1485</t>
  </si>
  <si>
    <t>A48A0138</t>
  </si>
  <si>
    <t>LANGOGNE</t>
  </si>
  <si>
    <t>NPLD1569</t>
  </si>
  <si>
    <t>A49A0881</t>
  </si>
  <si>
    <t>NT1I4984</t>
  </si>
  <si>
    <t>NT1I5614</t>
  </si>
  <si>
    <t>CDE:20181218091564863</t>
  </si>
  <si>
    <t>NT1I5620</t>
  </si>
  <si>
    <t>A71A0092</t>
  </si>
  <si>
    <t>SANCE</t>
  </si>
  <si>
    <t>NT1I5621</t>
  </si>
  <si>
    <t>NT1I7384</t>
  </si>
  <si>
    <t>A3890201</t>
  </si>
  <si>
    <t>SNC EUROMASTER FRANCE -3321-</t>
  </si>
  <si>
    <t>SAINT QUENTIN</t>
  </si>
  <si>
    <t>CDE:20181218130064977</t>
  </si>
  <si>
    <t>NT1I7670</t>
  </si>
  <si>
    <t>NT1I8866</t>
  </si>
  <si>
    <t>A3897401</t>
  </si>
  <si>
    <t>SNC EUROMASTER FRANCE -3015-</t>
  </si>
  <si>
    <t>CDE:20181218163065072</t>
  </si>
  <si>
    <t>NT1J0261</t>
  </si>
  <si>
    <t>NT1J0263</t>
  </si>
  <si>
    <t>A74A0911</t>
  </si>
  <si>
    <t>HRP VULCO ARGONAY</t>
  </si>
  <si>
    <t>PRINGY</t>
  </si>
  <si>
    <t>NT1J0264</t>
  </si>
  <si>
    <t>NT1J0265</t>
  </si>
  <si>
    <t>NT1J2109</t>
  </si>
  <si>
    <t>A52A0232</t>
  </si>
  <si>
    <t>SARL GASPARD -PNEUS DIFFUSION-</t>
  </si>
  <si>
    <t>NT1J3923</t>
  </si>
  <si>
    <t>CDE:20181219223065651</t>
  </si>
  <si>
    <t>NT1J3926</t>
  </si>
  <si>
    <t>CDE:20181219224565655</t>
  </si>
  <si>
    <t>NPLD2667</t>
  </si>
  <si>
    <t>NT1J3944</t>
  </si>
  <si>
    <t>NT1J4017</t>
  </si>
  <si>
    <t>NT1J4394</t>
  </si>
  <si>
    <t>A38A1610</t>
  </si>
  <si>
    <t>SARL MPI AGENCE 128</t>
  </si>
  <si>
    <t>SAINT JEAN DE BOURNAY</t>
  </si>
  <si>
    <t>CDE:20181220090065862</t>
  </si>
  <si>
    <t>NT1J4395</t>
  </si>
  <si>
    <t>CDE:20181220090065863</t>
  </si>
  <si>
    <t>NT1J4530</t>
  </si>
  <si>
    <t>NT1J4534</t>
  </si>
  <si>
    <t>NT1J6177</t>
  </si>
  <si>
    <t>CDE:20181220141566008</t>
  </si>
  <si>
    <t>NT1J8092</t>
  </si>
  <si>
    <t>295/80R22.5 DN2R1 TL LR/G2</t>
  </si>
  <si>
    <t>NT1J8099</t>
  </si>
  <si>
    <t>0.3405</t>
  </si>
  <si>
    <t>CDE:20181221091566492</t>
  </si>
  <si>
    <t>NT1J8100</t>
  </si>
  <si>
    <t>A55A0255</t>
  </si>
  <si>
    <t>CDE:20181221091566494</t>
  </si>
  <si>
    <t>NT1J8102</t>
  </si>
  <si>
    <t>NT1J8105</t>
  </si>
  <si>
    <t>A56A0664</t>
  </si>
  <si>
    <t>SA JAHIER PNEUMATIQUES</t>
  </si>
  <si>
    <t>VANNES CEDEX</t>
  </si>
  <si>
    <t>NT1K0809</t>
  </si>
  <si>
    <t>A70A0320</t>
  </si>
  <si>
    <t>SARL BELOT PNEUS</t>
  </si>
  <si>
    <t>BUCEY LES GY</t>
  </si>
  <si>
    <t>NT1K1553</t>
  </si>
  <si>
    <t>NT1K1577</t>
  </si>
  <si>
    <t>NT1K1626</t>
  </si>
  <si>
    <t>NT1K1669</t>
  </si>
  <si>
    <t>NT1K1709</t>
  </si>
  <si>
    <t>NT1K1731</t>
  </si>
  <si>
    <t>NT1K1740</t>
  </si>
  <si>
    <t>NT1K1763</t>
  </si>
  <si>
    <t>NT1K1781</t>
  </si>
  <si>
    <t>NPLD3181</t>
  </si>
  <si>
    <t>NT1K6971</t>
  </si>
  <si>
    <t>NT1K6972</t>
  </si>
  <si>
    <t>NPLD3231</t>
  </si>
  <si>
    <t>NT1L1223</t>
  </si>
  <si>
    <t>CDE:20181228110068123</t>
  </si>
  <si>
    <t>NT1L1545</t>
  </si>
  <si>
    <t>CDE:20181228114568136</t>
  </si>
  <si>
    <t>CHAMBRE 165+175/75-16 TR13</t>
  </si>
  <si>
    <t>A41W1766</t>
  </si>
  <si>
    <t>KLEBER</t>
  </si>
  <si>
    <t>A44A0420</t>
  </si>
  <si>
    <t>AGREOM</t>
  </si>
  <si>
    <t>LES TOUCHES</t>
  </si>
  <si>
    <t>DIFFERE</t>
  </si>
  <si>
    <t>0.002691</t>
  </si>
  <si>
    <t>CDE:18111274</t>
  </si>
  <si>
    <t>NPLD4073</t>
  </si>
  <si>
    <t>NPLD4099</t>
  </si>
  <si>
    <t>NPLD4160</t>
  </si>
  <si>
    <t>A79A0498</t>
  </si>
  <si>
    <t>SARL COURILLEAU PNEUS NIORT</t>
  </si>
  <si>
    <t>AZAY LE BRULE</t>
  </si>
  <si>
    <t>NT1L9208</t>
  </si>
  <si>
    <t>CDE:30051808</t>
  </si>
  <si>
    <t>NT1L9492</t>
  </si>
  <si>
    <t>CDE:20190102180068747</t>
  </si>
  <si>
    <t>NT1L9556</t>
  </si>
  <si>
    <t>CDE:20190102183068753</t>
  </si>
  <si>
    <t>NT1M0169</t>
  </si>
  <si>
    <t>A18A0430</t>
  </si>
  <si>
    <t>SARL SAINT FLORENT PNEUS</t>
  </si>
  <si>
    <t>SAINT FLORENT SUR CHER</t>
  </si>
  <si>
    <t>NT1M0175</t>
  </si>
  <si>
    <t>CDE:20190103091568989</t>
  </si>
  <si>
    <t>NT1M4657</t>
  </si>
  <si>
    <t>NT1M6673</t>
  </si>
  <si>
    <t>NT1M6767</t>
  </si>
  <si>
    <t>A26A0907</t>
  </si>
  <si>
    <t>SA AYME ET FILS -AGENCE 35-</t>
  </si>
  <si>
    <t>NT1M6769</t>
  </si>
  <si>
    <t>NT1M6770</t>
  </si>
  <si>
    <t>NT1M6789</t>
  </si>
  <si>
    <t>A77A1375</t>
  </si>
  <si>
    <t>NT1M7712</t>
  </si>
  <si>
    <t>NT1N0048</t>
  </si>
  <si>
    <t>NT1N0051</t>
  </si>
  <si>
    <t>NT1N0055</t>
  </si>
  <si>
    <t>A18A0514</t>
  </si>
  <si>
    <t>CDE:20190107091570384</t>
  </si>
  <si>
    <t>NT1N0061</t>
  </si>
  <si>
    <t>NT1N0070</t>
  </si>
  <si>
    <t>NPLD5333</t>
  </si>
  <si>
    <t>A3898600</t>
  </si>
  <si>
    <t>SNC EUROMASTER FRANCE -3271-</t>
  </si>
  <si>
    <t>NPLD5440</t>
  </si>
  <si>
    <t>A60A0401</t>
  </si>
  <si>
    <t>SARL THIERRY PNEUS</t>
  </si>
  <si>
    <t>BRESLES</t>
  </si>
  <si>
    <t>NT1N5685</t>
  </si>
  <si>
    <t>NT1N5700</t>
  </si>
  <si>
    <t>A46A0233</t>
  </si>
  <si>
    <t>M MEUBLAT J.-CLAUDE</t>
  </si>
  <si>
    <t>SAINT CERE</t>
  </si>
  <si>
    <t>NT1N5716</t>
  </si>
  <si>
    <t>CDE:20190108091570819</t>
  </si>
  <si>
    <t>NT1N5717</t>
  </si>
  <si>
    <t>NT1N5718</t>
  </si>
  <si>
    <t>NT1N7726</t>
  </si>
  <si>
    <t>NT1N7734</t>
  </si>
  <si>
    <t>NT1O0713</t>
  </si>
  <si>
    <t>NT1O0715</t>
  </si>
  <si>
    <t>CDE:20190109093071492</t>
  </si>
  <si>
    <t>NT1O0739</t>
  </si>
  <si>
    <t>NT1O2171</t>
  </si>
  <si>
    <t>CDE:20190109124571692</t>
  </si>
  <si>
    <t>NT1O2393</t>
  </si>
  <si>
    <t>13R22.5 LRWORKSDR2 TL LR/G1</t>
  </si>
  <si>
    <t>NT1O5133</t>
  </si>
  <si>
    <t>A28A0508</t>
  </si>
  <si>
    <t>0.4175</t>
  </si>
  <si>
    <t>NT1O5138</t>
  </si>
  <si>
    <t>NT1O5139</t>
  </si>
  <si>
    <t>CDE:20190110091572360</t>
  </si>
  <si>
    <t>NT1O5143</t>
  </si>
  <si>
    <t>CDE:20190110091572376</t>
  </si>
  <si>
    <t>NT1P1288</t>
  </si>
  <si>
    <t>NT1P3119</t>
  </si>
  <si>
    <t>CDE:20190112050073696</t>
  </si>
  <si>
    <t>NPLD6650</t>
  </si>
  <si>
    <t>NT1P4446</t>
  </si>
  <si>
    <t>A91A0829</t>
  </si>
  <si>
    <t>SARL SPM</t>
  </si>
  <si>
    <t>LE PLESSIS PATE</t>
  </si>
  <si>
    <t>NT1P4448</t>
  </si>
  <si>
    <t>CDE:20190114091574691</t>
  </si>
  <si>
    <t>NT1P4457</t>
  </si>
  <si>
    <t>A3899104</t>
  </si>
  <si>
    <t>SNC EUROMASTER FRANCE -3220-</t>
  </si>
  <si>
    <t>ANTONY</t>
  </si>
  <si>
    <t>CDE:20190114091574703</t>
  </si>
  <si>
    <t>NT1P4463</t>
  </si>
  <si>
    <t>A76A1377</t>
  </si>
  <si>
    <t>CDE:20190114091574710</t>
  </si>
  <si>
    <t>NT1P4464</t>
  </si>
  <si>
    <t>NT1P4479</t>
  </si>
  <si>
    <t>CDE:20190114091574731</t>
  </si>
  <si>
    <t>NT1P4480</t>
  </si>
  <si>
    <t>CDE:20190114091574732</t>
  </si>
  <si>
    <t>NT1P4484</t>
  </si>
  <si>
    <t>NT1P4485</t>
  </si>
  <si>
    <t>NT1P4490</t>
  </si>
  <si>
    <t>NT1P5601</t>
  </si>
  <si>
    <t>CDE:20190114111574788</t>
  </si>
  <si>
    <t>13R22.5 LRWORKSDR1 TL LR/G1</t>
  </si>
  <si>
    <t>NPLD7355</t>
  </si>
  <si>
    <t>A13A1931</t>
  </si>
  <si>
    <t>8IC</t>
  </si>
  <si>
    <t>CDE:486LVMC</t>
  </si>
  <si>
    <t>NT1P9826</t>
  </si>
  <si>
    <t>NT1P9836</t>
  </si>
  <si>
    <t>NT1P9837</t>
  </si>
  <si>
    <t>NT1P9851</t>
  </si>
  <si>
    <t>NT1Q1993</t>
  </si>
  <si>
    <t>NT1Q4885</t>
  </si>
  <si>
    <t>NT1Q4886</t>
  </si>
  <si>
    <t>CDE:20190116091575871</t>
  </si>
  <si>
    <t>NT1Q4889</t>
  </si>
  <si>
    <t>CDE:20190116091575881</t>
  </si>
  <si>
    <t>NT1Q4903</t>
  </si>
  <si>
    <t>CDE:20190116091575902</t>
  </si>
  <si>
    <t>NT1Q6921</t>
  </si>
  <si>
    <t>A57A1199</t>
  </si>
  <si>
    <t>HAUCONCOURT</t>
  </si>
  <si>
    <t>CDE:20190116141576059</t>
  </si>
  <si>
    <t>NT1Q9596</t>
  </si>
  <si>
    <t>NT1Q9616</t>
  </si>
  <si>
    <t>NT1R2212</t>
  </si>
  <si>
    <t>CDE:20190117153076710</t>
  </si>
  <si>
    <t>NT1R2746</t>
  </si>
  <si>
    <t>CDE:20190117163076728</t>
  </si>
  <si>
    <t>315/80R22.5 XWD/. TL 156/150K</t>
  </si>
  <si>
    <t>NPLD8360</t>
  </si>
  <si>
    <t>0.3515</t>
  </si>
  <si>
    <t>NT1R4125</t>
  </si>
  <si>
    <t>NT1R4131</t>
  </si>
  <si>
    <t>CDE:20190118093077166</t>
  </si>
  <si>
    <t>NT1R4136</t>
  </si>
  <si>
    <t>CDE:20190118093077173</t>
  </si>
  <si>
    <t>NPLD8951</t>
  </si>
  <si>
    <t>A3897705</t>
  </si>
  <si>
    <t>SNC EUROMASTER FRANCE -3355-</t>
  </si>
  <si>
    <t>VAUX LE PENIL</t>
  </si>
  <si>
    <t>NPLD8953</t>
  </si>
  <si>
    <t>NPLD8958</t>
  </si>
  <si>
    <t>NPLD8980</t>
  </si>
  <si>
    <t>NPLD8986</t>
  </si>
  <si>
    <t>NPLD9122</t>
  </si>
  <si>
    <t>NPLD9182</t>
  </si>
  <si>
    <t>NPLD9224</t>
  </si>
  <si>
    <t>NPLD9237</t>
  </si>
  <si>
    <t>A33A1587</t>
  </si>
  <si>
    <t>SA AYME ET FILS -AGENCE 58-</t>
  </si>
  <si>
    <t>ARVEYRES</t>
  </si>
  <si>
    <t>NPLD9239</t>
  </si>
  <si>
    <t>NPLD9242</t>
  </si>
  <si>
    <t>NPLD9243</t>
  </si>
  <si>
    <t>NPLD9244</t>
  </si>
  <si>
    <t>NPLD9246</t>
  </si>
  <si>
    <t>NT1R9266</t>
  </si>
  <si>
    <t>NT1R9284</t>
  </si>
  <si>
    <t>NT1S1719</t>
  </si>
  <si>
    <t>CDE:20190121140078199</t>
  </si>
  <si>
    <t>NT1S1870</t>
  </si>
  <si>
    <t>NPLD9560</t>
  </si>
  <si>
    <t>NPLD9576</t>
  </si>
  <si>
    <t>A87A0209</t>
  </si>
  <si>
    <t>SAINT JUNIEN</t>
  </si>
  <si>
    <t>NPLD9718</t>
  </si>
  <si>
    <t>NPLD9815</t>
  </si>
  <si>
    <t>NT1S4502</t>
  </si>
  <si>
    <t>A41A0128</t>
  </si>
  <si>
    <t>ROMORANTIN LANTHENAY</t>
  </si>
  <si>
    <t>NT1S5108</t>
  </si>
  <si>
    <t>CDE:20190122091578475</t>
  </si>
  <si>
    <t>NT1S5109</t>
  </si>
  <si>
    <t>CDE:20190122091578476</t>
  </si>
  <si>
    <t>NT1S5110</t>
  </si>
  <si>
    <t>NT1S5120</t>
  </si>
  <si>
    <t>CDE:20190122091578500</t>
  </si>
  <si>
    <t>NT1S7169</t>
  </si>
  <si>
    <t>CDE:20190122134578588</t>
  </si>
  <si>
    <t>NT1T0294</t>
  </si>
  <si>
    <t>CDE:20190123091578981</t>
  </si>
  <si>
    <t>NT1T0297</t>
  </si>
  <si>
    <t>CDE:20190123091578985</t>
  </si>
  <si>
    <t>NT1T0298</t>
  </si>
  <si>
    <t>NT1T0305</t>
  </si>
  <si>
    <t>NT1T0306</t>
  </si>
  <si>
    <t>A68A0449</t>
  </si>
  <si>
    <t>NT1T0309</t>
  </si>
  <si>
    <t>NT1T0319</t>
  </si>
  <si>
    <t>A18A0119</t>
  </si>
  <si>
    <t>SNC EUROMASTER FRANCE -3044-</t>
  </si>
  <si>
    <t>CDE:20190123091579004</t>
  </si>
  <si>
    <t>NT1T0322</t>
  </si>
  <si>
    <t>CDE:20190123091579007</t>
  </si>
  <si>
    <t>NT1T2357</t>
  </si>
  <si>
    <t>NT1T2358</t>
  </si>
  <si>
    <t>NT1T2370</t>
  </si>
  <si>
    <t>CDE:20190123140079142</t>
  </si>
  <si>
    <t>NT1T2372</t>
  </si>
  <si>
    <t>NPLE0586</t>
  </si>
  <si>
    <t>A95A0914</t>
  </si>
  <si>
    <t>SAINT OUEN L AUMONE</t>
  </si>
  <si>
    <t>NT1T5203</t>
  </si>
  <si>
    <t>CDE:20190124091579708</t>
  </si>
  <si>
    <t>NT1T5206</t>
  </si>
  <si>
    <t>NT1T5213</t>
  </si>
  <si>
    <t>NT1T5214</t>
  </si>
  <si>
    <t>NT1T5216</t>
  </si>
  <si>
    <t>NT1T5217</t>
  </si>
  <si>
    <t>NT1T5219</t>
  </si>
  <si>
    <t>CDE:20190124091579723</t>
  </si>
  <si>
    <t>NT1T5227</t>
  </si>
  <si>
    <t>NT1T5233</t>
  </si>
  <si>
    <t>NT1T5238</t>
  </si>
  <si>
    <t>NT1T5239</t>
  </si>
  <si>
    <t>NT1T7050</t>
  </si>
  <si>
    <t>CDE:20190124140079850</t>
  </si>
  <si>
    <t>NT1T7051</t>
  </si>
  <si>
    <t>NT1T7194</t>
  </si>
  <si>
    <t>CDE:20190124141579864</t>
  </si>
  <si>
    <t>295/80R22.5 XDE2+/. FRTL 152/148M MI</t>
  </si>
  <si>
    <t>NPLE0890</t>
  </si>
  <si>
    <t>A8524368</t>
  </si>
  <si>
    <t>SARL SAUVAMECA</t>
  </si>
  <si>
    <t>ROCHESERVIERE</t>
  </si>
  <si>
    <t>0.3395</t>
  </si>
  <si>
    <t>NT1T9767</t>
  </si>
  <si>
    <t>NT1T9773</t>
  </si>
  <si>
    <t>NT1T9774</t>
  </si>
  <si>
    <t>CDE:20190125091580315</t>
  </si>
  <si>
    <t>NT1T9775</t>
  </si>
  <si>
    <t>CDE:20190125091580316</t>
  </si>
  <si>
    <t>NT1T9778</t>
  </si>
  <si>
    <t>NT1T9781</t>
  </si>
  <si>
    <t>CDE:20190125091580326</t>
  </si>
  <si>
    <t>NT1T9796</t>
  </si>
  <si>
    <t>NT1T9801</t>
  </si>
  <si>
    <t>NT1U1516</t>
  </si>
  <si>
    <t>NT1U3980</t>
  </si>
  <si>
    <t>NT1U4805</t>
  </si>
  <si>
    <t>A48A0099</t>
  </si>
  <si>
    <t>MARVEJOLS</t>
  </si>
  <si>
    <t>NT1U4806</t>
  </si>
  <si>
    <t>NT1U4817</t>
  </si>
  <si>
    <t>CDE:20190128091581111</t>
  </si>
  <si>
    <t>NT1U5211</t>
  </si>
  <si>
    <t>NPLE1824</t>
  </si>
  <si>
    <t>NPLE2135</t>
  </si>
  <si>
    <t>NPLE2258</t>
  </si>
  <si>
    <t>NT1U9762</t>
  </si>
  <si>
    <t>SAINT SATURNIN</t>
  </si>
  <si>
    <t>NT1V0273</t>
  </si>
  <si>
    <t>NT1V0433</t>
  </si>
  <si>
    <t>NT1V0434</t>
  </si>
  <si>
    <t>NT1V0448</t>
  </si>
  <si>
    <t>NT1V2238</t>
  </si>
  <si>
    <t>245/70R19.5 DE2+R1 TL LR/G2</t>
  </si>
  <si>
    <t>NPLE2472</t>
  </si>
  <si>
    <t>A77A1352</t>
  </si>
  <si>
    <t>SAS VAYSSE</t>
  </si>
  <si>
    <t>SAINT SOUPPLETS</t>
  </si>
  <si>
    <t>0.114595</t>
  </si>
  <si>
    <t>NPLE2571</t>
  </si>
  <si>
    <t>NT1V4833</t>
  </si>
  <si>
    <t>NT1V4951</t>
  </si>
  <si>
    <t>NT1V6983</t>
  </si>
  <si>
    <t>NT1V9546</t>
  </si>
  <si>
    <t>A3899402</t>
  </si>
  <si>
    <t>SNC EUROMASTER FRANCE -3297-</t>
  </si>
  <si>
    <t>RUNGIS</t>
  </si>
  <si>
    <t>CDE:20190131091582549</t>
  </si>
  <si>
    <t>NT1V9550</t>
  </si>
  <si>
    <t>A21A0660</t>
  </si>
  <si>
    <t>SAS BOURGOGNE PNEUS SERVICES</t>
  </si>
  <si>
    <t>GEVREY CHAMBERTIN</t>
  </si>
  <si>
    <t>NT1V9554</t>
  </si>
  <si>
    <t>NT1V9557</t>
  </si>
  <si>
    <t>CDE:20190131091582570</t>
  </si>
  <si>
    <t>NT1V9572</t>
  </si>
  <si>
    <t>CDE:20190131091582591</t>
  </si>
  <si>
    <t>NT1V9588</t>
  </si>
  <si>
    <t>A78A0158</t>
  </si>
  <si>
    <t>SNC EUROMASTER FRANCE -3082-</t>
  </si>
  <si>
    <t>COIGNIERES</t>
  </si>
  <si>
    <t>CDE:20190131091582618</t>
  </si>
  <si>
    <t>NT1V9589</t>
  </si>
  <si>
    <t>A34A1083</t>
  </si>
  <si>
    <t>SAS ROME PNEUS</t>
  </si>
  <si>
    <t>GANGES</t>
  </si>
  <si>
    <t>NT1V9590</t>
  </si>
  <si>
    <t>CDE:20190131091582620</t>
  </si>
  <si>
    <t>NT1W1479</t>
  </si>
  <si>
    <t>A44A1147</t>
  </si>
  <si>
    <t>EURL APS NAZAIRIEN</t>
  </si>
  <si>
    <t>SAINT NAZAIRE</t>
  </si>
  <si>
    <t>NT1W1480</t>
  </si>
  <si>
    <t>A78A1384</t>
  </si>
  <si>
    <t>SA NONY PNEUS</t>
  </si>
  <si>
    <t>EPONE</t>
  </si>
  <si>
    <t>NT1W1488</t>
  </si>
  <si>
    <t>CDE:20190131141582747</t>
  </si>
  <si>
    <t>NT1W3444</t>
  </si>
  <si>
    <t>CDE:20190131223082982</t>
  </si>
  <si>
    <t>NT1W3458</t>
  </si>
  <si>
    <t>CDE:20190201050082999</t>
  </si>
  <si>
    <t>NT1W3478</t>
  </si>
  <si>
    <t>A22A0207</t>
  </si>
  <si>
    <t>SAS SIMON PNEUS</t>
  </si>
  <si>
    <t>PLOUMAGOAR</t>
  </si>
  <si>
    <t>NT1W4002</t>
  </si>
  <si>
    <t>NT1W4005</t>
  </si>
  <si>
    <t>CDE:20190201091583153</t>
  </si>
  <si>
    <t>NT1W4008</t>
  </si>
  <si>
    <t>NT1W4010</t>
  </si>
  <si>
    <t>NT1W4011</t>
  </si>
  <si>
    <t>CDE:20190201091583168</t>
  </si>
  <si>
    <t>NT1W4035</t>
  </si>
  <si>
    <t>CDE:20190201091583215</t>
  </si>
  <si>
    <t>NT1W4036</t>
  </si>
  <si>
    <t>NT1W4046</t>
  </si>
  <si>
    <t>CDE:20190201091583232</t>
  </si>
  <si>
    <t>NT1W5452</t>
  </si>
  <si>
    <t>CDE:20190201133083321</t>
  </si>
  <si>
    <t>NT1W5545</t>
  </si>
  <si>
    <t>CDE:20190201140083338</t>
  </si>
  <si>
    <t>NT1W5546</t>
  </si>
  <si>
    <t>NT1W5688</t>
  </si>
  <si>
    <t>NT1W7515</t>
  </si>
  <si>
    <t>315/80R22.5 XWD TL 156/150KVG MI</t>
  </si>
  <si>
    <t>NPLE3812</t>
  </si>
  <si>
    <t>A18A0097</t>
  </si>
  <si>
    <t>VIERZON</t>
  </si>
  <si>
    <t>BV ENTREPOT</t>
  </si>
  <si>
    <t>37 AVENUE DE BEL AIR</t>
  </si>
  <si>
    <t>MEREAU</t>
  </si>
  <si>
    <t>0.36144</t>
  </si>
  <si>
    <t>A LIVRER CHEZ</t>
  </si>
  <si>
    <t>NPLE3996</t>
  </si>
  <si>
    <t>NPLE4013</t>
  </si>
  <si>
    <t>NPLE4165</t>
  </si>
  <si>
    <t>NT1W8991</t>
  </si>
  <si>
    <t>NT1W9005</t>
  </si>
  <si>
    <t>A58A0312</t>
  </si>
  <si>
    <t>CDE:20190204091584118</t>
  </si>
  <si>
    <t>NT1W9016</t>
  </si>
  <si>
    <t>CDE:20190204091584142</t>
  </si>
  <si>
    <t>NT1X1175</t>
  </si>
  <si>
    <t>CDE:20190204140084332</t>
  </si>
  <si>
    <t>NT1X1177</t>
  </si>
  <si>
    <t>CDE:20190204140084334</t>
  </si>
  <si>
    <t>NT1X1315</t>
  </si>
  <si>
    <t>NPLE4368</t>
  </si>
  <si>
    <t>A16A0286</t>
  </si>
  <si>
    <t>SAS ROGEON PNEUS</t>
  </si>
  <si>
    <t>NT1X4097</t>
  </si>
  <si>
    <t>NT1X4098</t>
  </si>
  <si>
    <t>CDE:20190205091584565</t>
  </si>
  <si>
    <t>NT1X4100</t>
  </si>
  <si>
    <t>A3895800</t>
  </si>
  <si>
    <t>SNC EUROMASTER FRANCE -3252-</t>
  </si>
  <si>
    <t>CDE:20190205091584569</t>
  </si>
  <si>
    <t>NT1X4107</t>
  </si>
  <si>
    <t>NT1X4125</t>
  </si>
  <si>
    <t>NT1X5820</t>
  </si>
  <si>
    <t>NPLE4725</t>
  </si>
  <si>
    <t>NT1X8288</t>
  </si>
  <si>
    <t>NT1X8291</t>
  </si>
  <si>
    <t>NT1X8301</t>
  </si>
  <si>
    <t>NPLE5003</t>
  </si>
  <si>
    <t>NPLE5011</t>
  </si>
  <si>
    <t>NT1Y1631</t>
  </si>
  <si>
    <t>NT1Y1928</t>
  </si>
  <si>
    <t>NT1Y1930</t>
  </si>
  <si>
    <t>NT1Y1931</t>
  </si>
  <si>
    <t>CDE:20190207090085611</t>
  </si>
  <si>
    <t>NT1Y2044</t>
  </si>
  <si>
    <t>NT1Y2045</t>
  </si>
  <si>
    <t>CDE:20190207091585615</t>
  </si>
  <si>
    <t>NT1Y2047</t>
  </si>
  <si>
    <t>CDE:20190207091585620</t>
  </si>
  <si>
    <t>NT1Y2048</t>
  </si>
  <si>
    <t>CDE:20190207091585621</t>
  </si>
  <si>
    <t>NT1Y2049</t>
  </si>
  <si>
    <t>NT1Y2050</t>
  </si>
  <si>
    <t>A02A0799</t>
  </si>
  <si>
    <t>VILLERS COTTERETS</t>
  </si>
  <si>
    <t>CDE:20190207091585623</t>
  </si>
  <si>
    <t>NT1Y2051</t>
  </si>
  <si>
    <t>CDE:20190207091585624</t>
  </si>
  <si>
    <t>NT1Y2052</t>
  </si>
  <si>
    <t>NT1Y2056</t>
  </si>
  <si>
    <t>A29A0931</t>
  </si>
  <si>
    <t>QUIMPER CEDEX 09</t>
  </si>
  <si>
    <t>NT1Y2060</t>
  </si>
  <si>
    <t>CDE:20190207091585637</t>
  </si>
  <si>
    <t>NT1Y2066</t>
  </si>
  <si>
    <t>CDE:20190207091585645</t>
  </si>
  <si>
    <t>NT1Y2067</t>
  </si>
  <si>
    <t>CDE:20190207091585646</t>
  </si>
  <si>
    <t>NT1Y3761</t>
  </si>
  <si>
    <t>CDE:20190207141585748</t>
  </si>
  <si>
    <t>NT1Y3762</t>
  </si>
  <si>
    <t>CDE:20190207141585749</t>
  </si>
  <si>
    <t>NT1Y3765</t>
  </si>
  <si>
    <t>NT1Y3768</t>
  </si>
  <si>
    <t>NPLE5441</t>
  </si>
  <si>
    <t>NT1Y5376</t>
  </si>
  <si>
    <t>NT1Y5677</t>
  </si>
  <si>
    <t>CDE:20190208091586047</t>
  </si>
  <si>
    <t>NT1Y5679</t>
  </si>
  <si>
    <t>CDE:20190208091586049</t>
  </si>
  <si>
    <t>NT1Y5686</t>
  </si>
  <si>
    <t>NT1Y5703</t>
  </si>
  <si>
    <t>CDE:20190208091586081</t>
  </si>
  <si>
    <t>B2RX1454</t>
  </si>
  <si>
    <t>NPLE5763</t>
  </si>
  <si>
    <t>A52A0306</t>
  </si>
  <si>
    <t>BETTANCOURT LA FERREE</t>
  </si>
  <si>
    <t>NT1Y9654</t>
  </si>
  <si>
    <t>CDE:20190211091586596</t>
  </si>
  <si>
    <t>NT1Y9657</t>
  </si>
  <si>
    <t>CDE:20190211091586598</t>
  </si>
  <si>
    <t>NT1Y9663</t>
  </si>
  <si>
    <t>NT1Y9668</t>
  </si>
  <si>
    <t>A35A0268</t>
  </si>
  <si>
    <t>SNC EUROMASTER FRANCE -3154-</t>
  </si>
  <si>
    <t>FOUGERES</t>
  </si>
  <si>
    <t>CDE:20190211091586619</t>
  </si>
  <si>
    <t>NT1Y9669</t>
  </si>
  <si>
    <t>NT1Y9670</t>
  </si>
  <si>
    <t>CDE:20190211091586622</t>
  </si>
  <si>
    <t>NT1Y9712</t>
  </si>
  <si>
    <t>CDE:20190211091586676</t>
  </si>
  <si>
    <t>NT1Z1656</t>
  </si>
  <si>
    <t>CDE:20190211141586771</t>
  </si>
  <si>
    <t>NPLE6010</t>
  </si>
  <si>
    <t>A64A0683</t>
  </si>
  <si>
    <t>SAS SOG PNEUS SERVICES - VULCO</t>
  </si>
  <si>
    <t>URRUGNE</t>
  </si>
  <si>
    <t>NPLE6535</t>
  </si>
  <si>
    <t>A34A1116</t>
  </si>
  <si>
    <t>BRESSON PNEUS</t>
  </si>
  <si>
    <t>MAUREILHAN</t>
  </si>
  <si>
    <t>NT1Z4336</t>
  </si>
  <si>
    <t>CDE:20190212091587086</t>
  </si>
  <si>
    <t>NT1Z4337</t>
  </si>
  <si>
    <t>CDE:20190212091587087</t>
  </si>
  <si>
    <t>NT1Z4353</t>
  </si>
  <si>
    <t>NT1Z4357</t>
  </si>
  <si>
    <t>CDE:20190212091587106</t>
  </si>
  <si>
    <t>NT1Z5920</t>
  </si>
  <si>
    <t>NT1Z5922</t>
  </si>
  <si>
    <t>A13A0169</t>
  </si>
  <si>
    <t>SNC EUROMASTER FRANCE-3019-</t>
  </si>
  <si>
    <t>ARLES</t>
  </si>
  <si>
    <t>CDE:20190212140087201</t>
  </si>
  <si>
    <t>NT1Z5923</t>
  </si>
  <si>
    <t>NPLE6816</t>
  </si>
  <si>
    <t>A3894202</t>
  </si>
  <si>
    <t>SNC EUROMASTER FRANCE -3288-</t>
  </si>
  <si>
    <t>LE COTEAU</t>
  </si>
  <si>
    <t>NT1Z7872</t>
  </si>
  <si>
    <t>NT1Z8322</t>
  </si>
  <si>
    <t>NT1Z8330</t>
  </si>
  <si>
    <t>CDE:20190213091587610</t>
  </si>
  <si>
    <t>NT1Z8334</t>
  </si>
  <si>
    <t>CDE:20190213091587614</t>
  </si>
  <si>
    <t>NT1Z8337</t>
  </si>
  <si>
    <t>CDE:20190213091587616</t>
  </si>
  <si>
    <t>NPLE6947</t>
  </si>
  <si>
    <t>NT1A1996</t>
  </si>
  <si>
    <t>A53A0170</t>
  </si>
  <si>
    <t>NT1A1998</t>
  </si>
  <si>
    <t>NT1A2010</t>
  </si>
  <si>
    <t>A35A1172</t>
  </si>
  <si>
    <t>SARL PNEUMADOL</t>
  </si>
  <si>
    <t>DOL DE BRETAGNE</t>
  </si>
  <si>
    <t>NT1A2015</t>
  </si>
  <si>
    <t>CDE:20190214091588060</t>
  </si>
  <si>
    <t>NT1A2018</t>
  </si>
  <si>
    <t>NT1A2024</t>
  </si>
  <si>
    <t>NT1A3330</t>
  </si>
  <si>
    <t>CDE:20190214130088146</t>
  </si>
  <si>
    <t>NT1A3600</t>
  </si>
  <si>
    <t>NT1A4384</t>
  </si>
  <si>
    <t>CDE:20190214163088220</t>
  </si>
  <si>
    <t>NT1A5471</t>
  </si>
  <si>
    <t>NT1A5477</t>
  </si>
  <si>
    <t>NT1A6783</t>
  </si>
  <si>
    <t>NPLE7672</t>
  </si>
  <si>
    <t>NPLE7807</t>
  </si>
  <si>
    <t>NPLE7809</t>
  </si>
  <si>
    <t>385/65R22.5 ROADAGS TL 160KVG TG</t>
  </si>
  <si>
    <t>NT1B1896</t>
  </si>
  <si>
    <t>TIGAR</t>
  </si>
  <si>
    <t>A59A1946</t>
  </si>
  <si>
    <t>SNC EUROMASTER ROUVIGNIES -D302-</t>
  </si>
  <si>
    <t>SNC EUROMASTER FRANCE-3348-</t>
  </si>
  <si>
    <t>AGENCE VI</t>
  </si>
  <si>
    <t>15 CHAUSSEE M BERTHELOT</t>
  </si>
  <si>
    <t>TOURCOING</t>
  </si>
  <si>
    <t>1PO</t>
  </si>
  <si>
    <t>0.291545</t>
  </si>
  <si>
    <t>CDE:4500738635_10</t>
  </si>
  <si>
    <t>295/80R22.5 ROADAGD TL 152/148MVG TG</t>
  </si>
  <si>
    <t>NT1B1901</t>
  </si>
  <si>
    <t>SNC EUROMASTER FRANCE -3314-</t>
  </si>
  <si>
    <t>AV DU GAL FERRIE ZI SUD</t>
  </si>
  <si>
    <t>SAINT MALO</t>
  </si>
  <si>
    <t>0.26816</t>
  </si>
  <si>
    <t>CDE:4500738635_70</t>
  </si>
  <si>
    <t>235/75R17.5 ROADAGS TL 132/130MVM TG</t>
  </si>
  <si>
    <t>NT1B1937</t>
  </si>
  <si>
    <t>9 RUE ROCHETTES Z I</t>
  </si>
  <si>
    <t>0.13816</t>
  </si>
  <si>
    <t>CDE:4500738635_120</t>
  </si>
  <si>
    <t>NPLE8068</t>
  </si>
  <si>
    <t>NPLE8516</t>
  </si>
  <si>
    <t>NT1B3185</t>
  </si>
  <si>
    <t>CDE:20190219050089350</t>
  </si>
  <si>
    <t>NT1B3619</t>
  </si>
  <si>
    <t>NT1B7494</t>
  </si>
  <si>
    <t>NT1B7503</t>
  </si>
  <si>
    <t>CDE:20190220091589831</t>
  </si>
  <si>
    <t>NT1B7512</t>
  </si>
  <si>
    <t>CDE:20190220091589844</t>
  </si>
  <si>
    <t>NPLE9092</t>
  </si>
  <si>
    <t>A02A0779</t>
  </si>
  <si>
    <t>TRANSPORTS DELMOTTE</t>
  </si>
  <si>
    <t>BUIRONFOSSE</t>
  </si>
  <si>
    <t>NT1C0959</t>
  </si>
  <si>
    <t>CDE:20190221091590381</t>
  </si>
  <si>
    <t>NT1C2751</t>
  </si>
  <si>
    <t>NPLE9268</t>
  </si>
  <si>
    <t>CDE:TAQUI</t>
  </si>
  <si>
    <t>NT1C4021</t>
  </si>
  <si>
    <t>A81A0467</t>
  </si>
  <si>
    <t>NT1C4032</t>
  </si>
  <si>
    <t>NT1C4395</t>
  </si>
  <si>
    <t>A82A0192</t>
  </si>
  <si>
    <t>EURL ARFELLI DENIS -CASTEL PNEU-</t>
  </si>
  <si>
    <t>CASTELSARRASIN</t>
  </si>
  <si>
    <t>CDE:20190222091590936</t>
  </si>
  <si>
    <t>NT1C4396</t>
  </si>
  <si>
    <t>A82A0149</t>
  </si>
  <si>
    <t>SARL COMPTOIR EUROPEEN PNEU</t>
  </si>
  <si>
    <t>NT1C4397</t>
  </si>
  <si>
    <t>A09A0176</t>
  </si>
  <si>
    <t>SNC EUROMASTER FRANCE-3152-</t>
  </si>
  <si>
    <t>FOIX</t>
  </si>
  <si>
    <t>CDE:20190222091590942</t>
  </si>
  <si>
    <t>NT1C4403</t>
  </si>
  <si>
    <t>NT1C5684</t>
  </si>
  <si>
    <t>NT1C6984</t>
  </si>
  <si>
    <t>NPLE9615</t>
  </si>
  <si>
    <t>NT1C8117</t>
  </si>
  <si>
    <t>CDE:20190225091591629</t>
  </si>
  <si>
    <t>NT1C8119</t>
  </si>
  <si>
    <t>NT1C8125</t>
  </si>
  <si>
    <t>A91A0788</t>
  </si>
  <si>
    <t>LA NORVILLE</t>
  </si>
  <si>
    <t>NT1C8126</t>
  </si>
  <si>
    <t>NT1C8127</t>
  </si>
  <si>
    <t>NT1C8129</t>
  </si>
  <si>
    <t>CDE:20190225091591645</t>
  </si>
  <si>
    <t>NT1C8140</t>
  </si>
  <si>
    <t>NT1C8150</t>
  </si>
  <si>
    <t>NT1C8151</t>
  </si>
  <si>
    <t>NT1C8154</t>
  </si>
  <si>
    <t>CDE:20190225091591676</t>
  </si>
  <si>
    <t>NT1C8155</t>
  </si>
  <si>
    <t>NT1C8156</t>
  </si>
  <si>
    <t>NT1C9917</t>
  </si>
  <si>
    <t>NT1C9918</t>
  </si>
  <si>
    <t>NT1C9923</t>
  </si>
  <si>
    <t>A3894200</t>
  </si>
  <si>
    <t>SNC EUROMASTER FRANCE -3306-</t>
  </si>
  <si>
    <t>CDE:20190225141591820</t>
  </si>
  <si>
    <t>NT1D0429</t>
  </si>
  <si>
    <t>G0550010</t>
  </si>
  <si>
    <t>CONTITRADE VERDUN - SP</t>
  </si>
  <si>
    <t>NPLE9856</t>
  </si>
  <si>
    <t>NPLF0045</t>
  </si>
  <si>
    <t>NT1D2122</t>
  </si>
  <si>
    <t>CDE:20190226090092085</t>
  </si>
  <si>
    <t>NT1D2243</t>
  </si>
  <si>
    <t>NT1D2252</t>
  </si>
  <si>
    <t>CDE:20190226091592101</t>
  </si>
  <si>
    <t>NT1D2264</t>
  </si>
  <si>
    <t>NT1D2269</t>
  </si>
  <si>
    <t>NT1D3861</t>
  </si>
  <si>
    <t>CDE:20190226140092169</t>
  </si>
  <si>
    <t>NT1D3867</t>
  </si>
  <si>
    <t>NT1D3868</t>
  </si>
  <si>
    <t>NT1D6059</t>
  </si>
  <si>
    <t>NT1D6060</t>
  </si>
  <si>
    <t>CDE:20190227091592502</t>
  </si>
  <si>
    <t>NT1D6076</t>
  </si>
  <si>
    <t>NT1D6077</t>
  </si>
  <si>
    <t>NT1D6080</t>
  </si>
  <si>
    <t>CDE:20190227091592524</t>
  </si>
  <si>
    <t>NT1D6082</t>
  </si>
  <si>
    <t>CDE:20190227091592527</t>
  </si>
  <si>
    <t>NT1D6083</t>
  </si>
  <si>
    <t>CDE:20190227091592528</t>
  </si>
  <si>
    <t>NT1D7491</t>
  </si>
  <si>
    <t>NT1D9189</t>
  </si>
  <si>
    <t>A3536836</t>
  </si>
  <si>
    <t>NT1D9604</t>
  </si>
  <si>
    <t>NT1D9616</t>
  </si>
  <si>
    <t>NT1D9617</t>
  </si>
  <si>
    <t>CDE:20190228091592893</t>
  </si>
  <si>
    <t>NT1D9785</t>
  </si>
  <si>
    <t>CDE:20190228094592903</t>
  </si>
  <si>
    <t>NT1E1162</t>
  </si>
  <si>
    <t>CDE:20190228143092997</t>
  </si>
  <si>
    <t>NT1E2561</t>
  </si>
  <si>
    <t>CDE:20190228204593163</t>
  </si>
  <si>
    <t>NT1E2578</t>
  </si>
  <si>
    <t>CDE:20190228224593192</t>
  </si>
  <si>
    <t>NT1E4522</t>
  </si>
  <si>
    <t>NT1E4523</t>
  </si>
  <si>
    <t>CDE:20190301141593414</t>
  </si>
  <si>
    <t>NT1E4549</t>
  </si>
  <si>
    <t>A68A0619</t>
  </si>
  <si>
    <t>NT1E5012</t>
  </si>
  <si>
    <t>CDE:20190301151593469</t>
  </si>
  <si>
    <t>NT1E5211</t>
  </si>
  <si>
    <t>NT1E5482</t>
  </si>
  <si>
    <t>NPLF1255</t>
  </si>
  <si>
    <t>NPLF1598</t>
  </si>
  <si>
    <t>445/65R22.5  RCTE2R1 TL LR/G1</t>
  </si>
  <si>
    <t>NPLF1727</t>
  </si>
  <si>
    <t>A45A0791</t>
  </si>
  <si>
    <t>PERRENOT PITHIVIERS</t>
  </si>
  <si>
    <t>0.52675</t>
  </si>
  <si>
    <t>NT1E7185</t>
  </si>
  <si>
    <t>NT1E7190</t>
  </si>
  <si>
    <t>NT1E7192</t>
  </si>
  <si>
    <t>A37A0664</t>
  </si>
  <si>
    <t>PERRUSSON</t>
  </si>
  <si>
    <t>CDE:20190304091593909</t>
  </si>
  <si>
    <t>NT1E7198</t>
  </si>
  <si>
    <t>NT1E7217</t>
  </si>
  <si>
    <t>CDE:20190304091593937</t>
  </si>
  <si>
    <t>NT1E9197</t>
  </si>
  <si>
    <t>CDE:20190304141594039</t>
  </si>
  <si>
    <t>NPLF2022</t>
  </si>
  <si>
    <t>NPLF2047</t>
  </si>
  <si>
    <t>A3844910</t>
  </si>
  <si>
    <t>SAS CARRON ET CIE</t>
  </si>
  <si>
    <t>LA MURE</t>
  </si>
  <si>
    <t>NT1F1666</t>
  </si>
  <si>
    <t>NT1F1667</t>
  </si>
  <si>
    <t>NT1F3470</t>
  </si>
  <si>
    <t>A36A0086</t>
  </si>
  <si>
    <t>SARL LESECHE D ET J</t>
  </si>
  <si>
    <t>SAINT MAUR</t>
  </si>
  <si>
    <t>NT1F3477</t>
  </si>
  <si>
    <t>CDE:20190305143094351</t>
  </si>
  <si>
    <t>NT1F4920</t>
  </si>
  <si>
    <t>NPLF2309</t>
  </si>
  <si>
    <t>NPLF2470</t>
  </si>
  <si>
    <t>A18A0471</t>
  </si>
  <si>
    <t>PNEUS EUROPE SERVICE</t>
  </si>
  <si>
    <t>NPLF2512</t>
  </si>
  <si>
    <t>G0566000</t>
  </si>
  <si>
    <t>KEOLIS CHANTEPIE</t>
  </si>
  <si>
    <t>1PK</t>
  </si>
  <si>
    <t>NT1F5011</t>
  </si>
  <si>
    <t>CDE:20190306050094491</t>
  </si>
  <si>
    <t>NT1F5676</t>
  </si>
  <si>
    <t>NT1F5695</t>
  </si>
  <si>
    <t>CDE:20190306093094658</t>
  </si>
  <si>
    <t>NT1F5696</t>
  </si>
  <si>
    <t>NT1F7181</t>
  </si>
  <si>
    <t>CDE:20190306141594747</t>
  </si>
  <si>
    <t>NT1F7187</t>
  </si>
  <si>
    <t>NPLF2660</t>
  </si>
  <si>
    <t>NPLF3174</t>
  </si>
  <si>
    <t>CDE:486MMTL</t>
  </si>
  <si>
    <t>NPLF3175</t>
  </si>
  <si>
    <t>CDE:486MMTR</t>
  </si>
  <si>
    <t>245/70 R 19.5 XTA2EN/. FR TL 141/14</t>
  </si>
  <si>
    <t>NPLF3196</t>
  </si>
  <si>
    <t>0.16</t>
  </si>
  <si>
    <t>CDE:486R7P5</t>
  </si>
  <si>
    <t>NPLF3232</t>
  </si>
  <si>
    <t>CDE:486PT35</t>
  </si>
  <si>
    <t>NPLF3238</t>
  </si>
  <si>
    <t>CDE:800D93V</t>
  </si>
  <si>
    <t>NPLF3248</t>
  </si>
  <si>
    <t>CDE:8003KQ2</t>
  </si>
  <si>
    <t>NPLF3277</t>
  </si>
  <si>
    <t>CDE:486S3AF</t>
  </si>
  <si>
    <t>NPLF3286</t>
  </si>
  <si>
    <t>CDE:800CV6L</t>
  </si>
  <si>
    <t>NPLF3291</t>
  </si>
  <si>
    <t>CDE:800CWY6</t>
  </si>
  <si>
    <t>NPLF3300</t>
  </si>
  <si>
    <t>CDE:486S5GY</t>
  </si>
  <si>
    <t>NPLF3301</t>
  </si>
  <si>
    <t>CDE:486S5GZ</t>
  </si>
  <si>
    <t>NPLF3340</t>
  </si>
  <si>
    <t>CDE:486ULZ7</t>
  </si>
  <si>
    <t>NPLF3353</t>
  </si>
  <si>
    <t>CDE:800J9U2</t>
  </si>
  <si>
    <t>NPLF3363</t>
  </si>
  <si>
    <t>CDE:800KAWN</t>
  </si>
  <si>
    <t>NPLF3428</t>
  </si>
  <si>
    <t>CDE:800DV26</t>
  </si>
  <si>
    <t>NPLF3579</t>
  </si>
  <si>
    <t>A03A0683</t>
  </si>
  <si>
    <t>CDE:8006276</t>
  </si>
  <si>
    <t>NPLF3588</t>
  </si>
  <si>
    <t>CDE:80037SU</t>
  </si>
  <si>
    <t>NPLF3589</t>
  </si>
  <si>
    <t>CDE:80037ST</t>
  </si>
  <si>
    <t>NPLF3591</t>
  </si>
  <si>
    <t>CDE:80037SS</t>
  </si>
  <si>
    <t>NPLF3592</t>
  </si>
  <si>
    <t>CDE:80037SR</t>
  </si>
  <si>
    <t>NPLF3598</t>
  </si>
  <si>
    <t>CDE:80037P2</t>
  </si>
  <si>
    <t>NPLF3664</t>
  </si>
  <si>
    <t>CDE:486UYA9</t>
  </si>
  <si>
    <t>NPLF3666</t>
  </si>
  <si>
    <t>CDE:486UYBE</t>
  </si>
  <si>
    <t>NPLF3667</t>
  </si>
  <si>
    <t>CDE:486UYA6</t>
  </si>
  <si>
    <t>NPLF3668</t>
  </si>
  <si>
    <t>CDE:486UYA7</t>
  </si>
  <si>
    <t>NPLF3669</t>
  </si>
  <si>
    <t>CDE:486UYA8</t>
  </si>
  <si>
    <t>NPLF3670</t>
  </si>
  <si>
    <t>CDE:486UYA4</t>
  </si>
  <si>
    <t>NPLF3678</t>
  </si>
  <si>
    <t>A84A0768</t>
  </si>
  <si>
    <t>SA AYME ET FILS -AGENCE10-</t>
  </si>
  <si>
    <t>CDE:486M3C6</t>
  </si>
  <si>
    <t>NPLF3684</t>
  </si>
  <si>
    <t>CDE:486SAZD</t>
  </si>
  <si>
    <t>NPLF3719</t>
  </si>
  <si>
    <t>CDE:80056UE</t>
  </si>
  <si>
    <t>NPLF3722</t>
  </si>
  <si>
    <t>CDE:8004JT4</t>
  </si>
  <si>
    <t>NPLF3723</t>
  </si>
  <si>
    <t>CDE:8004JT3</t>
  </si>
  <si>
    <t>NPLF3744</t>
  </si>
  <si>
    <t>CDE:8003E48</t>
  </si>
  <si>
    <t>NPLF3745</t>
  </si>
  <si>
    <t>CDE:8006RZY</t>
  </si>
  <si>
    <t>NPLF3746</t>
  </si>
  <si>
    <t>CDE:8006RZU</t>
  </si>
  <si>
    <t>NPLF3747</t>
  </si>
  <si>
    <t>CDE:8006RZT</t>
  </si>
  <si>
    <t>NPLF3748</t>
  </si>
  <si>
    <t>CDE:8006RZJ</t>
  </si>
  <si>
    <t>NPLF3758</t>
  </si>
  <si>
    <t>CDE:8007GTA</t>
  </si>
  <si>
    <t>NPLF3784</t>
  </si>
  <si>
    <t>CDE:80056HJ</t>
  </si>
  <si>
    <t>NPLF3794</t>
  </si>
  <si>
    <t>CDE:486KCPA</t>
  </si>
  <si>
    <t>NPLF3799</t>
  </si>
  <si>
    <t>CDE:486SSKL</t>
  </si>
  <si>
    <t>NPLF3841</t>
  </si>
  <si>
    <t>A71A0683</t>
  </si>
  <si>
    <t>SAS BS PNEUS</t>
  </si>
  <si>
    <t>VENDENESSE LES CHAROLLES</t>
  </si>
  <si>
    <t>CDE:486JZ9A</t>
  </si>
  <si>
    <t>NT1F8703</t>
  </si>
  <si>
    <t>NT1F9147</t>
  </si>
  <si>
    <t>CDE:20190307091595030</t>
  </si>
  <si>
    <t>NT1G0725</t>
  </si>
  <si>
    <t>CDE:20190307141595102</t>
  </si>
  <si>
    <t>NT1G1188</t>
  </si>
  <si>
    <t>NT1G2100</t>
  </si>
  <si>
    <t>NPLF3948</t>
  </si>
  <si>
    <t>CDE:486STYL</t>
  </si>
  <si>
    <t>NPLF3953</t>
  </si>
  <si>
    <t>CDE:486STYF</t>
  </si>
  <si>
    <t>NPLF3994</t>
  </si>
  <si>
    <t>CDE:486JS6Z</t>
  </si>
  <si>
    <t>NPLF4044</t>
  </si>
  <si>
    <t>CDE:486MQGB</t>
  </si>
  <si>
    <t>NPLF4074</t>
  </si>
  <si>
    <t>CDE:486EMBC</t>
  </si>
  <si>
    <t>NPLF4093</t>
  </si>
  <si>
    <t>CDE:486JWBP</t>
  </si>
  <si>
    <t>NPLF4120</t>
  </si>
  <si>
    <t>CDE:486NVR4</t>
  </si>
  <si>
    <t>NPLF4121</t>
  </si>
  <si>
    <t>A33A1364</t>
  </si>
  <si>
    <t>SAS COMPTOIR AQUITAIN DU PNEU-VULCO</t>
  </si>
  <si>
    <t>PESSAC</t>
  </si>
  <si>
    <t>CDE:8003MJL</t>
  </si>
  <si>
    <t>NPLF4148</t>
  </si>
  <si>
    <t>CDE:800BFYW</t>
  </si>
  <si>
    <t>NPLF4155</t>
  </si>
  <si>
    <t>A0510203</t>
  </si>
  <si>
    <t>SAS BARNEAUD PNEUS</t>
  </si>
  <si>
    <t>CDE:8002V2M</t>
  </si>
  <si>
    <t>NPLF4189</t>
  </si>
  <si>
    <t>CDE:8005DXD</t>
  </si>
  <si>
    <t>NPLF4193</t>
  </si>
  <si>
    <t>CDE:486QKK2</t>
  </si>
  <si>
    <t>NPLF4194</t>
  </si>
  <si>
    <t>CDE:486QKKZ</t>
  </si>
  <si>
    <t>NPLF4195</t>
  </si>
  <si>
    <t>CDE:486SBBC</t>
  </si>
  <si>
    <t>NPLF4197</t>
  </si>
  <si>
    <t>CDE:486QKK7</t>
  </si>
  <si>
    <t>NPLF4198</t>
  </si>
  <si>
    <t>CDE:486QKK6</t>
  </si>
  <si>
    <t>NPLF4199</t>
  </si>
  <si>
    <t>CDE:486QKK5</t>
  </si>
  <si>
    <t>NPLF4200</t>
  </si>
  <si>
    <t>CDE:486QKK4</t>
  </si>
  <si>
    <t>NPLF4201</t>
  </si>
  <si>
    <t>CDE:486QKK3</t>
  </si>
  <si>
    <t>NPLF4210</t>
  </si>
  <si>
    <t>CDE:486QLBN</t>
  </si>
  <si>
    <t>NPLF4214</t>
  </si>
  <si>
    <t>CDE:486SBTG</t>
  </si>
  <si>
    <t>NPLF4244</t>
  </si>
  <si>
    <t>CDE:486SARV</t>
  </si>
  <si>
    <t>NT1G2682</t>
  </si>
  <si>
    <t>CDE:20190308091595372</t>
  </si>
  <si>
    <t>NT1G6524</t>
  </si>
  <si>
    <t>CDE:20190311091595948</t>
  </si>
  <si>
    <t>NT1G6534</t>
  </si>
  <si>
    <t>NT1G6537</t>
  </si>
  <si>
    <t>NT1G6540</t>
  </si>
  <si>
    <t>NT1G6545</t>
  </si>
  <si>
    <t>NT1G6550</t>
  </si>
  <si>
    <t>A38A1580</t>
  </si>
  <si>
    <t>LANGON</t>
  </si>
  <si>
    <t>CDE:20190311091595979</t>
  </si>
  <si>
    <t>NT1G6552</t>
  </si>
  <si>
    <t>CDE:20190311091595980</t>
  </si>
  <si>
    <t>NT1G8240</t>
  </si>
  <si>
    <t>CDE:20190311140096146</t>
  </si>
  <si>
    <t>NT1G8487</t>
  </si>
  <si>
    <t>CDE:20190311143096166</t>
  </si>
  <si>
    <t>NT1G8506</t>
  </si>
  <si>
    <t>CDE:4500806508_10</t>
  </si>
  <si>
    <t>NT1G8510</t>
  </si>
  <si>
    <t>CDE:4500806508_70</t>
  </si>
  <si>
    <t>265/70R19.5 ROADAGS TL 140/138MVM TG</t>
  </si>
  <si>
    <t>NT1G8541</t>
  </si>
  <si>
    <t>SNC EUROMASTER FRANCE -3350-</t>
  </si>
  <si>
    <t>RUE DE LA MALADRERIE ZI HAUTE BORNE</t>
  </si>
  <si>
    <t>TOURY</t>
  </si>
  <si>
    <t>0.17104</t>
  </si>
  <si>
    <t>CDE:4500806508_80</t>
  </si>
  <si>
    <t>NT1H0753</t>
  </si>
  <si>
    <t>CDE:20190312091596457</t>
  </si>
  <si>
    <t>NT1H0756</t>
  </si>
  <si>
    <t>CDE:20190312091596462</t>
  </si>
  <si>
    <t>NT1H0763</t>
  </si>
  <si>
    <t>A74A0424</t>
  </si>
  <si>
    <t>ANTHY SUR LEMAN</t>
  </si>
  <si>
    <t>NT1H2649</t>
  </si>
  <si>
    <t>NT1H2804</t>
  </si>
  <si>
    <t>NPLF5378</t>
  </si>
  <si>
    <t>NPLF5579</t>
  </si>
  <si>
    <t>A36A0237</t>
  </si>
  <si>
    <t>ARGENTON PNEUS</t>
  </si>
  <si>
    <t>CEAULMONT</t>
  </si>
  <si>
    <t>CHAMBRE 24Q      VALVE 582</t>
  </si>
  <si>
    <t>NPLF5620</t>
  </si>
  <si>
    <t>0.013722</t>
  </si>
  <si>
    <t>CDE:4500818704</t>
  </si>
  <si>
    <t>NT1H4692</t>
  </si>
  <si>
    <t>NT1H4804</t>
  </si>
  <si>
    <t>NT1H6094</t>
  </si>
  <si>
    <t>NT1H6324</t>
  </si>
  <si>
    <t>NT1H6334</t>
  </si>
  <si>
    <t>NT1H7215</t>
  </si>
  <si>
    <t>NPLF6026</t>
  </si>
  <si>
    <t>NT1H8483</t>
  </si>
  <si>
    <t>NT1H8484</t>
  </si>
  <si>
    <t>CDE:20190314091597397</t>
  </si>
  <si>
    <t>NT1H8489</t>
  </si>
  <si>
    <t>NT1H8492</t>
  </si>
  <si>
    <t>NT1H8514</t>
  </si>
  <si>
    <t>CDE:20190314091597447</t>
  </si>
  <si>
    <t>NT1H9871</t>
  </si>
  <si>
    <t>NT1H9872</t>
  </si>
  <si>
    <t>13 R 22.5 XZH2 R/. TL 154G</t>
  </si>
  <si>
    <t>NT1I1371</t>
  </si>
  <si>
    <t>0.435</t>
  </si>
  <si>
    <t>NT1I1389</t>
  </si>
  <si>
    <t>NT1I1392</t>
  </si>
  <si>
    <t>NT1I1397</t>
  </si>
  <si>
    <t>NT1I1574</t>
  </si>
  <si>
    <t>NT1I1883</t>
  </si>
  <si>
    <t>CDE:20190315091597822</t>
  </si>
  <si>
    <t>NT1I1897</t>
  </si>
  <si>
    <t>NT1I1900</t>
  </si>
  <si>
    <t>NT1I1916</t>
  </si>
  <si>
    <t>NT1I1917</t>
  </si>
  <si>
    <t>A13A1924</t>
  </si>
  <si>
    <t>CDE:20190315091597865</t>
  </si>
  <si>
    <t>NT1I1918</t>
  </si>
  <si>
    <t>A91A1002</t>
  </si>
  <si>
    <t>CDE:20190315091597866</t>
  </si>
  <si>
    <t>NT1I1919</t>
  </si>
  <si>
    <t>CDE:20190315091597867</t>
  </si>
  <si>
    <t>NT1I1929</t>
  </si>
  <si>
    <t>CDE:20190315091597879</t>
  </si>
  <si>
    <t>NT1I2442</t>
  </si>
  <si>
    <t>NT1I2681</t>
  </si>
  <si>
    <t>NT1I3334</t>
  </si>
  <si>
    <t>NT1I3340</t>
  </si>
  <si>
    <t>NT1I4593</t>
  </si>
  <si>
    <t>NT1I4596</t>
  </si>
  <si>
    <t>NPLF6524</t>
  </si>
  <si>
    <t>NPLF6726</t>
  </si>
  <si>
    <t>NT1I5899</t>
  </si>
  <si>
    <t>NT1I5904</t>
  </si>
  <si>
    <t>A3891307</t>
  </si>
  <si>
    <t>SNC EUROMASTER FRANCE -3217-</t>
  </si>
  <si>
    <t>MARTIGUES</t>
  </si>
  <si>
    <t>CDE:20190318091598285</t>
  </si>
  <si>
    <t>NT1I5905</t>
  </si>
  <si>
    <t>NT1I5912</t>
  </si>
  <si>
    <t>NT1I7777</t>
  </si>
  <si>
    <t>NT1J0003</t>
  </si>
  <si>
    <t>NT1J1842</t>
  </si>
  <si>
    <t>NT1J3620</t>
  </si>
  <si>
    <t>CDE:20190319190098800</t>
  </si>
  <si>
    <t>NT1J3631</t>
  </si>
  <si>
    <t>CDE:20190319191598808</t>
  </si>
  <si>
    <t>NPLF7454</t>
  </si>
  <si>
    <t>NT1J4171</t>
  </si>
  <si>
    <t>CDE:20190320091599024</t>
  </si>
  <si>
    <t>315/80R22.5 XDE2+/ TL 156L MI</t>
  </si>
  <si>
    <t>NPLF7847</t>
  </si>
  <si>
    <t>A23A0198</t>
  </si>
  <si>
    <t>NT1J7811</t>
  </si>
  <si>
    <t>NT1J7927</t>
  </si>
  <si>
    <t>NT1J7929</t>
  </si>
  <si>
    <t>CDE:20190321091599425</t>
  </si>
  <si>
    <t>NT1J9567</t>
  </si>
  <si>
    <t>A19A0329</t>
  </si>
  <si>
    <t>SAS PLANETT PNEUS -VULCO-</t>
  </si>
  <si>
    <t>NT1K1133</t>
  </si>
  <si>
    <t>NT1K1171</t>
  </si>
  <si>
    <t>NT1K1227</t>
  </si>
  <si>
    <t>A68A0763</t>
  </si>
  <si>
    <t>SARREBOURG</t>
  </si>
  <si>
    <t>CDE:20190321190099632</t>
  </si>
  <si>
    <t>NT1K1232</t>
  </si>
  <si>
    <t>CDE:20190321191599636</t>
  </si>
  <si>
    <t>NT1K1748</t>
  </si>
  <si>
    <t>A02A0798</t>
  </si>
  <si>
    <t>VILLENEUVE SAINT GERMAIN</t>
  </si>
  <si>
    <t>CDE:20190322091599814</t>
  </si>
  <si>
    <t>NT1K1753</t>
  </si>
  <si>
    <t>CDE:20190322091599821</t>
  </si>
  <si>
    <t>NT1K1757</t>
  </si>
  <si>
    <t>CDE:20190322091599831</t>
  </si>
  <si>
    <t>NT1K3768</t>
  </si>
  <si>
    <t>G0493360</t>
  </si>
  <si>
    <t>ERM TOULON SUR ALLIER - SP</t>
  </si>
  <si>
    <t>NT1K3820</t>
  </si>
  <si>
    <t>CDE:20190322154599992</t>
  </si>
  <si>
    <t>NT1K4671</t>
  </si>
  <si>
    <t>NT1K5999</t>
  </si>
  <si>
    <t>CDE:20190325091500365</t>
  </si>
  <si>
    <t>NT1K6015</t>
  </si>
  <si>
    <t>CDE:20190325091500391</t>
  </si>
  <si>
    <t>NT1L0120</t>
  </si>
  <si>
    <t>CDE:20190325223000615</t>
  </si>
  <si>
    <t>NPLF8760</t>
  </si>
  <si>
    <t>NT1L0136</t>
  </si>
  <si>
    <t>CDE:20190326050000633</t>
  </si>
  <si>
    <t>NT1L0512</t>
  </si>
  <si>
    <t>CDE:20190326090000716</t>
  </si>
  <si>
    <t>NT1L0513</t>
  </si>
  <si>
    <t>CDE:20190326090000717</t>
  </si>
  <si>
    <t>NT1L0626</t>
  </si>
  <si>
    <t>CDE:20190326091500720</t>
  </si>
  <si>
    <t>NT1L2592</t>
  </si>
  <si>
    <t>A62A0488</t>
  </si>
  <si>
    <t>SAINT LEONARD</t>
  </si>
  <si>
    <t>NT1L4330</t>
  </si>
  <si>
    <t>NT1L4485</t>
  </si>
  <si>
    <t>NT1L4655</t>
  </si>
  <si>
    <t>NPLF9189</t>
  </si>
  <si>
    <t>NT1L5123</t>
  </si>
  <si>
    <t>CDE:20190327090001232</t>
  </si>
  <si>
    <t>NT1L5230</t>
  </si>
  <si>
    <t>CDE:20190327091501233</t>
  </si>
  <si>
    <t>NT1L5244</t>
  </si>
  <si>
    <t>NT1L5245</t>
  </si>
  <si>
    <t>CDE:20190327091501293</t>
  </si>
  <si>
    <t>NT1L9071</t>
  </si>
  <si>
    <t>CDE:20190328091501713</t>
  </si>
  <si>
    <t>NT1L9076</t>
  </si>
  <si>
    <t>A14A0813</t>
  </si>
  <si>
    <t>PARIS NORMANDIE PNEUS</t>
  </si>
  <si>
    <t>PONT L EVEQUE</t>
  </si>
  <si>
    <t>NT1L9078</t>
  </si>
  <si>
    <t>A33A1526</t>
  </si>
  <si>
    <t>SARL NELLE PNEUS SECURITE GIRONDINS</t>
  </si>
  <si>
    <t>LIBOURNE</t>
  </si>
  <si>
    <t>NT1L9079</t>
  </si>
  <si>
    <t>NT1L9103</t>
  </si>
  <si>
    <t>NT1L9105</t>
  </si>
  <si>
    <t>NT1L9106</t>
  </si>
  <si>
    <t>445/65R22.5 XTE2 TL 169K MI</t>
  </si>
  <si>
    <t>NT1M2411</t>
  </si>
  <si>
    <t>0.499875</t>
  </si>
  <si>
    <t>CDE:4500872024</t>
  </si>
  <si>
    <t>NT1M3090</t>
  </si>
  <si>
    <t>NT1M3114</t>
  </si>
  <si>
    <t>CDE:20190329091502179</t>
  </si>
  <si>
    <t>NT1M4075</t>
  </si>
  <si>
    <t>NT1M7218</t>
  </si>
  <si>
    <t>CDE:20190401091502667</t>
  </si>
  <si>
    <t>NT1M7219</t>
  </si>
  <si>
    <t>A66A0498</t>
  </si>
  <si>
    <t>CDE:20190401091502668</t>
  </si>
  <si>
    <t>NT1M7221</t>
  </si>
  <si>
    <t>CDE:20190401091502670</t>
  </si>
  <si>
    <t>NT1M7227</t>
  </si>
  <si>
    <t>NT1M7237</t>
  </si>
  <si>
    <t>NT1M7247</t>
  </si>
  <si>
    <t>NT1M7258</t>
  </si>
  <si>
    <t>CDE:20190401091502723</t>
  </si>
  <si>
    <t>NT1M7573</t>
  </si>
  <si>
    <t>CDE:20190401094502730</t>
  </si>
  <si>
    <t>NPLG0746</t>
  </si>
  <si>
    <t>NPLG0852</t>
  </si>
  <si>
    <t>NT1N1564</t>
  </si>
  <si>
    <t>CDE:20190402050002943</t>
  </si>
  <si>
    <t>NT1N1601</t>
  </si>
  <si>
    <t>CDE:20190402054503031</t>
  </si>
  <si>
    <t>NT1N1613</t>
  </si>
  <si>
    <t>CDE:20190402061503038</t>
  </si>
  <si>
    <t>NT1N1617</t>
  </si>
  <si>
    <t>CDE:20190402063003043</t>
  </si>
  <si>
    <t>NT1N1674</t>
  </si>
  <si>
    <t>CDE:20190402080003068</t>
  </si>
  <si>
    <t>NT1N2205</t>
  </si>
  <si>
    <t>A02A0658</t>
  </si>
  <si>
    <t>M-PNEUS BOHAIN</t>
  </si>
  <si>
    <t>BOHAIN EN VERMANDOIS</t>
  </si>
  <si>
    <t>NT1N2208</t>
  </si>
  <si>
    <t>A74A0935</t>
  </si>
  <si>
    <t>SARL COLLOMB MURET PNEUMATIQUES</t>
  </si>
  <si>
    <t>CRANVES SALES</t>
  </si>
  <si>
    <t>NT1N2211</t>
  </si>
  <si>
    <t>A3898501</t>
  </si>
  <si>
    <t>SNC EUROMASTER FRANCE -3189-</t>
  </si>
  <si>
    <t>LES HERBIERS</t>
  </si>
  <si>
    <t>CDE:20190402091503100</t>
  </si>
  <si>
    <t>NT1N2858</t>
  </si>
  <si>
    <t>CDE:20190402101503150</t>
  </si>
  <si>
    <t>NT1N4190</t>
  </si>
  <si>
    <t>A88A0612</t>
  </si>
  <si>
    <t>PROFIL+ CZ LANGRES PNEUS CHAUMONT</t>
  </si>
  <si>
    <t>LIFFOL LE GRAND</t>
  </si>
  <si>
    <t>PROFIL+ LANGRES PNEUS CHAUMONT</t>
  </si>
  <si>
    <t>ZI DAME HUGUENOTTE R J D ALBAN</t>
  </si>
  <si>
    <t>CHAUMONT</t>
  </si>
  <si>
    <t>NT1N4318</t>
  </si>
  <si>
    <t>NT1N4487</t>
  </si>
  <si>
    <t>NT1N4661</t>
  </si>
  <si>
    <t>NT1N4852</t>
  </si>
  <si>
    <t>NT1N6190</t>
  </si>
  <si>
    <t>NT1N6563</t>
  </si>
  <si>
    <t>A LIVRER A L'ADRESSE SUIVANTE</t>
  </si>
  <si>
    <t>NPLG1222</t>
  </si>
  <si>
    <t>Poids</t>
  </si>
  <si>
    <t>SSPP DE LA LIGNE</t>
  </si>
  <si>
    <t>F762</t>
  </si>
  <si>
    <t>CDE</t>
  </si>
  <si>
    <t>FE02</t>
  </si>
  <si>
    <t>Brand</t>
  </si>
  <si>
    <t>Season</t>
  </si>
  <si>
    <t>DPL between</t>
  </si>
  <si>
    <t>84.275</t>
  </si>
  <si>
    <t>81.1</t>
  </si>
  <si>
    <t>80.2</t>
  </si>
  <si>
    <t>87.505</t>
  </si>
  <si>
    <t>71.1</t>
  </si>
  <si>
    <t>1.51</t>
  </si>
  <si>
    <t>3.8</t>
  </si>
  <si>
    <t>2.595</t>
  </si>
  <si>
    <t>77.4</t>
  </si>
  <si>
    <t>85.625</t>
  </si>
  <si>
    <t>22.181</t>
  </si>
  <si>
    <t>3.01</t>
  </si>
  <si>
    <t>82.86</t>
  </si>
  <si>
    <t>20.513</t>
  </si>
  <si>
    <t>65.262</t>
  </si>
  <si>
    <t>75.096</t>
  </si>
  <si>
    <t>4.5</t>
  </si>
  <si>
    <t>CDE:FIN DROIT BANQUE</t>
  </si>
  <si>
    <t>85.962</t>
  </si>
  <si>
    <t>60.2</t>
  </si>
  <si>
    <t>39.171</t>
  </si>
  <si>
    <t>81.4</t>
  </si>
  <si>
    <t>29.759</t>
  </si>
  <si>
    <t>77.1</t>
  </si>
  <si>
    <t>CDE:DESCLOS</t>
  </si>
  <si>
    <t>1.063</t>
  </si>
  <si>
    <t>3.209</t>
  </si>
  <si>
    <t>CDE:REMPLACEMENT DECHETS</t>
  </si>
  <si>
    <t>85.105</t>
  </si>
  <si>
    <t>110.85</t>
  </si>
  <si>
    <t>107.6</t>
  </si>
  <si>
    <t>76.7</t>
  </si>
  <si>
    <t>77.746</t>
  </si>
  <si>
    <t>4.086</t>
  </si>
  <si>
    <t>1.22</t>
  </si>
  <si>
    <t>CDE:THIRIET</t>
  </si>
  <si>
    <t>0.67</t>
  </si>
  <si>
    <t>75.886</t>
  </si>
  <si>
    <t>65.4</t>
  </si>
  <si>
    <t>64.5</t>
  </si>
  <si>
    <t>68.1</t>
  </si>
  <si>
    <t>0.897</t>
  </si>
  <si>
    <t>83.5</t>
  </si>
  <si>
    <t>70.3</t>
  </si>
  <si>
    <t>67.9</t>
  </si>
  <si>
    <t>22.919</t>
  </si>
  <si>
    <t>CDE:LAURENT</t>
  </si>
  <si>
    <t>72.288</t>
  </si>
  <si>
    <t>58.309</t>
  </si>
  <si>
    <t>53.632</t>
  </si>
  <si>
    <t>27.632</t>
  </si>
  <si>
    <t>105.35</t>
  </si>
  <si>
    <t>34.208</t>
  </si>
  <si>
    <t>4.574</t>
  </si>
  <si>
    <t>99.975</t>
  </si>
  <si>
    <t>Customer Account</t>
  </si>
  <si>
    <t>Status of Tires</t>
  </si>
  <si>
    <t>Order Numbers</t>
  </si>
  <si>
    <t>CAIs</t>
  </si>
  <si>
    <t>ADRESSE SPECIALE DE LIVRAISON1</t>
  </si>
  <si>
    <t>ADRESSE SPECIALE DE LIVRAISON2</t>
  </si>
  <si>
    <t>ADRESSE SPECIALE DE LIVRAISON3</t>
  </si>
  <si>
    <t>CODE ARTICLE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</si>
</sst>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/>
    <xf numFmtId="14" fontId="0" fillId="0" borderId="0" xfId="0" applyNumberFormat="1"/>
    <xf numFmtId="0" fontId="0" fillId="33" borderId="0" xfId="0" applyFill="1"/>
    <xf numFmtId="0" fontId="18" fillId="0" borderId="10" xfId="0" applyFont="1" applyBorder="1"/>
    <xf numFmtId="0" fontId="1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"/>
  <sheetViews>
    <sheetView workbookViewId="0">
      <selection activeCell="B11" sqref="B11"/>
    </sheetView>
  </sheetViews>
  <sheetFormatPr defaultColWidth="11.5546875" defaultRowHeight="14.4" x14ac:dyDescent="0.3"/>
  <cols>
    <col min="1" max="1" width="18.6640625" bestFit="1" customWidth="1"/>
    <col min="2" max="2" width="18.109375" bestFit="1" customWidth="1"/>
    <col min="3" max="3" width="17.44140625" bestFit="1" customWidth="1"/>
    <col min="5" max="5" width="15.88671875" bestFit="1" customWidth="1"/>
    <col min="7" max="7" width="15.109375" customWidth="1"/>
  </cols>
  <sheetData>
    <row r="1" spans="1:7" x14ac:dyDescent="0.3">
      <c r="A1" s="5" t="s">
        <v>4529</v>
      </c>
      <c r="B1" s="5" t="s">
        <v>4530</v>
      </c>
      <c r="C1" s="4" t="s">
        <v>4471</v>
      </c>
      <c r="D1" s="4" t="s">
        <v>4472</v>
      </c>
      <c r="E1" s="4" t="s">
        <v>4531</v>
      </c>
      <c r="F1" s="4" t="s">
        <v>4532</v>
      </c>
      <c r="G1" s="4" t="s">
        <v>4473</v>
      </c>
    </row>
    <row r="2" spans="1:7" x14ac:dyDescent="0.3">
      <c r="A2" s="1" t="s">
        <v>166</v>
      </c>
      <c r="C2" t="s">
        <v>34</v>
      </c>
    </row>
    <row r="3" spans="1:7" x14ac:dyDescent="0.3">
      <c r="B3" t="s">
        <v>488</v>
      </c>
      <c r="C3" t="s">
        <v>37</v>
      </c>
    </row>
    <row r="4" spans="1:7" x14ac:dyDescent="0.3">
      <c r="A4" s="1" t="s">
        <v>4452</v>
      </c>
      <c r="E4" s="1" t="s">
        <v>4459</v>
      </c>
    </row>
    <row r="5" spans="1:7" x14ac:dyDescent="0.3">
      <c r="A5" s="1" t="s">
        <v>1037</v>
      </c>
      <c r="F5" s="1" t="str">
        <f>"690945"</f>
        <v>690945</v>
      </c>
    </row>
    <row r="6" spans="1:7" x14ac:dyDescent="0.3">
      <c r="A6" s="1" t="s">
        <v>1043</v>
      </c>
      <c r="B6" s="1" t="s">
        <v>59</v>
      </c>
    </row>
    <row r="7" spans="1:7" x14ac:dyDescent="0.3">
      <c r="A7" s="1" t="s">
        <v>1881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W4998"/>
  <sheetViews>
    <sheetView tabSelected="1" topLeftCell="P1" workbookViewId="0">
      <selection sqref="A1:XFD1"/>
    </sheetView>
  </sheetViews>
  <sheetFormatPr defaultColWidth="11.5546875" defaultRowHeight="14.4" x14ac:dyDescent="0.3"/>
  <cols>
    <col min="1" max="1" width="9.21875" bestFit="1" customWidth="1"/>
    <col min="2" max="2" width="38.88671875" bestFit="1" customWidth="1"/>
    <col min="3" max="3" width="26.88671875" bestFit="1" customWidth="1"/>
    <col min="4" max="4" width="16.88671875" bestFit="1" customWidth="1"/>
    <col min="5" max="5" width="7.44140625" bestFit="1" customWidth="1"/>
    <col min="7" max="7" width="24.6640625" bestFit="1" customWidth="1"/>
    <col min="8" max="8" width="29.109375" bestFit="1" customWidth="1"/>
    <col min="9" max="9" width="16" bestFit="1" customWidth="1"/>
    <col min="10" max="10" width="15.44140625" bestFit="1" customWidth="1"/>
    <col min="12" max="12" width="22.21875" bestFit="1" customWidth="1"/>
    <col min="13" max="13" width="25.109375" bestFit="1" customWidth="1"/>
    <col min="14" max="14" width="28.33203125" bestFit="1" customWidth="1"/>
    <col min="15" max="15" width="33.109375" bestFit="1" customWidth="1"/>
    <col min="16" max="16" width="47.6640625" bestFit="1" customWidth="1"/>
    <col min="20" max="20" width="28.6640625" bestFit="1" customWidth="1"/>
    <col min="21" max="21" width="35.77734375" bestFit="1" customWidth="1"/>
    <col min="22" max="23" width="28.6640625" bestFit="1" customWidth="1"/>
    <col min="24" max="24" width="18.44140625" bestFit="1" customWidth="1"/>
    <col min="25" max="25" width="13.5546875" bestFit="1" customWidth="1"/>
    <col min="26" max="26" width="37.21875" bestFit="1" customWidth="1"/>
    <col min="27" max="27" width="7.88671875" bestFit="1" customWidth="1"/>
    <col min="28" max="28" width="22.88671875" bestFit="1" customWidth="1"/>
    <col min="32" max="32" width="14.33203125" bestFit="1" customWidth="1"/>
    <col min="33" max="33" width="9.109375" bestFit="1" customWidth="1"/>
  </cols>
  <sheetData>
    <row r="1" spans="1:42" s="1" customFormat="1" x14ac:dyDescent="0.3">
      <c r="A1" s="1" t="s">
        <v>8</v>
      </c>
      <c r="B1" s="1" t="s">
        <v>9</v>
      </c>
      <c r="C1" s="1" t="s">
        <v>10</v>
      </c>
      <c r="D1" s="1" t="s">
        <v>7</v>
      </c>
      <c r="E1" s="1" t="s">
        <v>12</v>
      </c>
      <c r="F1" s="1" t="s">
        <v>4466</v>
      </c>
      <c r="G1" s="1" t="s">
        <v>5</v>
      </c>
      <c r="H1" s="1" t="s">
        <v>19</v>
      </c>
      <c r="I1" s="1" t="s">
        <v>16</v>
      </c>
      <c r="J1" s="1" t="s">
        <v>4467</v>
      </c>
      <c r="K1" s="1" t="s">
        <v>17</v>
      </c>
      <c r="L1" s="1" t="s">
        <v>6</v>
      </c>
      <c r="M1" s="1" t="s">
        <v>20</v>
      </c>
      <c r="N1" s="1" t="s">
        <v>4</v>
      </c>
      <c r="O1" s="1" t="s">
        <v>3</v>
      </c>
      <c r="P1" s="1" t="s">
        <v>23</v>
      </c>
      <c r="Q1" s="1" t="s">
        <v>25</v>
      </c>
      <c r="R1" s="1" t="s">
        <v>18</v>
      </c>
      <c r="S1" s="1" t="s">
        <v>14</v>
      </c>
      <c r="T1" s="1" t="s">
        <v>15</v>
      </c>
      <c r="U1" s="1" t="s">
        <v>4533</v>
      </c>
      <c r="V1" s="1" t="s">
        <v>4534</v>
      </c>
      <c r="W1" s="1" t="s">
        <v>4535</v>
      </c>
      <c r="X1" s="1" t="s">
        <v>11</v>
      </c>
      <c r="Y1" s="1" t="s">
        <v>4536</v>
      </c>
      <c r="Z1" s="1" t="s">
        <v>1</v>
      </c>
      <c r="AA1" s="1" t="s">
        <v>0</v>
      </c>
      <c r="AB1" s="1" t="s">
        <v>2</v>
      </c>
      <c r="AC1" s="1" t="s">
        <v>4468</v>
      </c>
      <c r="AD1" s="1" t="s">
        <v>4469</v>
      </c>
      <c r="AE1" s="1" t="s">
        <v>24</v>
      </c>
      <c r="AF1" s="1" t="s">
        <v>21</v>
      </c>
      <c r="AG1" s="1" t="s">
        <v>22</v>
      </c>
      <c r="AH1" s="1" t="s">
        <v>32</v>
      </c>
      <c r="AI1" s="1" t="s">
        <v>27</v>
      </c>
      <c r="AJ1" s="1" t="s">
        <v>29</v>
      </c>
      <c r="AK1" s="1" t="s">
        <v>26</v>
      </c>
      <c r="AL1" s="3" t="s">
        <v>31</v>
      </c>
      <c r="AM1" s="1" t="s">
        <v>30</v>
      </c>
      <c r="AN1" s="1" t="s">
        <v>28</v>
      </c>
      <c r="AO1" s="1" t="s">
        <v>13</v>
      </c>
      <c r="AP1" s="1" t="s">
        <v>4470</v>
      </c>
    </row>
    <row r="2" spans="1:42" s="1" customFormat="1" x14ac:dyDescent="0.3">
      <c r="A2" s="1" t="s">
        <v>81</v>
      </c>
      <c r="B2" s="1" t="s">
        <v>82</v>
      </c>
      <c r="C2" s="1" t="s">
        <v>83</v>
      </c>
      <c r="D2" s="1" t="s">
        <v>34</v>
      </c>
      <c r="F2" s="1" t="s">
        <v>4474</v>
      </c>
      <c r="G2" s="1" t="s">
        <v>80</v>
      </c>
      <c r="H2" s="1" t="s">
        <v>60</v>
      </c>
      <c r="I2" s="1" t="s">
        <v>64</v>
      </c>
      <c r="J2" s="1" t="s">
        <v>61</v>
      </c>
      <c r="K2" s="1" t="str">
        <f>"LVL"</f>
        <v>LVL</v>
      </c>
      <c r="L2" s="2">
        <v>42858</v>
      </c>
      <c r="M2" s="2">
        <v>42860</v>
      </c>
      <c r="N2" s="2">
        <v>43690</v>
      </c>
      <c r="W2" s="1" t="s">
        <v>59</v>
      </c>
      <c r="X2" s="1" t="str">
        <f>"259950"</f>
        <v>259950</v>
      </c>
      <c r="Z2" s="1" t="s">
        <v>69</v>
      </c>
      <c r="AA2" s="1">
        <v>1</v>
      </c>
      <c r="AD2" s="1" t="s">
        <v>70</v>
      </c>
    </row>
    <row r="3" spans="1:42" s="1" customFormat="1" x14ac:dyDescent="0.3">
      <c r="A3" s="1" t="s">
        <v>85</v>
      </c>
      <c r="B3" s="1" t="s">
        <v>72</v>
      </c>
      <c r="C3" s="1" t="s">
        <v>86</v>
      </c>
      <c r="D3" s="1" t="s">
        <v>37</v>
      </c>
      <c r="F3" s="1">
        <v>105</v>
      </c>
      <c r="G3" s="1" t="s">
        <v>84</v>
      </c>
      <c r="H3" s="1" t="s">
        <v>60</v>
      </c>
      <c r="I3" s="1" t="s">
        <v>64</v>
      </c>
      <c r="J3" s="1" t="s">
        <v>61</v>
      </c>
      <c r="K3" s="1" t="str">
        <f>"44"</f>
        <v>44</v>
      </c>
      <c r="L3" s="2">
        <v>42867</v>
      </c>
      <c r="M3" s="2">
        <v>42870</v>
      </c>
      <c r="N3" s="2">
        <v>42870</v>
      </c>
      <c r="W3" s="1" t="s">
        <v>59</v>
      </c>
      <c r="X3" s="1" t="str">
        <f>"305671"</f>
        <v>305671</v>
      </c>
      <c r="Z3" s="1" t="s">
        <v>65</v>
      </c>
      <c r="AA3" s="1">
        <v>1</v>
      </c>
      <c r="AB3" s="1" t="s">
        <v>49</v>
      </c>
      <c r="AD3" s="1" t="s">
        <v>67</v>
      </c>
    </row>
    <row r="4" spans="1:42" s="1" customFormat="1" x14ac:dyDescent="0.3">
      <c r="A4" s="1" t="s">
        <v>88</v>
      </c>
      <c r="B4" s="1" t="s">
        <v>89</v>
      </c>
      <c r="C4" s="1" t="s">
        <v>90</v>
      </c>
      <c r="D4" s="1" t="s">
        <v>34</v>
      </c>
      <c r="F4" s="1" t="s">
        <v>4474</v>
      </c>
      <c r="G4" s="1" t="s">
        <v>87</v>
      </c>
      <c r="H4" s="1" t="s">
        <v>60</v>
      </c>
      <c r="I4" s="1" t="s">
        <v>64</v>
      </c>
      <c r="J4" s="1" t="s">
        <v>61</v>
      </c>
      <c r="K4" s="1" t="str">
        <f t="shared" ref="K4:K10" si="0">"LVL"</f>
        <v>LVL</v>
      </c>
      <c r="L4" s="2">
        <v>42878</v>
      </c>
      <c r="M4" s="2">
        <v>42885</v>
      </c>
      <c r="N4" s="2">
        <v>42885</v>
      </c>
      <c r="W4" s="1" t="s">
        <v>59</v>
      </c>
      <c r="X4" s="1" t="str">
        <f>"259950"</f>
        <v>259950</v>
      </c>
      <c r="Z4" s="1" t="s">
        <v>69</v>
      </c>
      <c r="AA4" s="1">
        <v>1</v>
      </c>
      <c r="AD4" s="1" t="s">
        <v>70</v>
      </c>
    </row>
    <row r="5" spans="1:42" s="1" customFormat="1" x14ac:dyDescent="0.3">
      <c r="A5" s="1" t="s">
        <v>88</v>
      </c>
      <c r="B5" s="1" t="s">
        <v>89</v>
      </c>
      <c r="C5" s="1" t="s">
        <v>90</v>
      </c>
      <c r="D5" s="1" t="s">
        <v>34</v>
      </c>
      <c r="F5" s="1" t="s">
        <v>4474</v>
      </c>
      <c r="G5" s="1" t="s">
        <v>87</v>
      </c>
      <c r="H5" s="1" t="s">
        <v>60</v>
      </c>
      <c r="I5" s="1" t="s">
        <v>64</v>
      </c>
      <c r="J5" s="1" t="s">
        <v>61</v>
      </c>
      <c r="K5" s="1" t="str">
        <f t="shared" si="0"/>
        <v>LVL</v>
      </c>
      <c r="L5" s="2">
        <v>42878</v>
      </c>
      <c r="M5" s="2">
        <v>42885</v>
      </c>
      <c r="N5" s="2">
        <v>42885</v>
      </c>
      <c r="W5" s="1" t="s">
        <v>59</v>
      </c>
      <c r="X5" s="1" t="str">
        <f>"259950"</f>
        <v>259950</v>
      </c>
      <c r="Z5" s="1" t="s">
        <v>69</v>
      </c>
      <c r="AA5" s="1">
        <v>1</v>
      </c>
      <c r="AD5" s="1" t="s">
        <v>70</v>
      </c>
    </row>
    <row r="6" spans="1:42" s="1" customFormat="1" x14ac:dyDescent="0.3">
      <c r="A6" s="1" t="s">
        <v>88</v>
      </c>
      <c r="B6" s="1" t="s">
        <v>89</v>
      </c>
      <c r="C6" s="1" t="s">
        <v>90</v>
      </c>
      <c r="D6" s="1" t="s">
        <v>34</v>
      </c>
      <c r="F6" s="1" t="s">
        <v>4474</v>
      </c>
      <c r="G6" s="1" t="s">
        <v>87</v>
      </c>
      <c r="H6" s="1" t="s">
        <v>60</v>
      </c>
      <c r="I6" s="1" t="s">
        <v>64</v>
      </c>
      <c r="J6" s="1" t="s">
        <v>61</v>
      </c>
      <c r="K6" s="1" t="str">
        <f t="shared" si="0"/>
        <v>LVL</v>
      </c>
      <c r="L6" s="2">
        <v>42878</v>
      </c>
      <c r="M6" s="2">
        <v>42885</v>
      </c>
      <c r="N6" s="2">
        <v>42885</v>
      </c>
      <c r="W6" s="1" t="s">
        <v>59</v>
      </c>
      <c r="X6" s="1" t="str">
        <f>"259950"</f>
        <v>259950</v>
      </c>
      <c r="Z6" s="1" t="s">
        <v>69</v>
      </c>
      <c r="AA6" s="1">
        <v>1</v>
      </c>
      <c r="AD6" s="1" t="s">
        <v>70</v>
      </c>
    </row>
    <row r="7" spans="1:42" s="1" customFormat="1" x14ac:dyDescent="0.3">
      <c r="A7" s="1" t="s">
        <v>88</v>
      </c>
      <c r="B7" s="1" t="s">
        <v>89</v>
      </c>
      <c r="C7" s="1" t="s">
        <v>90</v>
      </c>
      <c r="D7" s="1" t="s">
        <v>34</v>
      </c>
      <c r="F7" s="1" t="s">
        <v>4474</v>
      </c>
      <c r="G7" s="1" t="s">
        <v>87</v>
      </c>
      <c r="H7" s="1" t="s">
        <v>60</v>
      </c>
      <c r="I7" s="1" t="s">
        <v>64</v>
      </c>
      <c r="J7" s="1" t="s">
        <v>61</v>
      </c>
      <c r="K7" s="1" t="str">
        <f t="shared" si="0"/>
        <v>LVL</v>
      </c>
      <c r="L7" s="2">
        <v>42878</v>
      </c>
      <c r="M7" s="2">
        <v>42885</v>
      </c>
      <c r="N7" s="2">
        <v>42885</v>
      </c>
      <c r="W7" s="1" t="s">
        <v>59</v>
      </c>
      <c r="X7" s="1" t="str">
        <f>"259950"</f>
        <v>259950</v>
      </c>
      <c r="Z7" s="1" t="s">
        <v>69</v>
      </c>
      <c r="AA7" s="1">
        <v>1</v>
      </c>
      <c r="AD7" s="1" t="s">
        <v>70</v>
      </c>
    </row>
    <row r="8" spans="1:42" s="1" customFormat="1" x14ac:dyDescent="0.3">
      <c r="A8" s="1" t="s">
        <v>92</v>
      </c>
      <c r="B8" s="1" t="s">
        <v>93</v>
      </c>
      <c r="C8" s="1" t="s">
        <v>94</v>
      </c>
      <c r="D8" s="1" t="s">
        <v>34</v>
      </c>
      <c r="F8" s="1" t="s">
        <v>4475</v>
      </c>
      <c r="G8" s="1" t="s">
        <v>91</v>
      </c>
      <c r="H8" s="1" t="s">
        <v>60</v>
      </c>
      <c r="I8" s="1" t="s">
        <v>95</v>
      </c>
      <c r="J8" s="1" t="s">
        <v>61</v>
      </c>
      <c r="K8" s="1" t="str">
        <f t="shared" si="0"/>
        <v>LVL</v>
      </c>
      <c r="L8" s="2">
        <v>42881</v>
      </c>
      <c r="M8" s="2">
        <v>42884</v>
      </c>
      <c r="N8" s="2">
        <v>43690</v>
      </c>
      <c r="W8" s="1" t="s">
        <v>59</v>
      </c>
      <c r="X8" s="1" t="str">
        <f>"139545"</f>
        <v>139545</v>
      </c>
      <c r="Z8" s="1" t="s">
        <v>74</v>
      </c>
      <c r="AA8" s="1">
        <v>1</v>
      </c>
      <c r="AD8" s="1" t="s">
        <v>79</v>
      </c>
    </row>
    <row r="9" spans="1:42" s="1" customFormat="1" x14ac:dyDescent="0.3">
      <c r="A9" s="1" t="s">
        <v>98</v>
      </c>
      <c r="B9" s="1" t="s">
        <v>99</v>
      </c>
      <c r="C9" s="1" t="s">
        <v>100</v>
      </c>
      <c r="D9" s="1" t="s">
        <v>34</v>
      </c>
      <c r="F9" s="1" t="s">
        <v>4476</v>
      </c>
      <c r="G9" s="1" t="s">
        <v>97</v>
      </c>
      <c r="H9" s="1" t="s">
        <v>60</v>
      </c>
      <c r="I9" s="1" t="s">
        <v>95</v>
      </c>
      <c r="J9" s="1" t="s">
        <v>61</v>
      </c>
      <c r="K9" s="1" t="str">
        <f t="shared" si="0"/>
        <v>LVL</v>
      </c>
      <c r="L9" s="2">
        <v>42899</v>
      </c>
      <c r="M9" s="2">
        <v>42902</v>
      </c>
      <c r="N9" s="2">
        <v>43690</v>
      </c>
      <c r="W9" s="1" t="s">
        <v>59</v>
      </c>
      <c r="X9" s="1" t="str">
        <f>"873066"</f>
        <v>873066</v>
      </c>
      <c r="Z9" s="1" t="s">
        <v>96</v>
      </c>
      <c r="AA9" s="1">
        <v>3</v>
      </c>
      <c r="AD9" s="1" t="s">
        <v>101</v>
      </c>
    </row>
    <row r="10" spans="1:42" s="1" customFormat="1" x14ac:dyDescent="0.3">
      <c r="A10" s="1" t="s">
        <v>104</v>
      </c>
      <c r="B10" s="1" t="s">
        <v>105</v>
      </c>
      <c r="C10" s="1" t="s">
        <v>106</v>
      </c>
      <c r="D10" s="1" t="s">
        <v>34</v>
      </c>
      <c r="F10" s="1" t="s">
        <v>4477</v>
      </c>
      <c r="G10" s="1" t="s">
        <v>103</v>
      </c>
      <c r="H10" s="1" t="s">
        <v>60</v>
      </c>
      <c r="I10" s="1" t="s">
        <v>64</v>
      </c>
      <c r="J10" s="1" t="s">
        <v>61</v>
      </c>
      <c r="K10" s="1" t="str">
        <f t="shared" si="0"/>
        <v>LVL</v>
      </c>
      <c r="L10" s="2">
        <v>42900</v>
      </c>
      <c r="M10" s="2">
        <v>42906</v>
      </c>
      <c r="N10" s="2">
        <v>42906</v>
      </c>
      <c r="W10" s="1" t="s">
        <v>59</v>
      </c>
      <c r="X10" s="1" t="str">
        <f>"698068"</f>
        <v>698068</v>
      </c>
      <c r="Z10" s="1" t="s">
        <v>102</v>
      </c>
      <c r="AA10" s="1">
        <v>1</v>
      </c>
      <c r="AD10" s="1" t="s">
        <v>107</v>
      </c>
    </row>
    <row r="11" spans="1:42" s="1" customFormat="1" x14ac:dyDescent="0.3">
      <c r="A11" s="1" t="s">
        <v>110</v>
      </c>
      <c r="B11" s="1" t="s">
        <v>111</v>
      </c>
      <c r="C11" s="1" t="s">
        <v>112</v>
      </c>
      <c r="D11" s="1" t="s">
        <v>37</v>
      </c>
      <c r="F11" s="1" t="s">
        <v>4478</v>
      </c>
      <c r="G11" s="1" t="s">
        <v>109</v>
      </c>
      <c r="H11" s="1" t="s">
        <v>60</v>
      </c>
      <c r="I11" s="1" t="s">
        <v>113</v>
      </c>
      <c r="J11" s="1" t="s">
        <v>61</v>
      </c>
      <c r="K11" s="1" t="str">
        <f>"102"</f>
        <v>102</v>
      </c>
      <c r="L11" s="2">
        <v>42900</v>
      </c>
      <c r="M11" s="2">
        <v>42906</v>
      </c>
      <c r="N11" s="2">
        <v>42906</v>
      </c>
      <c r="W11" s="1" t="s">
        <v>59</v>
      </c>
      <c r="X11" s="1" t="str">
        <f>"847692"</f>
        <v>847692</v>
      </c>
      <c r="Z11" s="1" t="s">
        <v>108</v>
      </c>
      <c r="AA11" s="1">
        <v>1</v>
      </c>
      <c r="AD11" s="1" t="s">
        <v>114</v>
      </c>
    </row>
    <row r="12" spans="1:42" s="1" customFormat="1" x14ac:dyDescent="0.3">
      <c r="A12" s="1" t="s">
        <v>110</v>
      </c>
      <c r="B12" s="1" t="s">
        <v>111</v>
      </c>
      <c r="C12" s="1" t="s">
        <v>112</v>
      </c>
      <c r="D12" s="1" t="s">
        <v>37</v>
      </c>
      <c r="F12" s="1" t="s">
        <v>4478</v>
      </c>
      <c r="G12" s="1" t="s">
        <v>115</v>
      </c>
      <c r="H12" s="1" t="s">
        <v>60</v>
      </c>
      <c r="I12" s="1" t="s">
        <v>113</v>
      </c>
      <c r="J12" s="1" t="s">
        <v>61</v>
      </c>
      <c r="K12" s="1" t="str">
        <f>"102"</f>
        <v>102</v>
      </c>
      <c r="L12" s="2">
        <v>42900</v>
      </c>
      <c r="M12" s="2">
        <v>42906</v>
      </c>
      <c r="N12" s="2">
        <v>42906</v>
      </c>
      <c r="W12" s="1" t="s">
        <v>59</v>
      </c>
      <c r="X12" s="1" t="str">
        <f>"847692"</f>
        <v>847692</v>
      </c>
      <c r="Z12" s="1" t="s">
        <v>108</v>
      </c>
      <c r="AA12" s="1">
        <v>1</v>
      </c>
      <c r="AD12" s="1" t="s">
        <v>114</v>
      </c>
    </row>
    <row r="13" spans="1:42" s="1" customFormat="1" x14ac:dyDescent="0.3">
      <c r="A13" s="1" t="s">
        <v>110</v>
      </c>
      <c r="B13" s="1" t="s">
        <v>111</v>
      </c>
      <c r="C13" s="1" t="s">
        <v>112</v>
      </c>
      <c r="D13" s="1" t="s">
        <v>37</v>
      </c>
      <c r="F13" s="1" t="s">
        <v>4478</v>
      </c>
      <c r="G13" s="1" t="s">
        <v>116</v>
      </c>
      <c r="H13" s="1" t="s">
        <v>60</v>
      </c>
      <c r="I13" s="1" t="s">
        <v>113</v>
      </c>
      <c r="J13" s="1" t="s">
        <v>61</v>
      </c>
      <c r="K13" s="1" t="str">
        <f>"102"</f>
        <v>102</v>
      </c>
      <c r="L13" s="2">
        <v>42900</v>
      </c>
      <c r="M13" s="2">
        <v>42906</v>
      </c>
      <c r="N13" s="2">
        <v>42906</v>
      </c>
      <c r="W13" s="1" t="s">
        <v>59</v>
      </c>
      <c r="X13" s="1" t="str">
        <f>"847692"</f>
        <v>847692</v>
      </c>
      <c r="Z13" s="1" t="s">
        <v>108</v>
      </c>
      <c r="AA13" s="1">
        <v>1</v>
      </c>
      <c r="AD13" s="1" t="s">
        <v>114</v>
      </c>
    </row>
    <row r="14" spans="1:42" s="1" customFormat="1" x14ac:dyDescent="0.3">
      <c r="A14" s="1" t="s">
        <v>88</v>
      </c>
      <c r="B14" s="1" t="s">
        <v>89</v>
      </c>
      <c r="C14" s="1" t="s">
        <v>90</v>
      </c>
      <c r="D14" s="1" t="s">
        <v>34</v>
      </c>
      <c r="F14" s="1" t="s">
        <v>4474</v>
      </c>
      <c r="G14" s="1" t="s">
        <v>117</v>
      </c>
      <c r="H14" s="1" t="s">
        <v>60</v>
      </c>
      <c r="I14" s="1" t="s">
        <v>113</v>
      </c>
      <c r="J14" s="1" t="s">
        <v>61</v>
      </c>
      <c r="K14" s="1" t="str">
        <f>"LVL"</f>
        <v>LVL</v>
      </c>
      <c r="L14" s="2">
        <v>42906</v>
      </c>
      <c r="M14" s="2">
        <v>42908</v>
      </c>
      <c r="N14" s="2">
        <v>42908</v>
      </c>
      <c r="W14" s="1" t="s">
        <v>59</v>
      </c>
      <c r="X14" s="1" t="str">
        <f>"259950"</f>
        <v>259950</v>
      </c>
      <c r="Z14" s="1" t="s">
        <v>69</v>
      </c>
      <c r="AA14" s="1">
        <v>1</v>
      </c>
      <c r="AD14" s="1" t="s">
        <v>70</v>
      </c>
    </row>
    <row r="15" spans="1:42" s="1" customFormat="1" x14ac:dyDescent="0.3">
      <c r="A15" s="1" t="s">
        <v>119</v>
      </c>
      <c r="B15" s="1" t="s">
        <v>120</v>
      </c>
      <c r="C15" s="1" t="s">
        <v>121</v>
      </c>
      <c r="D15" s="1" t="s">
        <v>37</v>
      </c>
      <c r="F15" s="1" t="s">
        <v>4478</v>
      </c>
      <c r="G15" s="1" t="s">
        <v>118</v>
      </c>
      <c r="H15" s="1" t="s">
        <v>60</v>
      </c>
      <c r="I15" s="1" t="s">
        <v>113</v>
      </c>
      <c r="J15" s="1" t="s">
        <v>61</v>
      </c>
      <c r="K15" s="1" t="str">
        <f>"102"</f>
        <v>102</v>
      </c>
      <c r="L15" s="2">
        <v>42906</v>
      </c>
      <c r="M15" s="2">
        <v>42908</v>
      </c>
      <c r="N15" s="2">
        <v>42908</v>
      </c>
      <c r="W15" s="1" t="s">
        <v>59</v>
      </c>
      <c r="X15" s="1" t="str">
        <f>"847692"</f>
        <v>847692</v>
      </c>
      <c r="Z15" s="1" t="s">
        <v>108</v>
      </c>
      <c r="AA15" s="1">
        <v>1</v>
      </c>
      <c r="AD15" s="1" t="s">
        <v>114</v>
      </c>
    </row>
    <row r="16" spans="1:42" s="1" customFormat="1" x14ac:dyDescent="0.3">
      <c r="A16" s="1" t="s">
        <v>119</v>
      </c>
      <c r="B16" s="1" t="s">
        <v>120</v>
      </c>
      <c r="C16" s="1" t="s">
        <v>121</v>
      </c>
      <c r="D16" s="1" t="s">
        <v>37</v>
      </c>
      <c r="F16" s="1" t="s">
        <v>4478</v>
      </c>
      <c r="G16" s="1" t="s">
        <v>122</v>
      </c>
      <c r="H16" s="1" t="s">
        <v>60</v>
      </c>
      <c r="I16" s="1" t="s">
        <v>113</v>
      </c>
      <c r="J16" s="1" t="s">
        <v>61</v>
      </c>
      <c r="K16" s="1" t="str">
        <f>"102"</f>
        <v>102</v>
      </c>
      <c r="L16" s="2">
        <v>42906</v>
      </c>
      <c r="M16" s="2">
        <v>42908</v>
      </c>
      <c r="N16" s="2">
        <v>42908</v>
      </c>
      <c r="W16" s="1" t="s">
        <v>59</v>
      </c>
      <c r="X16" s="1" t="str">
        <f>"847692"</f>
        <v>847692</v>
      </c>
      <c r="Z16" s="1" t="s">
        <v>108</v>
      </c>
      <c r="AA16" s="1">
        <v>1</v>
      </c>
      <c r="AD16" s="1" t="s">
        <v>114</v>
      </c>
    </row>
    <row r="17" spans="1:30" s="1" customFormat="1" x14ac:dyDescent="0.3">
      <c r="A17" s="1" t="s">
        <v>119</v>
      </c>
      <c r="B17" s="1" t="s">
        <v>120</v>
      </c>
      <c r="C17" s="1" t="s">
        <v>121</v>
      </c>
      <c r="D17" s="1" t="s">
        <v>37</v>
      </c>
      <c r="F17" s="1" t="s">
        <v>4478</v>
      </c>
      <c r="G17" s="1" t="s">
        <v>123</v>
      </c>
      <c r="H17" s="1" t="s">
        <v>60</v>
      </c>
      <c r="I17" s="1" t="s">
        <v>113</v>
      </c>
      <c r="J17" s="1" t="s">
        <v>61</v>
      </c>
      <c r="K17" s="1" t="str">
        <f>"102"</f>
        <v>102</v>
      </c>
      <c r="L17" s="2">
        <v>42906</v>
      </c>
      <c r="M17" s="2">
        <v>42908</v>
      </c>
      <c r="N17" s="2">
        <v>42908</v>
      </c>
      <c r="W17" s="1" t="s">
        <v>59</v>
      </c>
      <c r="X17" s="1" t="str">
        <f>"847692"</f>
        <v>847692</v>
      </c>
      <c r="Z17" s="1" t="s">
        <v>108</v>
      </c>
      <c r="AA17" s="1">
        <v>1</v>
      </c>
      <c r="AD17" s="1" t="s">
        <v>114</v>
      </c>
    </row>
    <row r="18" spans="1:30" s="1" customFormat="1" x14ac:dyDescent="0.3">
      <c r="A18" s="1" t="s">
        <v>119</v>
      </c>
      <c r="B18" s="1" t="s">
        <v>120</v>
      </c>
      <c r="C18" s="1" t="s">
        <v>121</v>
      </c>
      <c r="D18" s="1" t="s">
        <v>37</v>
      </c>
      <c r="F18" s="1" t="s">
        <v>4478</v>
      </c>
      <c r="G18" s="1" t="s">
        <v>123</v>
      </c>
      <c r="H18" s="1" t="s">
        <v>60</v>
      </c>
      <c r="I18" s="1" t="s">
        <v>113</v>
      </c>
      <c r="J18" s="1" t="s">
        <v>61</v>
      </c>
      <c r="K18" s="1" t="str">
        <f>"102"</f>
        <v>102</v>
      </c>
      <c r="L18" s="2">
        <v>42906</v>
      </c>
      <c r="M18" s="2">
        <v>42908</v>
      </c>
      <c r="N18" s="2">
        <v>42908</v>
      </c>
      <c r="W18" s="1" t="s">
        <v>59</v>
      </c>
      <c r="X18" s="1" t="str">
        <f>"847692"</f>
        <v>847692</v>
      </c>
      <c r="Z18" s="1" t="s">
        <v>108</v>
      </c>
      <c r="AA18" s="1">
        <v>1</v>
      </c>
      <c r="AD18" s="1" t="s">
        <v>114</v>
      </c>
    </row>
    <row r="19" spans="1:30" s="1" customFormat="1" x14ac:dyDescent="0.3">
      <c r="A19" s="1" t="s">
        <v>125</v>
      </c>
      <c r="B19" s="1" t="s">
        <v>126</v>
      </c>
      <c r="C19" s="1" t="s">
        <v>127</v>
      </c>
      <c r="D19" s="1" t="s">
        <v>34</v>
      </c>
      <c r="F19" s="1" t="s">
        <v>4474</v>
      </c>
      <c r="G19" s="1" t="s">
        <v>124</v>
      </c>
      <c r="H19" s="1" t="s">
        <v>60</v>
      </c>
      <c r="I19" s="1" t="s">
        <v>64</v>
      </c>
      <c r="J19" s="1" t="s">
        <v>61</v>
      </c>
      <c r="K19" s="1" t="str">
        <f>"LVL"</f>
        <v>LVL</v>
      </c>
      <c r="L19" s="2">
        <v>42914</v>
      </c>
      <c r="M19" s="2">
        <v>42915</v>
      </c>
      <c r="N19" s="2">
        <v>43690</v>
      </c>
      <c r="W19" s="1" t="s">
        <v>59</v>
      </c>
      <c r="X19" s="1" t="str">
        <f>"259950"</f>
        <v>259950</v>
      </c>
      <c r="Z19" s="1" t="s">
        <v>69</v>
      </c>
      <c r="AA19" s="1">
        <v>1</v>
      </c>
      <c r="AD19" s="1" t="s">
        <v>70</v>
      </c>
    </row>
    <row r="20" spans="1:30" s="1" customFormat="1" x14ac:dyDescent="0.3">
      <c r="A20" s="1" t="s">
        <v>125</v>
      </c>
      <c r="B20" s="1" t="s">
        <v>126</v>
      </c>
      <c r="C20" s="1" t="s">
        <v>127</v>
      </c>
      <c r="D20" s="1" t="s">
        <v>34</v>
      </c>
      <c r="F20" s="1" t="s">
        <v>4474</v>
      </c>
      <c r="G20" s="1" t="s">
        <v>128</v>
      </c>
      <c r="H20" s="1" t="s">
        <v>60</v>
      </c>
      <c r="I20" s="1" t="s">
        <v>64</v>
      </c>
      <c r="J20" s="1" t="s">
        <v>61</v>
      </c>
      <c r="K20" s="1" t="str">
        <f>"LVL"</f>
        <v>LVL</v>
      </c>
      <c r="L20" s="2">
        <v>42914</v>
      </c>
      <c r="M20" s="2">
        <v>42915</v>
      </c>
      <c r="N20" s="2">
        <v>43690</v>
      </c>
      <c r="W20" s="1" t="s">
        <v>59</v>
      </c>
      <c r="X20" s="1" t="str">
        <f>"259950"</f>
        <v>259950</v>
      </c>
      <c r="Z20" s="1" t="s">
        <v>69</v>
      </c>
      <c r="AA20" s="1">
        <v>1</v>
      </c>
      <c r="AD20" s="1" t="s">
        <v>70</v>
      </c>
    </row>
    <row r="21" spans="1:30" s="1" customFormat="1" x14ac:dyDescent="0.3">
      <c r="A21" s="1" t="s">
        <v>130</v>
      </c>
      <c r="B21" s="1" t="s">
        <v>72</v>
      </c>
      <c r="C21" s="1" t="s">
        <v>131</v>
      </c>
      <c r="D21" s="1" t="s">
        <v>37</v>
      </c>
      <c r="F21" s="1" t="s">
        <v>4478</v>
      </c>
      <c r="G21" s="1" t="s">
        <v>129</v>
      </c>
      <c r="H21" s="1" t="s">
        <v>60</v>
      </c>
      <c r="I21" s="1" t="s">
        <v>64</v>
      </c>
      <c r="J21" s="1" t="s">
        <v>61</v>
      </c>
      <c r="K21" s="1" t="str">
        <f>"44"</f>
        <v>44</v>
      </c>
      <c r="L21" s="2">
        <v>42921</v>
      </c>
      <c r="M21" s="2">
        <v>42922</v>
      </c>
      <c r="N21" s="2">
        <v>42922</v>
      </c>
      <c r="W21" s="1" t="s">
        <v>59</v>
      </c>
      <c r="X21" s="1" t="str">
        <f>"847692"</f>
        <v>847692</v>
      </c>
      <c r="Z21" s="1" t="s">
        <v>108</v>
      </c>
      <c r="AA21" s="1">
        <v>1</v>
      </c>
      <c r="AB21" s="1" t="s">
        <v>49</v>
      </c>
      <c r="AD21" s="1" t="s">
        <v>114</v>
      </c>
    </row>
    <row r="22" spans="1:30" s="1" customFormat="1" x14ac:dyDescent="0.3">
      <c r="A22" s="1" t="s">
        <v>133</v>
      </c>
      <c r="B22" s="1" t="s">
        <v>134</v>
      </c>
      <c r="C22" s="1" t="s">
        <v>135</v>
      </c>
      <c r="D22" s="1" t="s">
        <v>37</v>
      </c>
      <c r="F22" s="1" t="s">
        <v>4478</v>
      </c>
      <c r="G22" s="1" t="s">
        <v>132</v>
      </c>
      <c r="H22" s="1" t="s">
        <v>60</v>
      </c>
      <c r="I22" s="1" t="s">
        <v>113</v>
      </c>
      <c r="J22" s="1" t="s">
        <v>61</v>
      </c>
      <c r="K22" s="1" t="str">
        <f>"102"</f>
        <v>102</v>
      </c>
      <c r="L22" s="2">
        <v>42926</v>
      </c>
      <c r="M22" s="2">
        <v>42927</v>
      </c>
      <c r="N22" s="2">
        <v>42927</v>
      </c>
      <c r="W22" s="1" t="s">
        <v>59</v>
      </c>
      <c r="X22" s="1" t="str">
        <f>"847692"</f>
        <v>847692</v>
      </c>
      <c r="Z22" s="1" t="s">
        <v>108</v>
      </c>
      <c r="AA22" s="1">
        <v>1</v>
      </c>
      <c r="AD22" s="1" t="s">
        <v>114</v>
      </c>
    </row>
    <row r="23" spans="1:30" s="1" customFormat="1" x14ac:dyDescent="0.3">
      <c r="A23" s="1" t="s">
        <v>138</v>
      </c>
      <c r="B23" s="1" t="s">
        <v>139</v>
      </c>
      <c r="C23" s="1" t="s">
        <v>140</v>
      </c>
      <c r="D23" s="1" t="s">
        <v>37</v>
      </c>
      <c r="F23" s="1">
        <v>119</v>
      </c>
      <c r="G23" s="1" t="s">
        <v>137</v>
      </c>
      <c r="H23" s="1" t="s">
        <v>60</v>
      </c>
      <c r="I23" s="1" t="s">
        <v>141</v>
      </c>
      <c r="J23" s="1" t="s">
        <v>61</v>
      </c>
      <c r="K23" s="1" t="str">
        <f>"102"</f>
        <v>102</v>
      </c>
      <c r="L23" s="2">
        <v>42928</v>
      </c>
      <c r="M23" s="2">
        <v>42934</v>
      </c>
      <c r="N23" s="2">
        <v>42934</v>
      </c>
      <c r="P23" s="1" t="s">
        <v>143</v>
      </c>
      <c r="W23" s="1" t="s">
        <v>59</v>
      </c>
      <c r="X23" s="1" t="str">
        <f>"733132"</f>
        <v>733132</v>
      </c>
      <c r="Z23" s="1" t="s">
        <v>136</v>
      </c>
      <c r="AA23" s="1">
        <v>3</v>
      </c>
      <c r="AD23" s="1" t="s">
        <v>142</v>
      </c>
    </row>
    <row r="24" spans="1:30" s="1" customFormat="1" x14ac:dyDescent="0.3">
      <c r="A24" s="1" t="s">
        <v>71</v>
      </c>
      <c r="B24" s="1" t="s">
        <v>72</v>
      </c>
      <c r="C24" s="1" t="s">
        <v>73</v>
      </c>
      <c r="D24" s="1" t="s">
        <v>34</v>
      </c>
      <c r="F24" s="1" t="s">
        <v>4474</v>
      </c>
      <c r="G24" s="1" t="s">
        <v>144</v>
      </c>
      <c r="H24" s="1" t="s">
        <v>60</v>
      </c>
      <c r="I24" s="1" t="s">
        <v>113</v>
      </c>
      <c r="J24" s="1" t="s">
        <v>61</v>
      </c>
      <c r="K24" s="1" t="str">
        <f>"LVL"</f>
        <v>LVL</v>
      </c>
      <c r="L24" s="2">
        <v>42928</v>
      </c>
      <c r="M24" s="2">
        <v>42934</v>
      </c>
      <c r="N24" s="2">
        <v>42934</v>
      </c>
      <c r="W24" s="1" t="s">
        <v>59</v>
      </c>
      <c r="X24" s="1" t="str">
        <f>"259950"</f>
        <v>259950</v>
      </c>
      <c r="Z24" s="1" t="s">
        <v>69</v>
      </c>
      <c r="AA24" s="1">
        <v>1</v>
      </c>
      <c r="AB24" s="1" t="s">
        <v>145</v>
      </c>
      <c r="AD24" s="1" t="s">
        <v>70</v>
      </c>
    </row>
    <row r="25" spans="1:30" s="1" customFormat="1" x14ac:dyDescent="0.3">
      <c r="A25" s="1" t="s">
        <v>147</v>
      </c>
      <c r="B25" s="1" t="s">
        <v>72</v>
      </c>
      <c r="C25" s="1" t="s">
        <v>148</v>
      </c>
      <c r="D25" s="1" t="s">
        <v>37</v>
      </c>
      <c r="F25" s="1" t="s">
        <v>4478</v>
      </c>
      <c r="G25" s="1" t="s">
        <v>146</v>
      </c>
      <c r="H25" s="1" t="s">
        <v>60</v>
      </c>
      <c r="I25" s="1" t="s">
        <v>113</v>
      </c>
      <c r="J25" s="1" t="s">
        <v>61</v>
      </c>
      <c r="K25" s="1" t="str">
        <f>"44"</f>
        <v>44</v>
      </c>
      <c r="L25" s="2">
        <v>42955</v>
      </c>
      <c r="M25" s="2">
        <v>42956</v>
      </c>
      <c r="N25" s="2">
        <v>42956</v>
      </c>
      <c r="W25" s="1" t="s">
        <v>59</v>
      </c>
      <c r="X25" s="1" t="str">
        <f>"847692"</f>
        <v>847692</v>
      </c>
      <c r="Z25" s="1" t="s">
        <v>108</v>
      </c>
      <c r="AA25" s="1">
        <v>1</v>
      </c>
      <c r="AB25" s="1" t="s">
        <v>149</v>
      </c>
      <c r="AD25" s="1" t="s">
        <v>114</v>
      </c>
    </row>
    <row r="26" spans="1:30" s="1" customFormat="1" x14ac:dyDescent="0.3">
      <c r="A26" s="1" t="s">
        <v>147</v>
      </c>
      <c r="B26" s="1" t="s">
        <v>72</v>
      </c>
      <c r="C26" s="1" t="s">
        <v>148</v>
      </c>
      <c r="D26" s="1" t="s">
        <v>37</v>
      </c>
      <c r="F26" s="1" t="s">
        <v>4478</v>
      </c>
      <c r="G26" s="1" t="s">
        <v>150</v>
      </c>
      <c r="H26" s="1" t="s">
        <v>60</v>
      </c>
      <c r="I26" s="1" t="s">
        <v>113</v>
      </c>
      <c r="J26" s="1" t="s">
        <v>61</v>
      </c>
      <c r="K26" s="1" t="str">
        <f>"44"</f>
        <v>44</v>
      </c>
      <c r="L26" s="2">
        <v>42955</v>
      </c>
      <c r="M26" s="2">
        <v>42956</v>
      </c>
      <c r="N26" s="2">
        <v>42956</v>
      </c>
      <c r="W26" s="1" t="s">
        <v>59</v>
      </c>
      <c r="X26" s="1" t="str">
        <f>"847692"</f>
        <v>847692</v>
      </c>
      <c r="Z26" s="1" t="s">
        <v>108</v>
      </c>
      <c r="AA26" s="1">
        <v>1</v>
      </c>
      <c r="AB26" s="1" t="s">
        <v>151</v>
      </c>
      <c r="AD26" s="1" t="s">
        <v>114</v>
      </c>
    </row>
    <row r="27" spans="1:30" s="1" customFormat="1" x14ac:dyDescent="0.3">
      <c r="A27" s="1" t="s">
        <v>154</v>
      </c>
      <c r="B27" s="1" t="s">
        <v>155</v>
      </c>
      <c r="C27" s="1" t="s">
        <v>156</v>
      </c>
      <c r="D27" s="1" t="s">
        <v>37</v>
      </c>
      <c r="F27" s="1" t="s">
        <v>4479</v>
      </c>
      <c r="G27" s="1" t="s">
        <v>153</v>
      </c>
      <c r="H27" s="1" t="s">
        <v>60</v>
      </c>
      <c r="I27" s="1" t="s">
        <v>33</v>
      </c>
      <c r="J27" s="1" t="s">
        <v>61</v>
      </c>
      <c r="K27" s="1" t="str">
        <f>"102"</f>
        <v>102</v>
      </c>
      <c r="L27" s="2">
        <v>42975</v>
      </c>
      <c r="M27" s="2">
        <v>42976</v>
      </c>
      <c r="N27" s="2">
        <v>42976</v>
      </c>
      <c r="W27" s="1" t="s">
        <v>59</v>
      </c>
      <c r="X27" s="1" t="str">
        <f>"101092"</f>
        <v>101092</v>
      </c>
      <c r="Z27" s="1" t="s">
        <v>152</v>
      </c>
      <c r="AA27" s="1">
        <v>4</v>
      </c>
      <c r="AD27" s="1" t="s">
        <v>157</v>
      </c>
    </row>
    <row r="28" spans="1:30" s="1" customFormat="1" x14ac:dyDescent="0.3">
      <c r="A28" s="1" t="s">
        <v>159</v>
      </c>
      <c r="B28" s="1" t="s">
        <v>160</v>
      </c>
      <c r="C28" s="1" t="s">
        <v>161</v>
      </c>
      <c r="D28" s="1" t="s">
        <v>34</v>
      </c>
      <c r="F28" s="1" t="s">
        <v>4474</v>
      </c>
      <c r="G28" s="1" t="s">
        <v>158</v>
      </c>
      <c r="H28" s="1" t="s">
        <v>60</v>
      </c>
      <c r="I28" s="1" t="s">
        <v>95</v>
      </c>
      <c r="J28" s="1" t="s">
        <v>61</v>
      </c>
      <c r="K28" s="1" t="str">
        <f>"LVL"</f>
        <v>LVL</v>
      </c>
      <c r="L28" s="2">
        <v>42979</v>
      </c>
      <c r="M28" s="2">
        <v>42982</v>
      </c>
      <c r="N28" s="2">
        <v>43690</v>
      </c>
      <c r="W28" s="1" t="s">
        <v>59</v>
      </c>
      <c r="X28" s="1" t="str">
        <f>"259950"</f>
        <v>259950</v>
      </c>
      <c r="Z28" s="1" t="s">
        <v>69</v>
      </c>
      <c r="AA28" s="1">
        <v>1</v>
      </c>
      <c r="AB28" s="1" t="s">
        <v>164</v>
      </c>
      <c r="AD28" s="1" t="s">
        <v>70</v>
      </c>
    </row>
    <row r="29" spans="1:30" s="1" customFormat="1" x14ac:dyDescent="0.3">
      <c r="A29" s="1" t="s">
        <v>166</v>
      </c>
      <c r="B29" s="1" t="s">
        <v>167</v>
      </c>
      <c r="C29" s="1" t="s">
        <v>168</v>
      </c>
      <c r="D29" s="1" t="s">
        <v>34</v>
      </c>
      <c r="F29" s="1" t="s">
        <v>4474</v>
      </c>
      <c r="G29" s="1" t="s">
        <v>165</v>
      </c>
      <c r="H29" s="1" t="s">
        <v>60</v>
      </c>
      <c r="I29" s="1" t="s">
        <v>113</v>
      </c>
      <c r="J29" s="1" t="s">
        <v>61</v>
      </c>
      <c r="K29" s="1" t="str">
        <f>"LVL"</f>
        <v>LVL</v>
      </c>
      <c r="L29" s="2">
        <v>42983</v>
      </c>
      <c r="M29" s="2">
        <v>42986</v>
      </c>
      <c r="N29" s="2">
        <v>42986</v>
      </c>
      <c r="W29" s="1" t="s">
        <v>59</v>
      </c>
      <c r="X29" s="1" t="str">
        <f>"259950"</f>
        <v>259950</v>
      </c>
      <c r="Z29" s="1" t="s">
        <v>69</v>
      </c>
      <c r="AA29" s="1">
        <v>1</v>
      </c>
      <c r="AD29" s="1" t="s">
        <v>70</v>
      </c>
    </row>
    <row r="30" spans="1:30" s="1" customFormat="1" x14ac:dyDescent="0.3">
      <c r="A30" s="1" t="s">
        <v>166</v>
      </c>
      <c r="B30" s="1" t="s">
        <v>167</v>
      </c>
      <c r="C30" s="1" t="s">
        <v>168</v>
      </c>
      <c r="D30" s="1" t="s">
        <v>34</v>
      </c>
      <c r="F30" s="1" t="s">
        <v>4474</v>
      </c>
      <c r="G30" s="1" t="s">
        <v>165</v>
      </c>
      <c r="H30" s="1" t="s">
        <v>60</v>
      </c>
      <c r="I30" s="1" t="s">
        <v>113</v>
      </c>
      <c r="J30" s="1" t="s">
        <v>61</v>
      </c>
      <c r="K30" s="1" t="str">
        <f>"LVL"</f>
        <v>LVL</v>
      </c>
      <c r="L30" s="2">
        <v>42983</v>
      </c>
      <c r="M30" s="2">
        <v>42986</v>
      </c>
      <c r="N30" s="2">
        <v>42986</v>
      </c>
      <c r="W30" s="1" t="s">
        <v>59</v>
      </c>
      <c r="X30" s="1" t="str">
        <f>"259950"</f>
        <v>259950</v>
      </c>
      <c r="Z30" s="1" t="s">
        <v>69</v>
      </c>
      <c r="AA30" s="1">
        <v>1</v>
      </c>
      <c r="AD30" s="1" t="s">
        <v>70</v>
      </c>
    </row>
    <row r="31" spans="1:30" s="1" customFormat="1" x14ac:dyDescent="0.3">
      <c r="A31" s="1" t="s">
        <v>170</v>
      </c>
      <c r="B31" s="1" t="s">
        <v>57</v>
      </c>
      <c r="C31" s="1" t="s">
        <v>171</v>
      </c>
      <c r="D31" s="1" t="s">
        <v>37</v>
      </c>
      <c r="F31" s="1">
        <v>105</v>
      </c>
      <c r="G31" s="1" t="s">
        <v>169</v>
      </c>
      <c r="H31" s="1" t="s">
        <v>60</v>
      </c>
      <c r="I31" s="1" t="s">
        <v>95</v>
      </c>
      <c r="J31" s="1" t="s">
        <v>61</v>
      </c>
      <c r="K31" s="1" t="str">
        <f>"FRN"</f>
        <v>FRN</v>
      </c>
      <c r="L31" s="2">
        <v>42985</v>
      </c>
      <c r="M31" s="2">
        <v>42990</v>
      </c>
      <c r="N31" s="2">
        <v>42990</v>
      </c>
      <c r="W31" s="1" t="s">
        <v>59</v>
      </c>
      <c r="X31" s="1" t="str">
        <f>"305671"</f>
        <v>305671</v>
      </c>
      <c r="Z31" s="1" t="s">
        <v>65</v>
      </c>
      <c r="AA31" s="1">
        <v>1</v>
      </c>
      <c r="AD31" s="1" t="s">
        <v>67</v>
      </c>
    </row>
    <row r="32" spans="1:30" s="1" customFormat="1" x14ac:dyDescent="0.3">
      <c r="A32" s="1" t="s">
        <v>173</v>
      </c>
      <c r="B32" s="1" t="s">
        <v>174</v>
      </c>
      <c r="C32" s="1" t="s">
        <v>175</v>
      </c>
      <c r="D32" s="1" t="s">
        <v>37</v>
      </c>
      <c r="F32" s="1" t="s">
        <v>4478</v>
      </c>
      <c r="G32" s="1" t="s">
        <v>172</v>
      </c>
      <c r="H32" s="1" t="s">
        <v>60</v>
      </c>
      <c r="I32" s="1" t="s">
        <v>113</v>
      </c>
      <c r="J32" s="1" t="s">
        <v>61</v>
      </c>
      <c r="K32" s="1" t="str">
        <f>"102"</f>
        <v>102</v>
      </c>
      <c r="L32" s="2">
        <v>42985</v>
      </c>
      <c r="M32" s="2">
        <v>42986</v>
      </c>
      <c r="N32" s="2">
        <v>42986</v>
      </c>
      <c r="W32" s="1" t="s">
        <v>59</v>
      </c>
      <c r="X32" s="1" t="str">
        <f>"847692"</f>
        <v>847692</v>
      </c>
      <c r="Z32" s="1" t="s">
        <v>108</v>
      </c>
      <c r="AA32" s="1">
        <v>1</v>
      </c>
      <c r="AD32" s="1" t="s">
        <v>114</v>
      </c>
    </row>
    <row r="33" spans="1:30" s="1" customFormat="1" x14ac:dyDescent="0.3">
      <c r="A33" s="1" t="s">
        <v>173</v>
      </c>
      <c r="B33" s="1" t="s">
        <v>174</v>
      </c>
      <c r="C33" s="1" t="s">
        <v>175</v>
      </c>
      <c r="D33" s="1" t="s">
        <v>37</v>
      </c>
      <c r="F33" s="1" t="s">
        <v>4478</v>
      </c>
      <c r="G33" s="1" t="s">
        <v>176</v>
      </c>
      <c r="H33" s="1" t="s">
        <v>60</v>
      </c>
      <c r="I33" s="1" t="s">
        <v>113</v>
      </c>
      <c r="J33" s="1" t="s">
        <v>61</v>
      </c>
      <c r="K33" s="1" t="str">
        <f>"102"</f>
        <v>102</v>
      </c>
      <c r="L33" s="2">
        <v>42985</v>
      </c>
      <c r="M33" s="2">
        <v>42986</v>
      </c>
      <c r="N33" s="2">
        <v>42986</v>
      </c>
      <c r="W33" s="1" t="s">
        <v>59</v>
      </c>
      <c r="X33" s="1" t="str">
        <f>"847692"</f>
        <v>847692</v>
      </c>
      <c r="Z33" s="1" t="s">
        <v>108</v>
      </c>
      <c r="AA33" s="1">
        <v>1</v>
      </c>
      <c r="AD33" s="1" t="s">
        <v>114</v>
      </c>
    </row>
    <row r="34" spans="1:30" s="1" customFormat="1" x14ac:dyDescent="0.3">
      <c r="A34" s="1" t="s">
        <v>179</v>
      </c>
      <c r="B34" s="1" t="s">
        <v>180</v>
      </c>
      <c r="C34" s="1" t="s">
        <v>181</v>
      </c>
      <c r="D34" s="1" t="s">
        <v>37</v>
      </c>
      <c r="F34" s="1" t="s">
        <v>4480</v>
      </c>
      <c r="G34" s="1" t="s">
        <v>178</v>
      </c>
      <c r="H34" s="1" t="s">
        <v>60</v>
      </c>
      <c r="I34" s="1" t="s">
        <v>33</v>
      </c>
      <c r="J34" s="1" t="s">
        <v>61</v>
      </c>
      <c r="K34" s="1" t="str">
        <f>"102"</f>
        <v>102</v>
      </c>
      <c r="L34" s="2">
        <v>42986</v>
      </c>
      <c r="M34" s="2">
        <v>42990</v>
      </c>
      <c r="N34" s="2">
        <v>42990</v>
      </c>
      <c r="W34" s="1" t="s">
        <v>59</v>
      </c>
      <c r="X34" s="1" t="str">
        <f>"551600"</f>
        <v>551600</v>
      </c>
      <c r="Z34" s="1" t="s">
        <v>177</v>
      </c>
      <c r="AA34" s="1">
        <v>4</v>
      </c>
      <c r="AB34" s="1" t="s">
        <v>183</v>
      </c>
      <c r="AD34" s="1" t="s">
        <v>182</v>
      </c>
    </row>
    <row r="35" spans="1:30" s="1" customFormat="1" x14ac:dyDescent="0.3">
      <c r="A35" s="1" t="s">
        <v>186</v>
      </c>
      <c r="B35" s="1" t="s">
        <v>187</v>
      </c>
      <c r="C35" s="1" t="s">
        <v>188</v>
      </c>
      <c r="D35" s="1" t="s">
        <v>34</v>
      </c>
      <c r="F35" s="1" t="s">
        <v>4475</v>
      </c>
      <c r="G35" s="1" t="s">
        <v>185</v>
      </c>
      <c r="H35" s="1" t="s">
        <v>60</v>
      </c>
      <c r="I35" s="1" t="s">
        <v>95</v>
      </c>
      <c r="J35" s="1" t="s">
        <v>61</v>
      </c>
      <c r="K35" s="1" t="str">
        <f>"LVL"</f>
        <v>LVL</v>
      </c>
      <c r="L35" s="2">
        <v>42986</v>
      </c>
      <c r="M35" s="2">
        <v>42989</v>
      </c>
      <c r="N35" s="2">
        <v>43690</v>
      </c>
      <c r="W35" s="1" t="s">
        <v>59</v>
      </c>
      <c r="X35" s="1" t="str">
        <f>"690945"</f>
        <v>690945</v>
      </c>
      <c r="Z35" s="1" t="s">
        <v>184</v>
      </c>
      <c r="AA35" s="1">
        <v>1</v>
      </c>
      <c r="AD35" s="1" t="s">
        <v>79</v>
      </c>
    </row>
    <row r="36" spans="1:30" s="1" customFormat="1" x14ac:dyDescent="0.3">
      <c r="A36" s="1" t="s">
        <v>191</v>
      </c>
      <c r="B36" s="1" t="s">
        <v>192</v>
      </c>
      <c r="C36" s="1" t="s">
        <v>193</v>
      </c>
      <c r="D36" s="1" t="s">
        <v>34</v>
      </c>
      <c r="F36" s="1" t="s">
        <v>4475</v>
      </c>
      <c r="G36" s="1" t="s">
        <v>190</v>
      </c>
      <c r="H36" s="1" t="s">
        <v>60</v>
      </c>
      <c r="I36" s="1" t="s">
        <v>95</v>
      </c>
      <c r="J36" s="1" t="s">
        <v>61</v>
      </c>
      <c r="K36" s="1" t="str">
        <f>"LVL"</f>
        <v>LVL</v>
      </c>
      <c r="L36" s="2">
        <v>42986</v>
      </c>
      <c r="M36" s="2">
        <v>42990</v>
      </c>
      <c r="N36" s="2">
        <v>43690</v>
      </c>
      <c r="W36" s="1" t="s">
        <v>59</v>
      </c>
      <c r="X36" s="1" t="str">
        <f>"690945"</f>
        <v>690945</v>
      </c>
      <c r="Z36" s="1" t="s">
        <v>184</v>
      </c>
      <c r="AA36" s="1">
        <v>1</v>
      </c>
      <c r="AD36" s="1" t="s">
        <v>79</v>
      </c>
    </row>
    <row r="37" spans="1:30" s="1" customFormat="1" x14ac:dyDescent="0.3">
      <c r="A37" s="1" t="s">
        <v>197</v>
      </c>
      <c r="B37" s="1" t="s">
        <v>198</v>
      </c>
      <c r="C37" s="1" t="s">
        <v>199</v>
      </c>
      <c r="D37" s="1" t="s">
        <v>34</v>
      </c>
      <c r="F37" s="1" t="s">
        <v>4475</v>
      </c>
      <c r="G37" s="1" t="s">
        <v>196</v>
      </c>
      <c r="H37" s="1" t="s">
        <v>60</v>
      </c>
      <c r="I37" s="1" t="s">
        <v>95</v>
      </c>
      <c r="J37" s="1" t="s">
        <v>61</v>
      </c>
      <c r="K37" s="1" t="str">
        <f>"LVL"</f>
        <v>LVL</v>
      </c>
      <c r="L37" s="2">
        <v>42986</v>
      </c>
      <c r="M37" s="2">
        <v>42990</v>
      </c>
      <c r="N37" s="2">
        <v>43690</v>
      </c>
      <c r="W37" s="1" t="s">
        <v>59</v>
      </c>
      <c r="X37" s="1" t="str">
        <f>"690945"</f>
        <v>690945</v>
      </c>
      <c r="Z37" s="1" t="s">
        <v>184</v>
      </c>
      <c r="AA37" s="1">
        <v>1</v>
      </c>
      <c r="AD37" s="1" t="s">
        <v>79</v>
      </c>
    </row>
    <row r="38" spans="1:30" s="1" customFormat="1" x14ac:dyDescent="0.3">
      <c r="A38" s="1" t="s">
        <v>201</v>
      </c>
      <c r="B38" s="1" t="s">
        <v>202</v>
      </c>
      <c r="C38" s="1" t="s">
        <v>203</v>
      </c>
      <c r="D38" s="1" t="s">
        <v>37</v>
      </c>
      <c r="F38" s="1" t="s">
        <v>4478</v>
      </c>
      <c r="G38" s="1" t="s">
        <v>200</v>
      </c>
      <c r="H38" s="1" t="s">
        <v>60</v>
      </c>
      <c r="I38" s="1" t="s">
        <v>113</v>
      </c>
      <c r="J38" s="1" t="s">
        <v>61</v>
      </c>
      <c r="K38" s="1" t="str">
        <f>"102"</f>
        <v>102</v>
      </c>
      <c r="L38" s="2">
        <v>42987</v>
      </c>
      <c r="M38" s="2">
        <v>42990</v>
      </c>
      <c r="N38" s="2">
        <v>42990</v>
      </c>
      <c r="W38" s="1" t="s">
        <v>59</v>
      </c>
      <c r="X38" s="1" t="str">
        <f>"847692"</f>
        <v>847692</v>
      </c>
      <c r="Z38" s="1" t="s">
        <v>108</v>
      </c>
      <c r="AA38" s="1">
        <v>1</v>
      </c>
      <c r="AD38" s="1" t="s">
        <v>114</v>
      </c>
    </row>
    <row r="39" spans="1:30" s="1" customFormat="1" x14ac:dyDescent="0.3">
      <c r="A39" s="1" t="s">
        <v>201</v>
      </c>
      <c r="B39" s="1" t="s">
        <v>202</v>
      </c>
      <c r="C39" s="1" t="s">
        <v>203</v>
      </c>
      <c r="D39" s="1" t="s">
        <v>37</v>
      </c>
      <c r="F39" s="1" t="s">
        <v>4478</v>
      </c>
      <c r="G39" s="1" t="s">
        <v>200</v>
      </c>
      <c r="H39" s="1" t="s">
        <v>60</v>
      </c>
      <c r="I39" s="1" t="s">
        <v>113</v>
      </c>
      <c r="J39" s="1" t="s">
        <v>61</v>
      </c>
      <c r="K39" s="1" t="str">
        <f>"102"</f>
        <v>102</v>
      </c>
      <c r="L39" s="2">
        <v>42987</v>
      </c>
      <c r="M39" s="2">
        <v>42990</v>
      </c>
      <c r="N39" s="2">
        <v>42990</v>
      </c>
      <c r="W39" s="1" t="s">
        <v>59</v>
      </c>
      <c r="X39" s="1" t="str">
        <f>"847692"</f>
        <v>847692</v>
      </c>
      <c r="Z39" s="1" t="s">
        <v>108</v>
      </c>
      <c r="AA39" s="1">
        <v>1</v>
      </c>
      <c r="AD39" s="1" t="s">
        <v>114</v>
      </c>
    </row>
    <row r="40" spans="1:30" s="1" customFormat="1" x14ac:dyDescent="0.3">
      <c r="A40" s="1" t="s">
        <v>201</v>
      </c>
      <c r="B40" s="1" t="s">
        <v>202</v>
      </c>
      <c r="C40" s="1" t="s">
        <v>203</v>
      </c>
      <c r="D40" s="1" t="s">
        <v>37</v>
      </c>
      <c r="F40" s="1" t="s">
        <v>4478</v>
      </c>
      <c r="G40" s="1" t="s">
        <v>204</v>
      </c>
      <c r="H40" s="1" t="s">
        <v>60</v>
      </c>
      <c r="I40" s="1" t="s">
        <v>113</v>
      </c>
      <c r="J40" s="1" t="s">
        <v>61</v>
      </c>
      <c r="K40" s="1" t="str">
        <f>"102"</f>
        <v>102</v>
      </c>
      <c r="L40" s="2">
        <v>42987</v>
      </c>
      <c r="M40" s="2">
        <v>42990</v>
      </c>
      <c r="N40" s="2">
        <v>42990</v>
      </c>
      <c r="W40" s="1" t="s">
        <v>59</v>
      </c>
      <c r="X40" s="1" t="str">
        <f>"847692"</f>
        <v>847692</v>
      </c>
      <c r="Z40" s="1" t="s">
        <v>108</v>
      </c>
      <c r="AA40" s="1">
        <v>1</v>
      </c>
      <c r="AD40" s="1" t="s">
        <v>114</v>
      </c>
    </row>
    <row r="41" spans="1:30" s="1" customFormat="1" x14ac:dyDescent="0.3">
      <c r="A41" s="1" t="s">
        <v>201</v>
      </c>
      <c r="B41" s="1" t="s">
        <v>202</v>
      </c>
      <c r="C41" s="1" t="s">
        <v>203</v>
      </c>
      <c r="D41" s="1" t="s">
        <v>37</v>
      </c>
      <c r="F41" s="1" t="s">
        <v>4478</v>
      </c>
      <c r="G41" s="1" t="s">
        <v>205</v>
      </c>
      <c r="H41" s="1" t="s">
        <v>60</v>
      </c>
      <c r="I41" s="1" t="s">
        <v>113</v>
      </c>
      <c r="J41" s="1" t="s">
        <v>61</v>
      </c>
      <c r="K41" s="1" t="str">
        <f>"102"</f>
        <v>102</v>
      </c>
      <c r="L41" s="2">
        <v>42987</v>
      </c>
      <c r="M41" s="2">
        <v>42990</v>
      </c>
      <c r="N41" s="2">
        <v>42990</v>
      </c>
      <c r="W41" s="1" t="s">
        <v>59</v>
      </c>
      <c r="X41" s="1" t="str">
        <f>"847692"</f>
        <v>847692</v>
      </c>
      <c r="Z41" s="1" t="s">
        <v>108</v>
      </c>
      <c r="AA41" s="1">
        <v>1</v>
      </c>
      <c r="AD41" s="1" t="s">
        <v>114</v>
      </c>
    </row>
    <row r="42" spans="1:30" s="1" customFormat="1" x14ac:dyDescent="0.3">
      <c r="A42" s="1" t="s">
        <v>207</v>
      </c>
      <c r="B42" s="1" t="s">
        <v>208</v>
      </c>
      <c r="C42" s="1" t="s">
        <v>209</v>
      </c>
      <c r="D42" s="1" t="s">
        <v>34</v>
      </c>
      <c r="F42" s="1" t="s">
        <v>4475</v>
      </c>
      <c r="G42" s="1" t="s">
        <v>206</v>
      </c>
      <c r="H42" s="1" t="s">
        <v>60</v>
      </c>
      <c r="I42" s="1" t="s">
        <v>95</v>
      </c>
      <c r="J42" s="1" t="s">
        <v>61</v>
      </c>
      <c r="K42" s="1" t="str">
        <f>"LVL"</f>
        <v>LVL</v>
      </c>
      <c r="L42" s="2">
        <v>42997</v>
      </c>
      <c r="M42" s="2">
        <v>42999</v>
      </c>
      <c r="N42" s="2">
        <v>43690</v>
      </c>
      <c r="W42" s="1" t="s">
        <v>59</v>
      </c>
      <c r="X42" s="1" t="str">
        <f>"690945"</f>
        <v>690945</v>
      </c>
      <c r="Z42" s="1" t="s">
        <v>184</v>
      </c>
      <c r="AA42" s="1">
        <v>1</v>
      </c>
      <c r="AD42" s="1" t="s">
        <v>79</v>
      </c>
    </row>
    <row r="43" spans="1:30" s="1" customFormat="1" x14ac:dyDescent="0.3">
      <c r="A43" s="1" t="s">
        <v>212</v>
      </c>
      <c r="B43" s="1" t="s">
        <v>213</v>
      </c>
      <c r="C43" s="1" t="s">
        <v>214</v>
      </c>
      <c r="D43" s="1" t="s">
        <v>37</v>
      </c>
      <c r="F43" s="1" t="s">
        <v>4481</v>
      </c>
      <c r="G43" s="1" t="s">
        <v>211</v>
      </c>
      <c r="H43" s="1" t="s">
        <v>60</v>
      </c>
      <c r="I43" s="1" t="s">
        <v>33</v>
      </c>
      <c r="J43" s="1" t="s">
        <v>61</v>
      </c>
      <c r="K43" s="1" t="str">
        <f>"102"</f>
        <v>102</v>
      </c>
      <c r="L43" s="2">
        <v>42998</v>
      </c>
      <c r="M43" s="2">
        <v>42999</v>
      </c>
      <c r="N43" s="2">
        <v>42999</v>
      </c>
      <c r="W43" s="1" t="s">
        <v>59</v>
      </c>
      <c r="X43" s="1" t="str">
        <f>"101155"</f>
        <v>101155</v>
      </c>
      <c r="Z43" s="1" t="s">
        <v>210</v>
      </c>
      <c r="AA43" s="1">
        <v>10</v>
      </c>
      <c r="AD43" s="1" t="s">
        <v>215</v>
      </c>
    </row>
    <row r="44" spans="1:30" s="1" customFormat="1" x14ac:dyDescent="0.3">
      <c r="A44" s="1" t="s">
        <v>212</v>
      </c>
      <c r="B44" s="1" t="s">
        <v>213</v>
      </c>
      <c r="C44" s="1" t="s">
        <v>214</v>
      </c>
      <c r="D44" s="1" t="s">
        <v>37</v>
      </c>
      <c r="F44" s="1" t="s">
        <v>4481</v>
      </c>
      <c r="G44" s="1" t="s">
        <v>211</v>
      </c>
      <c r="H44" s="1" t="s">
        <v>60</v>
      </c>
      <c r="I44" s="1" t="s">
        <v>33</v>
      </c>
      <c r="J44" s="1" t="s">
        <v>61</v>
      </c>
      <c r="K44" s="1" t="str">
        <f>"102"</f>
        <v>102</v>
      </c>
      <c r="L44" s="2">
        <v>42998</v>
      </c>
      <c r="M44" s="2">
        <v>42999</v>
      </c>
      <c r="N44" s="2">
        <v>42999</v>
      </c>
      <c r="W44" s="1" t="s">
        <v>59</v>
      </c>
      <c r="X44" s="1" t="str">
        <f>"101155"</f>
        <v>101155</v>
      </c>
      <c r="Z44" s="1" t="s">
        <v>210</v>
      </c>
      <c r="AA44" s="1">
        <v>10</v>
      </c>
      <c r="AD44" s="1" t="s">
        <v>215</v>
      </c>
    </row>
    <row r="45" spans="1:30" s="1" customFormat="1" x14ac:dyDescent="0.3">
      <c r="A45" s="1" t="s">
        <v>212</v>
      </c>
      <c r="B45" s="1" t="s">
        <v>213</v>
      </c>
      <c r="C45" s="1" t="s">
        <v>214</v>
      </c>
      <c r="D45" s="1" t="s">
        <v>37</v>
      </c>
      <c r="F45" s="1" t="s">
        <v>4481</v>
      </c>
      <c r="G45" s="1" t="s">
        <v>211</v>
      </c>
      <c r="H45" s="1" t="s">
        <v>60</v>
      </c>
      <c r="I45" s="1" t="s">
        <v>33</v>
      </c>
      <c r="J45" s="1" t="s">
        <v>61</v>
      </c>
      <c r="K45" s="1" t="str">
        <f>"102"</f>
        <v>102</v>
      </c>
      <c r="L45" s="2">
        <v>42998</v>
      </c>
      <c r="M45" s="2">
        <v>42999</v>
      </c>
      <c r="N45" s="2">
        <v>42999</v>
      </c>
      <c r="W45" s="1" t="s">
        <v>59</v>
      </c>
      <c r="X45" s="1" t="str">
        <f>"101155"</f>
        <v>101155</v>
      </c>
      <c r="Z45" s="1" t="s">
        <v>210</v>
      </c>
      <c r="AA45" s="1">
        <v>4</v>
      </c>
      <c r="AD45" s="1" t="s">
        <v>215</v>
      </c>
    </row>
    <row r="46" spans="1:30" s="1" customFormat="1" x14ac:dyDescent="0.3">
      <c r="A46" s="1" t="s">
        <v>218</v>
      </c>
      <c r="B46" s="1" t="s">
        <v>219</v>
      </c>
      <c r="C46" s="1" t="s">
        <v>220</v>
      </c>
      <c r="D46" s="1" t="s">
        <v>34</v>
      </c>
      <c r="F46" s="1" t="s">
        <v>4482</v>
      </c>
      <c r="G46" s="1" t="s">
        <v>217</v>
      </c>
      <c r="H46" s="1" t="s">
        <v>60</v>
      </c>
      <c r="I46" s="1" t="s">
        <v>64</v>
      </c>
      <c r="J46" s="1" t="s">
        <v>61</v>
      </c>
      <c r="K46" s="1" t="str">
        <f>"LVL"</f>
        <v>LVL</v>
      </c>
      <c r="L46" s="2">
        <v>42998</v>
      </c>
      <c r="M46" s="2">
        <v>43000</v>
      </c>
      <c r="N46" s="2">
        <v>43063</v>
      </c>
      <c r="W46" s="1" t="s">
        <v>59</v>
      </c>
      <c r="X46" s="1" t="str">
        <f>"219970"</f>
        <v>219970</v>
      </c>
      <c r="Z46" s="1" t="s">
        <v>216</v>
      </c>
      <c r="AA46" s="1">
        <v>1</v>
      </c>
      <c r="AD46" s="1" t="s">
        <v>41</v>
      </c>
    </row>
    <row r="47" spans="1:30" s="1" customFormat="1" x14ac:dyDescent="0.3">
      <c r="A47" s="1" t="s">
        <v>119</v>
      </c>
      <c r="B47" s="1" t="s">
        <v>120</v>
      </c>
      <c r="C47" s="1" t="s">
        <v>121</v>
      </c>
      <c r="D47" s="1" t="s">
        <v>37</v>
      </c>
      <c r="F47" s="1" t="s">
        <v>4478</v>
      </c>
      <c r="G47" s="1" t="s">
        <v>221</v>
      </c>
      <c r="H47" s="1" t="s">
        <v>60</v>
      </c>
      <c r="I47" s="1" t="s">
        <v>113</v>
      </c>
      <c r="J47" s="1" t="s">
        <v>61</v>
      </c>
      <c r="K47" s="1" t="str">
        <f t="shared" ref="K47:K63" si="1">"102"</f>
        <v>102</v>
      </c>
      <c r="L47" s="2">
        <v>42999</v>
      </c>
      <c r="M47" s="2">
        <v>43004</v>
      </c>
      <c r="N47" s="2">
        <v>43004</v>
      </c>
      <c r="W47" s="1" t="s">
        <v>59</v>
      </c>
      <c r="X47" s="1" t="str">
        <f>"847692"</f>
        <v>847692</v>
      </c>
      <c r="Z47" s="1" t="s">
        <v>108</v>
      </c>
      <c r="AA47" s="1">
        <v>1</v>
      </c>
      <c r="AD47" s="1" t="s">
        <v>114</v>
      </c>
    </row>
    <row r="48" spans="1:30" s="1" customFormat="1" x14ac:dyDescent="0.3">
      <c r="A48" s="1" t="s">
        <v>119</v>
      </c>
      <c r="B48" s="1" t="s">
        <v>120</v>
      </c>
      <c r="C48" s="1" t="s">
        <v>121</v>
      </c>
      <c r="D48" s="1" t="s">
        <v>37</v>
      </c>
      <c r="F48" s="1" t="s">
        <v>4478</v>
      </c>
      <c r="G48" s="1" t="s">
        <v>222</v>
      </c>
      <c r="H48" s="1" t="s">
        <v>60</v>
      </c>
      <c r="I48" s="1" t="s">
        <v>113</v>
      </c>
      <c r="J48" s="1" t="s">
        <v>61</v>
      </c>
      <c r="K48" s="1" t="str">
        <f t="shared" si="1"/>
        <v>102</v>
      </c>
      <c r="L48" s="2">
        <v>42999</v>
      </c>
      <c r="M48" s="2">
        <v>43004</v>
      </c>
      <c r="N48" s="2">
        <v>43004</v>
      </c>
      <c r="W48" s="1" t="s">
        <v>59</v>
      </c>
      <c r="X48" s="1" t="str">
        <f>"847692"</f>
        <v>847692</v>
      </c>
      <c r="Z48" s="1" t="s">
        <v>108</v>
      </c>
      <c r="AA48" s="1">
        <v>1</v>
      </c>
      <c r="AD48" s="1" t="s">
        <v>114</v>
      </c>
    </row>
    <row r="49" spans="1:30" s="1" customFormat="1" x14ac:dyDescent="0.3">
      <c r="A49" s="1" t="s">
        <v>224</v>
      </c>
      <c r="B49" s="1" t="s">
        <v>225</v>
      </c>
      <c r="C49" s="1" t="s">
        <v>226</v>
      </c>
      <c r="D49" s="1" t="s">
        <v>37</v>
      </c>
      <c r="F49" s="1" t="s">
        <v>4478</v>
      </c>
      <c r="G49" s="1" t="s">
        <v>223</v>
      </c>
      <c r="H49" s="1" t="s">
        <v>60</v>
      </c>
      <c r="I49" s="1" t="s">
        <v>113</v>
      </c>
      <c r="J49" s="1" t="s">
        <v>61</v>
      </c>
      <c r="K49" s="1" t="str">
        <f t="shared" si="1"/>
        <v>102</v>
      </c>
      <c r="L49" s="2">
        <v>43000</v>
      </c>
      <c r="M49" s="2">
        <v>43003</v>
      </c>
      <c r="N49" s="2">
        <v>43003</v>
      </c>
      <c r="W49" s="1" t="s">
        <v>59</v>
      </c>
      <c r="X49" s="1" t="str">
        <f>"847692"</f>
        <v>847692</v>
      </c>
      <c r="Z49" s="1" t="s">
        <v>108</v>
      </c>
      <c r="AA49" s="1">
        <v>1</v>
      </c>
      <c r="AD49" s="1" t="s">
        <v>114</v>
      </c>
    </row>
    <row r="50" spans="1:30" s="1" customFormat="1" x14ac:dyDescent="0.3">
      <c r="A50" s="1" t="s">
        <v>224</v>
      </c>
      <c r="B50" s="1" t="s">
        <v>225</v>
      </c>
      <c r="C50" s="1" t="s">
        <v>226</v>
      </c>
      <c r="D50" s="1" t="s">
        <v>37</v>
      </c>
      <c r="F50" s="1" t="s">
        <v>4478</v>
      </c>
      <c r="G50" s="1" t="s">
        <v>227</v>
      </c>
      <c r="H50" s="1" t="s">
        <v>60</v>
      </c>
      <c r="I50" s="1" t="s">
        <v>113</v>
      </c>
      <c r="J50" s="1" t="s">
        <v>61</v>
      </c>
      <c r="K50" s="1" t="str">
        <f t="shared" si="1"/>
        <v>102</v>
      </c>
      <c r="L50" s="2">
        <v>43003</v>
      </c>
      <c r="M50" s="2">
        <v>43005</v>
      </c>
      <c r="N50" s="2">
        <v>43005</v>
      </c>
      <c r="W50" s="1" t="s">
        <v>59</v>
      </c>
      <c r="X50" s="1" t="str">
        <f>"847692"</f>
        <v>847692</v>
      </c>
      <c r="Z50" s="1" t="s">
        <v>108</v>
      </c>
      <c r="AA50" s="1">
        <v>1</v>
      </c>
      <c r="AD50" s="1" t="s">
        <v>114</v>
      </c>
    </row>
    <row r="51" spans="1:30" s="1" customFormat="1" x14ac:dyDescent="0.3">
      <c r="A51" s="1" t="s">
        <v>229</v>
      </c>
      <c r="B51" s="1" t="s">
        <v>230</v>
      </c>
      <c r="C51" s="1" t="s">
        <v>231</v>
      </c>
      <c r="D51" s="1" t="s">
        <v>37</v>
      </c>
      <c r="F51" s="1" t="s">
        <v>4478</v>
      </c>
      <c r="G51" s="1" t="s">
        <v>228</v>
      </c>
      <c r="H51" s="1" t="s">
        <v>60</v>
      </c>
      <c r="I51" s="1" t="s">
        <v>113</v>
      </c>
      <c r="J51" s="1" t="s">
        <v>61</v>
      </c>
      <c r="K51" s="1" t="str">
        <f t="shared" si="1"/>
        <v>102</v>
      </c>
      <c r="L51" s="2">
        <v>43004</v>
      </c>
      <c r="M51" s="2">
        <v>43006</v>
      </c>
      <c r="N51" s="2">
        <v>43690</v>
      </c>
      <c r="W51" s="1" t="s">
        <v>59</v>
      </c>
      <c r="X51" s="1" t="str">
        <f>"847692"</f>
        <v>847692</v>
      </c>
      <c r="Z51" s="1" t="s">
        <v>108</v>
      </c>
      <c r="AA51" s="1">
        <v>1</v>
      </c>
      <c r="AB51" s="1" t="s">
        <v>232</v>
      </c>
      <c r="AD51" s="1" t="s">
        <v>114</v>
      </c>
    </row>
    <row r="52" spans="1:30" s="1" customFormat="1" x14ac:dyDescent="0.3">
      <c r="A52" s="1" t="s">
        <v>234</v>
      </c>
      <c r="B52" s="1" t="s">
        <v>235</v>
      </c>
      <c r="C52" s="1" t="s">
        <v>236</v>
      </c>
      <c r="D52" s="1" t="s">
        <v>37</v>
      </c>
      <c r="F52" s="1">
        <v>78</v>
      </c>
      <c r="G52" s="1" t="s">
        <v>233</v>
      </c>
      <c r="H52" s="1" t="s">
        <v>60</v>
      </c>
      <c r="I52" s="1" t="s">
        <v>64</v>
      </c>
      <c r="J52" s="1" t="s">
        <v>61</v>
      </c>
      <c r="K52" s="1" t="str">
        <f t="shared" si="1"/>
        <v>102</v>
      </c>
      <c r="L52" s="2">
        <v>43005</v>
      </c>
      <c r="M52" s="2">
        <v>43010</v>
      </c>
      <c r="N52" s="2">
        <v>43010</v>
      </c>
      <c r="W52" s="1" t="s">
        <v>59</v>
      </c>
      <c r="X52" s="1" t="str">
        <f>"607064"</f>
        <v>607064</v>
      </c>
      <c r="Z52" s="1" t="s">
        <v>42</v>
      </c>
      <c r="AA52" s="1">
        <v>1</v>
      </c>
      <c r="AD52" s="1" t="s">
        <v>43</v>
      </c>
    </row>
    <row r="53" spans="1:30" s="1" customFormat="1" x14ac:dyDescent="0.3">
      <c r="A53" s="1" t="s">
        <v>229</v>
      </c>
      <c r="B53" s="1" t="s">
        <v>230</v>
      </c>
      <c r="C53" s="1" t="s">
        <v>231</v>
      </c>
      <c r="D53" s="1" t="s">
        <v>37</v>
      </c>
      <c r="F53" s="1" t="s">
        <v>4478</v>
      </c>
      <c r="G53" s="1" t="s">
        <v>237</v>
      </c>
      <c r="H53" s="1" t="s">
        <v>60</v>
      </c>
      <c r="I53" s="1" t="s">
        <v>113</v>
      </c>
      <c r="J53" s="1" t="s">
        <v>61</v>
      </c>
      <c r="K53" s="1" t="str">
        <f t="shared" si="1"/>
        <v>102</v>
      </c>
      <c r="L53" s="2">
        <v>43005</v>
      </c>
      <c r="M53" s="2">
        <v>43006</v>
      </c>
      <c r="N53" s="2">
        <v>43690</v>
      </c>
      <c r="W53" s="1" t="s">
        <v>59</v>
      </c>
      <c r="X53" s="1" t="str">
        <f t="shared" ref="X53:X77" si="2">"847692"</f>
        <v>847692</v>
      </c>
      <c r="Z53" s="1" t="s">
        <v>108</v>
      </c>
      <c r="AA53" s="1">
        <v>1</v>
      </c>
      <c r="AB53" s="1" t="s">
        <v>238</v>
      </c>
      <c r="AD53" s="1" t="s">
        <v>114</v>
      </c>
    </row>
    <row r="54" spans="1:30" s="1" customFormat="1" x14ac:dyDescent="0.3">
      <c r="A54" s="1" t="s">
        <v>229</v>
      </c>
      <c r="B54" s="1" t="s">
        <v>230</v>
      </c>
      <c r="C54" s="1" t="s">
        <v>231</v>
      </c>
      <c r="D54" s="1" t="s">
        <v>37</v>
      </c>
      <c r="F54" s="1" t="s">
        <v>4478</v>
      </c>
      <c r="G54" s="1" t="s">
        <v>237</v>
      </c>
      <c r="H54" s="1" t="s">
        <v>60</v>
      </c>
      <c r="I54" s="1" t="s">
        <v>113</v>
      </c>
      <c r="J54" s="1" t="s">
        <v>61</v>
      </c>
      <c r="K54" s="1" t="str">
        <f t="shared" si="1"/>
        <v>102</v>
      </c>
      <c r="L54" s="2">
        <v>43005</v>
      </c>
      <c r="M54" s="2">
        <v>43006</v>
      </c>
      <c r="N54" s="2">
        <v>43690</v>
      </c>
      <c r="W54" s="1" t="s">
        <v>59</v>
      </c>
      <c r="X54" s="1" t="str">
        <f t="shared" si="2"/>
        <v>847692</v>
      </c>
      <c r="Z54" s="1" t="s">
        <v>108</v>
      </c>
      <c r="AA54" s="1">
        <v>1</v>
      </c>
      <c r="AB54" s="1" t="s">
        <v>238</v>
      </c>
      <c r="AD54" s="1" t="s">
        <v>114</v>
      </c>
    </row>
    <row r="55" spans="1:30" s="1" customFormat="1" x14ac:dyDescent="0.3">
      <c r="A55" s="1" t="s">
        <v>240</v>
      </c>
      <c r="B55" s="1" t="s">
        <v>241</v>
      </c>
      <c r="C55" s="1" t="s">
        <v>242</v>
      </c>
      <c r="D55" s="1" t="s">
        <v>37</v>
      </c>
      <c r="F55" s="1" t="s">
        <v>4478</v>
      </c>
      <c r="G55" s="1" t="s">
        <v>239</v>
      </c>
      <c r="H55" s="1" t="s">
        <v>60</v>
      </c>
      <c r="I55" s="1" t="s">
        <v>113</v>
      </c>
      <c r="J55" s="1" t="s">
        <v>61</v>
      </c>
      <c r="K55" s="1" t="str">
        <f t="shared" si="1"/>
        <v>102</v>
      </c>
      <c r="L55" s="2">
        <v>43005</v>
      </c>
      <c r="M55" s="2">
        <v>43007</v>
      </c>
      <c r="N55" s="2">
        <v>43689</v>
      </c>
      <c r="W55" s="1" t="s">
        <v>59</v>
      </c>
      <c r="X55" s="1" t="str">
        <f t="shared" si="2"/>
        <v>847692</v>
      </c>
      <c r="Z55" s="1" t="s">
        <v>108</v>
      </c>
      <c r="AA55" s="1">
        <v>1</v>
      </c>
      <c r="AB55" s="1" t="s">
        <v>243</v>
      </c>
      <c r="AD55" s="1" t="s">
        <v>114</v>
      </c>
    </row>
    <row r="56" spans="1:30" s="1" customFormat="1" x14ac:dyDescent="0.3">
      <c r="A56" s="1" t="s">
        <v>240</v>
      </c>
      <c r="B56" s="1" t="s">
        <v>241</v>
      </c>
      <c r="C56" s="1" t="s">
        <v>242</v>
      </c>
      <c r="D56" s="1" t="s">
        <v>37</v>
      </c>
      <c r="F56" s="1" t="s">
        <v>4478</v>
      </c>
      <c r="G56" s="1" t="s">
        <v>244</v>
      </c>
      <c r="H56" s="1" t="s">
        <v>60</v>
      </c>
      <c r="I56" s="1" t="s">
        <v>113</v>
      </c>
      <c r="J56" s="1" t="s">
        <v>61</v>
      </c>
      <c r="K56" s="1" t="str">
        <f t="shared" si="1"/>
        <v>102</v>
      </c>
      <c r="L56" s="2">
        <v>43005</v>
      </c>
      <c r="M56" s="2">
        <v>43007</v>
      </c>
      <c r="N56" s="2">
        <v>43689</v>
      </c>
      <c r="W56" s="1" t="s">
        <v>59</v>
      </c>
      <c r="X56" s="1" t="str">
        <f t="shared" si="2"/>
        <v>847692</v>
      </c>
      <c r="Z56" s="1" t="s">
        <v>108</v>
      </c>
      <c r="AA56" s="1">
        <v>1</v>
      </c>
      <c r="AB56" s="1" t="s">
        <v>245</v>
      </c>
      <c r="AD56" s="1" t="s">
        <v>114</v>
      </c>
    </row>
    <row r="57" spans="1:30" s="1" customFormat="1" x14ac:dyDescent="0.3">
      <c r="A57" s="1" t="s">
        <v>240</v>
      </c>
      <c r="B57" s="1" t="s">
        <v>241</v>
      </c>
      <c r="C57" s="1" t="s">
        <v>242</v>
      </c>
      <c r="D57" s="1" t="s">
        <v>37</v>
      </c>
      <c r="F57" s="1" t="s">
        <v>4478</v>
      </c>
      <c r="G57" s="1" t="s">
        <v>246</v>
      </c>
      <c r="H57" s="1" t="s">
        <v>60</v>
      </c>
      <c r="I57" s="1" t="s">
        <v>113</v>
      </c>
      <c r="J57" s="1" t="s">
        <v>61</v>
      </c>
      <c r="K57" s="1" t="str">
        <f t="shared" si="1"/>
        <v>102</v>
      </c>
      <c r="L57" s="2">
        <v>43005</v>
      </c>
      <c r="M57" s="2">
        <v>43007</v>
      </c>
      <c r="N57" s="2">
        <v>43689</v>
      </c>
      <c r="W57" s="1" t="s">
        <v>59</v>
      </c>
      <c r="X57" s="1" t="str">
        <f t="shared" si="2"/>
        <v>847692</v>
      </c>
      <c r="Z57" s="1" t="s">
        <v>108</v>
      </c>
      <c r="AA57" s="1">
        <v>1</v>
      </c>
      <c r="AB57" s="1" t="s">
        <v>247</v>
      </c>
      <c r="AD57" s="1" t="s">
        <v>114</v>
      </c>
    </row>
    <row r="58" spans="1:30" s="1" customFormat="1" x14ac:dyDescent="0.3">
      <c r="A58" s="1" t="s">
        <v>240</v>
      </c>
      <c r="B58" s="1" t="s">
        <v>241</v>
      </c>
      <c r="C58" s="1" t="s">
        <v>242</v>
      </c>
      <c r="D58" s="1" t="s">
        <v>37</v>
      </c>
      <c r="F58" s="1" t="s">
        <v>4478</v>
      </c>
      <c r="G58" s="1" t="s">
        <v>248</v>
      </c>
      <c r="H58" s="1" t="s">
        <v>60</v>
      </c>
      <c r="I58" s="1" t="s">
        <v>113</v>
      </c>
      <c r="J58" s="1" t="s">
        <v>61</v>
      </c>
      <c r="K58" s="1" t="str">
        <f t="shared" si="1"/>
        <v>102</v>
      </c>
      <c r="L58" s="2">
        <v>43005</v>
      </c>
      <c r="M58" s="2">
        <v>43007</v>
      </c>
      <c r="N58" s="2">
        <v>43689</v>
      </c>
      <c r="W58" s="1" t="s">
        <v>59</v>
      </c>
      <c r="X58" s="1" t="str">
        <f t="shared" si="2"/>
        <v>847692</v>
      </c>
      <c r="Z58" s="1" t="s">
        <v>108</v>
      </c>
      <c r="AA58" s="1">
        <v>1</v>
      </c>
      <c r="AB58" s="1" t="s">
        <v>249</v>
      </c>
      <c r="AD58" s="1" t="s">
        <v>114</v>
      </c>
    </row>
    <row r="59" spans="1:30" s="1" customFormat="1" x14ac:dyDescent="0.3">
      <c r="A59" s="1" t="s">
        <v>240</v>
      </c>
      <c r="B59" s="1" t="s">
        <v>241</v>
      </c>
      <c r="C59" s="1" t="s">
        <v>242</v>
      </c>
      <c r="D59" s="1" t="s">
        <v>37</v>
      </c>
      <c r="F59" s="1" t="s">
        <v>4478</v>
      </c>
      <c r="G59" s="1" t="s">
        <v>248</v>
      </c>
      <c r="H59" s="1" t="s">
        <v>60</v>
      </c>
      <c r="I59" s="1" t="s">
        <v>113</v>
      </c>
      <c r="J59" s="1" t="s">
        <v>61</v>
      </c>
      <c r="K59" s="1" t="str">
        <f t="shared" si="1"/>
        <v>102</v>
      </c>
      <c r="L59" s="2">
        <v>43005</v>
      </c>
      <c r="M59" s="2">
        <v>43007</v>
      </c>
      <c r="N59" s="2">
        <v>43689</v>
      </c>
      <c r="W59" s="1" t="s">
        <v>59</v>
      </c>
      <c r="X59" s="1" t="str">
        <f t="shared" si="2"/>
        <v>847692</v>
      </c>
      <c r="Z59" s="1" t="s">
        <v>108</v>
      </c>
      <c r="AA59" s="1">
        <v>1</v>
      </c>
      <c r="AB59" s="1" t="s">
        <v>249</v>
      </c>
      <c r="AD59" s="1" t="s">
        <v>114</v>
      </c>
    </row>
    <row r="60" spans="1:30" s="1" customFormat="1" x14ac:dyDescent="0.3">
      <c r="A60" s="1" t="s">
        <v>251</v>
      </c>
      <c r="B60" s="1" t="s">
        <v>252</v>
      </c>
      <c r="C60" s="1" t="s">
        <v>253</v>
      </c>
      <c r="D60" s="1" t="s">
        <v>37</v>
      </c>
      <c r="F60" s="1" t="s">
        <v>4478</v>
      </c>
      <c r="G60" s="1" t="s">
        <v>250</v>
      </c>
      <c r="H60" s="1" t="s">
        <v>60</v>
      </c>
      <c r="I60" s="1" t="s">
        <v>113</v>
      </c>
      <c r="J60" s="1" t="s">
        <v>61</v>
      </c>
      <c r="K60" s="1" t="str">
        <f t="shared" si="1"/>
        <v>102</v>
      </c>
      <c r="L60" s="2">
        <v>43008</v>
      </c>
      <c r="M60" s="2">
        <v>43011</v>
      </c>
      <c r="N60" s="2">
        <v>43689</v>
      </c>
      <c r="W60" s="1" t="s">
        <v>59</v>
      </c>
      <c r="X60" s="1" t="str">
        <f t="shared" si="2"/>
        <v>847692</v>
      </c>
      <c r="Z60" s="1" t="s">
        <v>108</v>
      </c>
      <c r="AA60" s="1">
        <v>1</v>
      </c>
      <c r="AB60" s="1" t="s">
        <v>254</v>
      </c>
      <c r="AD60" s="1" t="s">
        <v>114</v>
      </c>
    </row>
    <row r="61" spans="1:30" s="1" customFormat="1" x14ac:dyDescent="0.3">
      <c r="A61" s="1" t="s">
        <v>251</v>
      </c>
      <c r="B61" s="1" t="s">
        <v>252</v>
      </c>
      <c r="C61" s="1" t="s">
        <v>253</v>
      </c>
      <c r="D61" s="1" t="s">
        <v>37</v>
      </c>
      <c r="F61" s="1" t="s">
        <v>4478</v>
      </c>
      <c r="G61" s="1" t="s">
        <v>255</v>
      </c>
      <c r="H61" s="1" t="s">
        <v>60</v>
      </c>
      <c r="I61" s="1" t="s">
        <v>113</v>
      </c>
      <c r="J61" s="1" t="s">
        <v>61</v>
      </c>
      <c r="K61" s="1" t="str">
        <f t="shared" si="1"/>
        <v>102</v>
      </c>
      <c r="L61" s="2">
        <v>43008</v>
      </c>
      <c r="M61" s="2">
        <v>43011</v>
      </c>
      <c r="N61" s="2">
        <v>43689</v>
      </c>
      <c r="W61" s="1" t="s">
        <v>59</v>
      </c>
      <c r="X61" s="1" t="str">
        <f t="shared" si="2"/>
        <v>847692</v>
      </c>
      <c r="Z61" s="1" t="s">
        <v>108</v>
      </c>
      <c r="AA61" s="1">
        <v>1</v>
      </c>
      <c r="AB61" s="1" t="s">
        <v>256</v>
      </c>
      <c r="AD61" s="1" t="s">
        <v>114</v>
      </c>
    </row>
    <row r="62" spans="1:30" s="1" customFormat="1" x14ac:dyDescent="0.3">
      <c r="A62" s="1" t="s">
        <v>258</v>
      </c>
      <c r="B62" s="1" t="s">
        <v>259</v>
      </c>
      <c r="C62" s="1" t="s">
        <v>260</v>
      </c>
      <c r="D62" s="1" t="s">
        <v>37</v>
      </c>
      <c r="F62" s="1" t="s">
        <v>4478</v>
      </c>
      <c r="G62" s="1" t="s">
        <v>257</v>
      </c>
      <c r="H62" s="1" t="s">
        <v>60</v>
      </c>
      <c r="I62" s="1" t="s">
        <v>113</v>
      </c>
      <c r="J62" s="1" t="s">
        <v>61</v>
      </c>
      <c r="K62" s="1" t="str">
        <f t="shared" si="1"/>
        <v>102</v>
      </c>
      <c r="L62" s="2">
        <v>43014</v>
      </c>
      <c r="M62" s="2">
        <v>43017</v>
      </c>
      <c r="N62" s="2">
        <v>43689</v>
      </c>
      <c r="W62" s="1" t="s">
        <v>59</v>
      </c>
      <c r="X62" s="1" t="str">
        <f t="shared" si="2"/>
        <v>847692</v>
      </c>
      <c r="Z62" s="1" t="s">
        <v>108</v>
      </c>
      <c r="AA62" s="1">
        <v>1</v>
      </c>
      <c r="AD62" s="1" t="s">
        <v>114</v>
      </c>
    </row>
    <row r="63" spans="1:30" s="1" customFormat="1" x14ac:dyDescent="0.3">
      <c r="A63" s="1" t="s">
        <v>262</v>
      </c>
      <c r="B63" s="1" t="s">
        <v>263</v>
      </c>
      <c r="C63" s="1" t="s">
        <v>264</v>
      </c>
      <c r="D63" s="1" t="s">
        <v>37</v>
      </c>
      <c r="F63" s="1" t="s">
        <v>4478</v>
      </c>
      <c r="G63" s="1" t="s">
        <v>261</v>
      </c>
      <c r="H63" s="1" t="s">
        <v>60</v>
      </c>
      <c r="I63" s="1" t="s">
        <v>113</v>
      </c>
      <c r="J63" s="1" t="s">
        <v>61</v>
      </c>
      <c r="K63" s="1" t="str">
        <f t="shared" si="1"/>
        <v>102</v>
      </c>
      <c r="L63" s="2">
        <v>43019</v>
      </c>
      <c r="M63" s="2">
        <v>43020</v>
      </c>
      <c r="N63" s="2">
        <v>43689</v>
      </c>
      <c r="W63" s="1" t="s">
        <v>59</v>
      </c>
      <c r="X63" s="1" t="str">
        <f t="shared" si="2"/>
        <v>847692</v>
      </c>
      <c r="Z63" s="1" t="s">
        <v>108</v>
      </c>
      <c r="AA63" s="1">
        <v>1</v>
      </c>
      <c r="AB63" s="1" t="s">
        <v>265</v>
      </c>
      <c r="AD63" s="1" t="s">
        <v>114</v>
      </c>
    </row>
    <row r="64" spans="1:30" s="1" customFormat="1" x14ac:dyDescent="0.3">
      <c r="A64" s="1" t="s">
        <v>267</v>
      </c>
      <c r="B64" s="1" t="s">
        <v>268</v>
      </c>
      <c r="C64" s="1" t="s">
        <v>269</v>
      </c>
      <c r="D64" s="1" t="s">
        <v>37</v>
      </c>
      <c r="F64" s="1" t="s">
        <v>4478</v>
      </c>
      <c r="G64" s="1" t="s">
        <v>266</v>
      </c>
      <c r="H64" s="1" t="s">
        <v>60</v>
      </c>
      <c r="I64" s="1" t="s">
        <v>113</v>
      </c>
      <c r="J64" s="1" t="s">
        <v>61</v>
      </c>
      <c r="K64" s="1" t="str">
        <f>"FRN"</f>
        <v>FRN</v>
      </c>
      <c r="L64" s="2">
        <v>43024</v>
      </c>
      <c r="M64" s="2">
        <v>43025</v>
      </c>
      <c r="N64" s="2">
        <v>43689</v>
      </c>
      <c r="W64" s="1" t="s">
        <v>59</v>
      </c>
      <c r="X64" s="1" t="str">
        <f t="shared" si="2"/>
        <v>847692</v>
      </c>
      <c r="Z64" s="1" t="s">
        <v>108</v>
      </c>
      <c r="AA64" s="1">
        <v>1</v>
      </c>
      <c r="AB64" s="1" t="s">
        <v>270</v>
      </c>
      <c r="AD64" s="1" t="s">
        <v>114</v>
      </c>
    </row>
    <row r="65" spans="1:30" s="1" customFormat="1" x14ac:dyDescent="0.3">
      <c r="A65" s="1" t="s">
        <v>267</v>
      </c>
      <c r="B65" s="1" t="s">
        <v>268</v>
      </c>
      <c r="C65" s="1" t="s">
        <v>269</v>
      </c>
      <c r="D65" s="1" t="s">
        <v>37</v>
      </c>
      <c r="F65" s="1" t="s">
        <v>4478</v>
      </c>
      <c r="G65" s="1" t="s">
        <v>266</v>
      </c>
      <c r="H65" s="1" t="s">
        <v>60</v>
      </c>
      <c r="I65" s="1" t="s">
        <v>113</v>
      </c>
      <c r="J65" s="1" t="s">
        <v>61</v>
      </c>
      <c r="K65" s="1" t="str">
        <f>"FRN"</f>
        <v>FRN</v>
      </c>
      <c r="L65" s="2">
        <v>43024</v>
      </c>
      <c r="M65" s="2">
        <v>43025</v>
      </c>
      <c r="N65" s="2">
        <v>43689</v>
      </c>
      <c r="W65" s="1" t="s">
        <v>59</v>
      </c>
      <c r="X65" s="1" t="str">
        <f t="shared" si="2"/>
        <v>847692</v>
      </c>
      <c r="Z65" s="1" t="s">
        <v>108</v>
      </c>
      <c r="AA65" s="1">
        <v>1</v>
      </c>
      <c r="AB65" s="1" t="s">
        <v>270</v>
      </c>
      <c r="AD65" s="1" t="s">
        <v>114</v>
      </c>
    </row>
    <row r="66" spans="1:30" s="1" customFormat="1" x14ac:dyDescent="0.3">
      <c r="A66" s="1" t="s">
        <v>272</v>
      </c>
      <c r="B66" s="1" t="s">
        <v>273</v>
      </c>
      <c r="C66" s="1" t="s">
        <v>274</v>
      </c>
      <c r="D66" s="1" t="s">
        <v>37</v>
      </c>
      <c r="F66" s="1" t="s">
        <v>4478</v>
      </c>
      <c r="G66" s="1" t="s">
        <v>271</v>
      </c>
      <c r="H66" s="1" t="s">
        <v>60</v>
      </c>
      <c r="I66" s="1" t="s">
        <v>113</v>
      </c>
      <c r="J66" s="1" t="s">
        <v>61</v>
      </c>
      <c r="K66" s="1" t="str">
        <f>"102"</f>
        <v>102</v>
      </c>
      <c r="L66" s="2">
        <v>43024</v>
      </c>
      <c r="M66" s="2">
        <v>43025</v>
      </c>
      <c r="N66" s="2">
        <v>43690</v>
      </c>
      <c r="W66" s="1" t="s">
        <v>59</v>
      </c>
      <c r="X66" s="1" t="str">
        <f t="shared" si="2"/>
        <v>847692</v>
      </c>
      <c r="Z66" s="1" t="s">
        <v>108</v>
      </c>
      <c r="AA66" s="1">
        <v>1</v>
      </c>
      <c r="AB66" s="1" t="s">
        <v>275</v>
      </c>
      <c r="AD66" s="1" t="s">
        <v>114</v>
      </c>
    </row>
    <row r="67" spans="1:30" s="1" customFormat="1" x14ac:dyDescent="0.3">
      <c r="A67" s="1" t="s">
        <v>267</v>
      </c>
      <c r="B67" s="1" t="s">
        <v>268</v>
      </c>
      <c r="C67" s="1" t="s">
        <v>269</v>
      </c>
      <c r="D67" s="1" t="s">
        <v>37</v>
      </c>
      <c r="F67" s="1" t="s">
        <v>4478</v>
      </c>
      <c r="G67" s="1" t="s">
        <v>276</v>
      </c>
      <c r="H67" s="1" t="s">
        <v>60</v>
      </c>
      <c r="I67" s="1" t="s">
        <v>113</v>
      </c>
      <c r="J67" s="1" t="s">
        <v>61</v>
      </c>
      <c r="K67" s="1" t="str">
        <f>"FRN"</f>
        <v>FRN</v>
      </c>
      <c r="L67" s="2">
        <v>43024</v>
      </c>
      <c r="M67" s="2">
        <v>43025</v>
      </c>
      <c r="N67" s="2">
        <v>43689</v>
      </c>
      <c r="W67" s="1" t="s">
        <v>59</v>
      </c>
      <c r="X67" s="1" t="str">
        <f t="shared" si="2"/>
        <v>847692</v>
      </c>
      <c r="Z67" s="1" t="s">
        <v>108</v>
      </c>
      <c r="AA67" s="1">
        <v>1</v>
      </c>
      <c r="AB67" s="1" t="s">
        <v>277</v>
      </c>
      <c r="AD67" s="1" t="s">
        <v>114</v>
      </c>
    </row>
    <row r="68" spans="1:30" s="1" customFormat="1" x14ac:dyDescent="0.3">
      <c r="A68" s="1" t="s">
        <v>272</v>
      </c>
      <c r="B68" s="1" t="s">
        <v>273</v>
      </c>
      <c r="C68" s="1" t="s">
        <v>274</v>
      </c>
      <c r="D68" s="1" t="s">
        <v>37</v>
      </c>
      <c r="F68" s="1" t="s">
        <v>4478</v>
      </c>
      <c r="G68" s="1" t="s">
        <v>278</v>
      </c>
      <c r="H68" s="1" t="s">
        <v>60</v>
      </c>
      <c r="I68" s="1" t="s">
        <v>113</v>
      </c>
      <c r="J68" s="1" t="s">
        <v>61</v>
      </c>
      <c r="K68" s="1" t="str">
        <f>"102"</f>
        <v>102</v>
      </c>
      <c r="L68" s="2">
        <v>43024</v>
      </c>
      <c r="M68" s="2">
        <v>43025</v>
      </c>
      <c r="N68" s="2">
        <v>43690</v>
      </c>
      <c r="W68" s="1" t="s">
        <v>59</v>
      </c>
      <c r="X68" s="1" t="str">
        <f t="shared" si="2"/>
        <v>847692</v>
      </c>
      <c r="Z68" s="1" t="s">
        <v>108</v>
      </c>
      <c r="AA68" s="1">
        <v>1</v>
      </c>
      <c r="AB68" s="1" t="s">
        <v>279</v>
      </c>
      <c r="AD68" s="1" t="s">
        <v>114</v>
      </c>
    </row>
    <row r="69" spans="1:30" s="1" customFormat="1" x14ac:dyDescent="0.3">
      <c r="A69" s="1" t="s">
        <v>281</v>
      </c>
      <c r="B69" s="1" t="s">
        <v>282</v>
      </c>
      <c r="C69" s="1" t="s">
        <v>283</v>
      </c>
      <c r="D69" s="1" t="s">
        <v>37</v>
      </c>
      <c r="F69" s="1" t="s">
        <v>4478</v>
      </c>
      <c r="G69" s="1" t="s">
        <v>280</v>
      </c>
      <c r="H69" s="1" t="s">
        <v>60</v>
      </c>
      <c r="I69" s="1" t="s">
        <v>113</v>
      </c>
      <c r="J69" s="1" t="s">
        <v>61</v>
      </c>
      <c r="K69" s="1" t="str">
        <f>"FRN"</f>
        <v>FRN</v>
      </c>
      <c r="L69" s="2">
        <v>43024</v>
      </c>
      <c r="M69" s="2">
        <v>43025</v>
      </c>
      <c r="N69" s="2">
        <v>43689</v>
      </c>
      <c r="W69" s="1" t="s">
        <v>59</v>
      </c>
      <c r="X69" s="1" t="str">
        <f t="shared" si="2"/>
        <v>847692</v>
      </c>
      <c r="Z69" s="1" t="s">
        <v>108</v>
      </c>
      <c r="AA69" s="1">
        <v>1</v>
      </c>
      <c r="AD69" s="1" t="s">
        <v>114</v>
      </c>
    </row>
    <row r="70" spans="1:30" s="1" customFormat="1" x14ac:dyDescent="0.3">
      <c r="A70" s="1" t="s">
        <v>285</v>
      </c>
      <c r="B70" s="1" t="s">
        <v>282</v>
      </c>
      <c r="C70" s="1" t="s">
        <v>286</v>
      </c>
      <c r="D70" s="1" t="s">
        <v>37</v>
      </c>
      <c r="F70" s="1" t="s">
        <v>4478</v>
      </c>
      <c r="G70" s="1" t="s">
        <v>284</v>
      </c>
      <c r="H70" s="1" t="s">
        <v>60</v>
      </c>
      <c r="I70" s="1" t="s">
        <v>95</v>
      </c>
      <c r="J70" s="1" t="s">
        <v>61</v>
      </c>
      <c r="K70" s="1" t="str">
        <f>"102"</f>
        <v>102</v>
      </c>
      <c r="L70" s="2">
        <v>43026</v>
      </c>
      <c r="M70" s="2">
        <v>43027</v>
      </c>
      <c r="N70" s="2">
        <v>43690</v>
      </c>
      <c r="W70" s="1" t="s">
        <v>59</v>
      </c>
      <c r="X70" s="1" t="str">
        <f t="shared" si="2"/>
        <v>847692</v>
      </c>
      <c r="Z70" s="1" t="s">
        <v>108</v>
      </c>
      <c r="AA70" s="1">
        <v>1</v>
      </c>
      <c r="AD70" s="1" t="s">
        <v>114</v>
      </c>
    </row>
    <row r="71" spans="1:30" s="1" customFormat="1" x14ac:dyDescent="0.3">
      <c r="A71" s="1" t="s">
        <v>288</v>
      </c>
      <c r="B71" s="1" t="s">
        <v>289</v>
      </c>
      <c r="C71" s="1" t="s">
        <v>290</v>
      </c>
      <c r="D71" s="1" t="s">
        <v>37</v>
      </c>
      <c r="F71" s="1" t="s">
        <v>4478</v>
      </c>
      <c r="G71" s="1" t="s">
        <v>287</v>
      </c>
      <c r="H71" s="1" t="s">
        <v>60</v>
      </c>
      <c r="I71" s="1" t="s">
        <v>113</v>
      </c>
      <c r="J71" s="1" t="s">
        <v>61</v>
      </c>
      <c r="K71" s="1" t="str">
        <f>"102"</f>
        <v>102</v>
      </c>
      <c r="L71" s="2">
        <v>43028</v>
      </c>
      <c r="M71" s="2">
        <v>43031</v>
      </c>
      <c r="N71" s="2">
        <v>43689</v>
      </c>
      <c r="W71" s="1" t="s">
        <v>59</v>
      </c>
      <c r="X71" s="1" t="str">
        <f t="shared" si="2"/>
        <v>847692</v>
      </c>
      <c r="Z71" s="1" t="s">
        <v>108</v>
      </c>
      <c r="AA71" s="1">
        <v>1</v>
      </c>
      <c r="AD71" s="1" t="s">
        <v>114</v>
      </c>
    </row>
    <row r="72" spans="1:30" s="1" customFormat="1" x14ac:dyDescent="0.3">
      <c r="A72" s="1" t="s">
        <v>281</v>
      </c>
      <c r="B72" s="1" t="s">
        <v>282</v>
      </c>
      <c r="C72" s="1" t="s">
        <v>283</v>
      </c>
      <c r="D72" s="1" t="s">
        <v>37</v>
      </c>
      <c r="F72" s="1" t="s">
        <v>4478</v>
      </c>
      <c r="G72" s="1" t="s">
        <v>291</v>
      </c>
      <c r="H72" s="1" t="s">
        <v>60</v>
      </c>
      <c r="I72" s="1" t="s">
        <v>113</v>
      </c>
      <c r="J72" s="1" t="s">
        <v>61</v>
      </c>
      <c r="K72" s="1" t="str">
        <f>"FRN"</f>
        <v>FRN</v>
      </c>
      <c r="L72" s="2">
        <v>43029</v>
      </c>
      <c r="M72" s="2">
        <v>43032</v>
      </c>
      <c r="N72" s="2">
        <v>43689</v>
      </c>
      <c r="W72" s="1" t="s">
        <v>59</v>
      </c>
      <c r="X72" s="1" t="str">
        <f t="shared" si="2"/>
        <v>847692</v>
      </c>
      <c r="Z72" s="1" t="s">
        <v>108</v>
      </c>
      <c r="AA72" s="1">
        <v>1</v>
      </c>
      <c r="AD72" s="1" t="s">
        <v>114</v>
      </c>
    </row>
    <row r="73" spans="1:30" s="1" customFormat="1" x14ac:dyDescent="0.3">
      <c r="A73" s="1" t="s">
        <v>281</v>
      </c>
      <c r="B73" s="1" t="s">
        <v>282</v>
      </c>
      <c r="C73" s="1" t="s">
        <v>283</v>
      </c>
      <c r="D73" s="1" t="s">
        <v>37</v>
      </c>
      <c r="F73" s="1" t="s">
        <v>4478</v>
      </c>
      <c r="G73" s="1" t="s">
        <v>291</v>
      </c>
      <c r="H73" s="1" t="s">
        <v>60</v>
      </c>
      <c r="I73" s="1" t="s">
        <v>113</v>
      </c>
      <c r="J73" s="1" t="s">
        <v>61</v>
      </c>
      <c r="K73" s="1" t="str">
        <f>"FRN"</f>
        <v>FRN</v>
      </c>
      <c r="L73" s="2">
        <v>43029</v>
      </c>
      <c r="M73" s="2">
        <v>43032</v>
      </c>
      <c r="N73" s="2">
        <v>43689</v>
      </c>
      <c r="W73" s="1" t="s">
        <v>59</v>
      </c>
      <c r="X73" s="1" t="str">
        <f t="shared" si="2"/>
        <v>847692</v>
      </c>
      <c r="Z73" s="1" t="s">
        <v>108</v>
      </c>
      <c r="AA73" s="1">
        <v>1</v>
      </c>
      <c r="AD73" s="1" t="s">
        <v>114</v>
      </c>
    </row>
    <row r="74" spans="1:30" s="1" customFormat="1" x14ac:dyDescent="0.3">
      <c r="A74" s="1" t="s">
        <v>293</v>
      </c>
      <c r="B74" s="1" t="s">
        <v>294</v>
      </c>
      <c r="C74" s="1" t="s">
        <v>295</v>
      </c>
      <c r="D74" s="1" t="s">
        <v>37</v>
      </c>
      <c r="F74" s="1" t="s">
        <v>4478</v>
      </c>
      <c r="G74" s="1" t="s">
        <v>292</v>
      </c>
      <c r="H74" s="1" t="s">
        <v>60</v>
      </c>
      <c r="I74" s="1" t="s">
        <v>113</v>
      </c>
      <c r="J74" s="1" t="s">
        <v>61</v>
      </c>
      <c r="K74" s="1" t="str">
        <f>"102"</f>
        <v>102</v>
      </c>
      <c r="L74" s="2">
        <v>43029</v>
      </c>
      <c r="M74" s="2">
        <v>43033</v>
      </c>
      <c r="N74" s="2">
        <v>43033</v>
      </c>
      <c r="W74" s="1" t="s">
        <v>59</v>
      </c>
      <c r="X74" s="1" t="str">
        <f t="shared" si="2"/>
        <v>847692</v>
      </c>
      <c r="Z74" s="1" t="s">
        <v>108</v>
      </c>
      <c r="AA74" s="1">
        <v>1</v>
      </c>
      <c r="AD74" s="1" t="s">
        <v>114</v>
      </c>
    </row>
    <row r="75" spans="1:30" s="1" customFormat="1" x14ac:dyDescent="0.3">
      <c r="A75" s="1" t="s">
        <v>293</v>
      </c>
      <c r="B75" s="1" t="s">
        <v>294</v>
      </c>
      <c r="C75" s="1" t="s">
        <v>295</v>
      </c>
      <c r="D75" s="1" t="s">
        <v>37</v>
      </c>
      <c r="F75" s="1" t="s">
        <v>4478</v>
      </c>
      <c r="G75" s="1" t="s">
        <v>296</v>
      </c>
      <c r="H75" s="1" t="s">
        <v>60</v>
      </c>
      <c r="I75" s="1" t="s">
        <v>113</v>
      </c>
      <c r="J75" s="1" t="s">
        <v>61</v>
      </c>
      <c r="K75" s="1" t="str">
        <f>"102"</f>
        <v>102</v>
      </c>
      <c r="L75" s="2">
        <v>43029</v>
      </c>
      <c r="M75" s="2">
        <v>43033</v>
      </c>
      <c r="N75" s="2">
        <v>43033</v>
      </c>
      <c r="W75" s="1" t="s">
        <v>59</v>
      </c>
      <c r="X75" s="1" t="str">
        <f t="shared" si="2"/>
        <v>847692</v>
      </c>
      <c r="Z75" s="1" t="s">
        <v>108</v>
      </c>
      <c r="AA75" s="1">
        <v>1</v>
      </c>
      <c r="AD75" s="1" t="s">
        <v>114</v>
      </c>
    </row>
    <row r="76" spans="1:30" s="1" customFormat="1" x14ac:dyDescent="0.3">
      <c r="A76" s="1" t="s">
        <v>298</v>
      </c>
      <c r="B76" s="1" t="s">
        <v>299</v>
      </c>
      <c r="C76" s="1" t="s">
        <v>300</v>
      </c>
      <c r="D76" s="1" t="s">
        <v>37</v>
      </c>
      <c r="F76" s="1" t="s">
        <v>4478</v>
      </c>
      <c r="G76" s="1" t="s">
        <v>297</v>
      </c>
      <c r="H76" s="1" t="s">
        <v>60</v>
      </c>
      <c r="I76" s="1" t="s">
        <v>113</v>
      </c>
      <c r="J76" s="1" t="s">
        <v>61</v>
      </c>
      <c r="K76" s="1" t="str">
        <f>"102"</f>
        <v>102</v>
      </c>
      <c r="L76" s="2">
        <v>43033</v>
      </c>
      <c r="M76" s="2">
        <v>43034</v>
      </c>
      <c r="N76" s="2">
        <v>43689</v>
      </c>
      <c r="W76" s="1" t="s">
        <v>59</v>
      </c>
      <c r="X76" s="1" t="str">
        <f t="shared" si="2"/>
        <v>847692</v>
      </c>
      <c r="Z76" s="1" t="s">
        <v>108</v>
      </c>
      <c r="AA76" s="1">
        <v>1</v>
      </c>
      <c r="AB76" s="1" t="s">
        <v>301</v>
      </c>
      <c r="AD76" s="1" t="s">
        <v>114</v>
      </c>
    </row>
    <row r="77" spans="1:30" s="1" customFormat="1" x14ac:dyDescent="0.3">
      <c r="A77" s="1" t="s">
        <v>298</v>
      </c>
      <c r="B77" s="1" t="s">
        <v>299</v>
      </c>
      <c r="C77" s="1" t="s">
        <v>300</v>
      </c>
      <c r="D77" s="1" t="s">
        <v>37</v>
      </c>
      <c r="F77" s="1" t="s">
        <v>4478</v>
      </c>
      <c r="G77" s="1" t="s">
        <v>302</v>
      </c>
      <c r="H77" s="1" t="s">
        <v>60</v>
      </c>
      <c r="I77" s="1" t="s">
        <v>113</v>
      </c>
      <c r="J77" s="1" t="s">
        <v>61</v>
      </c>
      <c r="K77" s="1" t="str">
        <f>"102"</f>
        <v>102</v>
      </c>
      <c r="L77" s="2">
        <v>43033</v>
      </c>
      <c r="M77" s="2">
        <v>43034</v>
      </c>
      <c r="N77" s="2">
        <v>43689</v>
      </c>
      <c r="W77" s="1" t="s">
        <v>59</v>
      </c>
      <c r="X77" s="1" t="str">
        <f t="shared" si="2"/>
        <v>847692</v>
      </c>
      <c r="Z77" s="1" t="s">
        <v>108</v>
      </c>
      <c r="AA77" s="1">
        <v>1</v>
      </c>
      <c r="AB77" s="1" t="s">
        <v>303</v>
      </c>
      <c r="AD77" s="1" t="s">
        <v>114</v>
      </c>
    </row>
    <row r="78" spans="1:30" s="1" customFormat="1" x14ac:dyDescent="0.3">
      <c r="A78" s="1" t="s">
        <v>305</v>
      </c>
      <c r="B78" s="1" t="s">
        <v>306</v>
      </c>
      <c r="C78" s="1" t="s">
        <v>38</v>
      </c>
      <c r="D78" s="1" t="s">
        <v>34</v>
      </c>
      <c r="F78" s="1" t="s">
        <v>4475</v>
      </c>
      <c r="G78" s="1" t="s">
        <v>304</v>
      </c>
      <c r="H78" s="1" t="s">
        <v>60</v>
      </c>
      <c r="I78" s="1" t="s">
        <v>113</v>
      </c>
      <c r="J78" s="1" t="s">
        <v>61</v>
      </c>
      <c r="K78" s="1" t="str">
        <f>"LVL"</f>
        <v>LVL</v>
      </c>
      <c r="L78" s="2">
        <v>43035</v>
      </c>
      <c r="M78" s="2">
        <v>43038</v>
      </c>
      <c r="N78" s="2">
        <v>43038</v>
      </c>
      <c r="W78" s="1" t="s">
        <v>59</v>
      </c>
      <c r="X78" s="1" t="str">
        <f>"690945"</f>
        <v>690945</v>
      </c>
      <c r="Z78" s="1" t="s">
        <v>184</v>
      </c>
      <c r="AA78" s="1">
        <v>1</v>
      </c>
      <c r="AD78" s="1" t="s">
        <v>79</v>
      </c>
    </row>
    <row r="79" spans="1:30" s="1" customFormat="1" x14ac:dyDescent="0.3">
      <c r="A79" s="1" t="s">
        <v>308</v>
      </c>
      <c r="B79" s="1" t="s">
        <v>51</v>
      </c>
      <c r="C79" s="1" t="s">
        <v>309</v>
      </c>
      <c r="D79" s="1" t="s">
        <v>37</v>
      </c>
      <c r="F79" s="1" t="s">
        <v>4478</v>
      </c>
      <c r="G79" s="1" t="s">
        <v>307</v>
      </c>
      <c r="H79" s="1" t="s">
        <v>60</v>
      </c>
      <c r="I79" s="1" t="s">
        <v>113</v>
      </c>
      <c r="J79" s="1" t="s">
        <v>61</v>
      </c>
      <c r="K79" s="1" t="str">
        <f>"FRN"</f>
        <v>FRN</v>
      </c>
      <c r="L79" s="2">
        <v>43038</v>
      </c>
      <c r="M79" s="2">
        <v>43041</v>
      </c>
      <c r="N79" s="2">
        <v>43689</v>
      </c>
      <c r="W79" s="1" t="s">
        <v>59</v>
      </c>
      <c r="X79" s="1" t="str">
        <f>"847692"</f>
        <v>847692</v>
      </c>
      <c r="Z79" s="1" t="s">
        <v>108</v>
      </c>
      <c r="AA79" s="1">
        <v>1</v>
      </c>
      <c r="AD79" s="1" t="s">
        <v>114</v>
      </c>
    </row>
    <row r="80" spans="1:30" s="1" customFormat="1" x14ac:dyDescent="0.3">
      <c r="A80" s="1" t="s">
        <v>311</v>
      </c>
      <c r="B80" s="1" t="s">
        <v>312</v>
      </c>
      <c r="C80" s="1" t="s">
        <v>313</v>
      </c>
      <c r="D80" s="1" t="s">
        <v>37</v>
      </c>
      <c r="F80" s="1" t="s">
        <v>4478</v>
      </c>
      <c r="G80" s="1" t="s">
        <v>310</v>
      </c>
      <c r="H80" s="1" t="s">
        <v>60</v>
      </c>
      <c r="I80" s="1" t="s">
        <v>113</v>
      </c>
      <c r="J80" s="1" t="s">
        <v>61</v>
      </c>
      <c r="K80" s="1" t="str">
        <f>"102"</f>
        <v>102</v>
      </c>
      <c r="L80" s="2">
        <v>43038</v>
      </c>
      <c r="M80" s="2">
        <v>43042</v>
      </c>
      <c r="N80" s="2">
        <v>43689</v>
      </c>
      <c r="W80" s="1" t="s">
        <v>59</v>
      </c>
      <c r="X80" s="1" t="str">
        <f>"847692"</f>
        <v>847692</v>
      </c>
      <c r="Z80" s="1" t="s">
        <v>108</v>
      </c>
      <c r="AA80" s="1">
        <v>1</v>
      </c>
      <c r="AD80" s="1" t="s">
        <v>114</v>
      </c>
    </row>
    <row r="81" spans="1:30" s="1" customFormat="1" x14ac:dyDescent="0.3">
      <c r="A81" s="1" t="s">
        <v>315</v>
      </c>
      <c r="B81" s="1" t="s">
        <v>316</v>
      </c>
      <c r="C81" s="1" t="s">
        <v>38</v>
      </c>
      <c r="D81" s="1" t="s">
        <v>37</v>
      </c>
      <c r="F81" s="1" t="s">
        <v>4478</v>
      </c>
      <c r="G81" s="1" t="s">
        <v>314</v>
      </c>
      <c r="H81" s="1" t="s">
        <v>60</v>
      </c>
      <c r="I81" s="1" t="s">
        <v>113</v>
      </c>
      <c r="J81" s="1" t="s">
        <v>61</v>
      </c>
      <c r="K81" s="1" t="str">
        <f>"102"</f>
        <v>102</v>
      </c>
      <c r="L81" s="2">
        <v>43043</v>
      </c>
      <c r="M81" s="2">
        <v>43046</v>
      </c>
      <c r="N81" s="2">
        <v>43689</v>
      </c>
      <c r="W81" s="1" t="s">
        <v>59</v>
      </c>
      <c r="X81" s="1" t="str">
        <f>"847692"</f>
        <v>847692</v>
      </c>
      <c r="Z81" s="1" t="s">
        <v>108</v>
      </c>
      <c r="AA81" s="1">
        <v>1</v>
      </c>
      <c r="AD81" s="1" t="s">
        <v>114</v>
      </c>
    </row>
    <row r="82" spans="1:30" s="1" customFormat="1" x14ac:dyDescent="0.3">
      <c r="A82" s="1" t="s">
        <v>315</v>
      </c>
      <c r="B82" s="1" t="s">
        <v>316</v>
      </c>
      <c r="C82" s="1" t="s">
        <v>38</v>
      </c>
      <c r="D82" s="1" t="s">
        <v>37</v>
      </c>
      <c r="F82" s="1" t="s">
        <v>4478</v>
      </c>
      <c r="G82" s="1" t="s">
        <v>317</v>
      </c>
      <c r="H82" s="1" t="s">
        <v>60</v>
      </c>
      <c r="I82" s="1" t="s">
        <v>113</v>
      </c>
      <c r="J82" s="1" t="s">
        <v>61</v>
      </c>
      <c r="K82" s="1" t="str">
        <f>"102"</f>
        <v>102</v>
      </c>
      <c r="L82" s="2">
        <v>43043</v>
      </c>
      <c r="M82" s="2">
        <v>43046</v>
      </c>
      <c r="N82" s="2">
        <v>43689</v>
      </c>
      <c r="W82" s="1" t="s">
        <v>59</v>
      </c>
      <c r="X82" s="1" t="str">
        <f>"847692"</f>
        <v>847692</v>
      </c>
      <c r="Z82" s="1" t="s">
        <v>108</v>
      </c>
      <c r="AA82" s="1">
        <v>1</v>
      </c>
      <c r="AD82" s="1" t="s">
        <v>114</v>
      </c>
    </row>
    <row r="83" spans="1:30" s="1" customFormat="1" x14ac:dyDescent="0.3">
      <c r="A83" s="1" t="s">
        <v>319</v>
      </c>
      <c r="B83" s="1" t="s">
        <v>320</v>
      </c>
      <c r="C83" s="1" t="s">
        <v>321</v>
      </c>
      <c r="D83" s="1" t="s">
        <v>37</v>
      </c>
      <c r="F83" s="1" t="s">
        <v>4478</v>
      </c>
      <c r="G83" s="1" t="s">
        <v>318</v>
      </c>
      <c r="H83" s="1" t="s">
        <v>60</v>
      </c>
      <c r="I83" s="1" t="s">
        <v>113</v>
      </c>
      <c r="J83" s="1" t="s">
        <v>61</v>
      </c>
      <c r="K83" s="1" t="str">
        <f>"102"</f>
        <v>102</v>
      </c>
      <c r="L83" s="2">
        <v>43046</v>
      </c>
      <c r="M83" s="2">
        <v>43048</v>
      </c>
      <c r="N83" s="2">
        <v>43690</v>
      </c>
      <c r="W83" s="1" t="s">
        <v>59</v>
      </c>
      <c r="X83" s="1" t="str">
        <f>"847692"</f>
        <v>847692</v>
      </c>
      <c r="Z83" s="1" t="s">
        <v>108</v>
      </c>
      <c r="AA83" s="1">
        <v>1</v>
      </c>
      <c r="AD83" s="1" t="s">
        <v>114</v>
      </c>
    </row>
    <row r="84" spans="1:30" s="1" customFormat="1" x14ac:dyDescent="0.3">
      <c r="A84" s="1" t="s">
        <v>323</v>
      </c>
      <c r="B84" s="1" t="s">
        <v>324</v>
      </c>
      <c r="C84" s="1" t="s">
        <v>325</v>
      </c>
      <c r="D84" s="1" t="s">
        <v>34</v>
      </c>
      <c r="F84" s="1" t="s">
        <v>4474</v>
      </c>
      <c r="G84" s="1" t="s">
        <v>322</v>
      </c>
      <c r="H84" s="1" t="s">
        <v>60</v>
      </c>
      <c r="I84" s="1" t="s">
        <v>64</v>
      </c>
      <c r="J84" s="1" t="s">
        <v>61</v>
      </c>
      <c r="K84" s="1" t="str">
        <f>"LVL"</f>
        <v>LVL</v>
      </c>
      <c r="L84" s="2">
        <v>43047</v>
      </c>
      <c r="M84" s="2">
        <v>43048</v>
      </c>
      <c r="N84" s="2">
        <v>43690</v>
      </c>
      <c r="W84" s="1" t="s">
        <v>59</v>
      </c>
      <c r="X84" s="1" t="str">
        <f>"259950"</f>
        <v>259950</v>
      </c>
      <c r="Z84" s="1" t="s">
        <v>69</v>
      </c>
      <c r="AA84" s="1">
        <v>1</v>
      </c>
      <c r="AB84" s="1" t="s">
        <v>49</v>
      </c>
      <c r="AD84" s="1" t="s">
        <v>70</v>
      </c>
    </row>
    <row r="85" spans="1:30" s="1" customFormat="1" x14ac:dyDescent="0.3">
      <c r="A85" s="1" t="s">
        <v>88</v>
      </c>
      <c r="B85" s="1" t="s">
        <v>89</v>
      </c>
      <c r="C85" s="1" t="s">
        <v>90</v>
      </c>
      <c r="D85" s="1" t="s">
        <v>34</v>
      </c>
      <c r="F85" s="1" t="s">
        <v>4474</v>
      </c>
      <c r="G85" s="1" t="s">
        <v>326</v>
      </c>
      <c r="H85" s="1" t="s">
        <v>60</v>
      </c>
      <c r="I85" s="1" t="s">
        <v>64</v>
      </c>
      <c r="J85" s="1" t="s">
        <v>61</v>
      </c>
      <c r="K85" s="1" t="str">
        <f>"LVL"</f>
        <v>LVL</v>
      </c>
      <c r="L85" s="2">
        <v>43047</v>
      </c>
      <c r="M85" s="2">
        <v>43048</v>
      </c>
      <c r="N85" s="2">
        <v>43048</v>
      </c>
      <c r="W85" s="1" t="s">
        <v>59</v>
      </c>
      <c r="X85" s="1" t="str">
        <f>"259950"</f>
        <v>259950</v>
      </c>
      <c r="Z85" s="1" t="s">
        <v>69</v>
      </c>
      <c r="AA85" s="1">
        <v>1</v>
      </c>
      <c r="AD85" s="1" t="s">
        <v>70</v>
      </c>
    </row>
    <row r="86" spans="1:30" s="1" customFormat="1" x14ac:dyDescent="0.3">
      <c r="A86" s="1" t="s">
        <v>88</v>
      </c>
      <c r="B86" s="1" t="s">
        <v>89</v>
      </c>
      <c r="C86" s="1" t="s">
        <v>90</v>
      </c>
      <c r="D86" s="1" t="s">
        <v>34</v>
      </c>
      <c r="F86" s="1" t="s">
        <v>4474</v>
      </c>
      <c r="G86" s="1" t="s">
        <v>326</v>
      </c>
      <c r="H86" s="1" t="s">
        <v>60</v>
      </c>
      <c r="I86" s="1" t="s">
        <v>64</v>
      </c>
      <c r="J86" s="1" t="s">
        <v>61</v>
      </c>
      <c r="K86" s="1" t="str">
        <f>"LVL"</f>
        <v>LVL</v>
      </c>
      <c r="L86" s="2">
        <v>43047</v>
      </c>
      <c r="M86" s="2">
        <v>43048</v>
      </c>
      <c r="N86" s="2">
        <v>43048</v>
      </c>
      <c r="W86" s="1" t="s">
        <v>59</v>
      </c>
      <c r="X86" s="1" t="str">
        <f>"259950"</f>
        <v>259950</v>
      </c>
      <c r="Z86" s="1" t="s">
        <v>69</v>
      </c>
      <c r="AA86" s="1">
        <v>1</v>
      </c>
      <c r="AD86" s="1" t="s">
        <v>70</v>
      </c>
    </row>
    <row r="87" spans="1:30" s="1" customFormat="1" x14ac:dyDescent="0.3">
      <c r="A87" s="1" t="s">
        <v>328</v>
      </c>
      <c r="B87" s="1" t="s">
        <v>329</v>
      </c>
      <c r="C87" s="1" t="s">
        <v>46</v>
      </c>
      <c r="D87" s="1" t="s">
        <v>37</v>
      </c>
      <c r="F87" s="1" t="s">
        <v>4478</v>
      </c>
      <c r="G87" s="1" t="s">
        <v>327</v>
      </c>
      <c r="H87" s="1" t="s">
        <v>60</v>
      </c>
      <c r="I87" s="1" t="s">
        <v>113</v>
      </c>
      <c r="J87" s="1" t="s">
        <v>61</v>
      </c>
      <c r="K87" s="1" t="str">
        <f>"102"</f>
        <v>102</v>
      </c>
      <c r="L87" s="2">
        <v>43047</v>
      </c>
      <c r="M87" s="2">
        <v>43048</v>
      </c>
      <c r="N87" s="2">
        <v>43689</v>
      </c>
      <c r="W87" s="1" t="s">
        <v>59</v>
      </c>
      <c r="X87" s="1" t="str">
        <f>"847692"</f>
        <v>847692</v>
      </c>
      <c r="Z87" s="1" t="s">
        <v>108</v>
      </c>
      <c r="AA87" s="1">
        <v>1</v>
      </c>
      <c r="AD87" s="1" t="s">
        <v>114</v>
      </c>
    </row>
    <row r="88" spans="1:30" s="1" customFormat="1" x14ac:dyDescent="0.3">
      <c r="A88" s="1" t="s">
        <v>331</v>
      </c>
      <c r="B88" s="1" t="s">
        <v>332</v>
      </c>
      <c r="C88" s="1" t="s">
        <v>333</v>
      </c>
      <c r="D88" s="1" t="s">
        <v>37</v>
      </c>
      <c r="F88" s="1" t="s">
        <v>4478</v>
      </c>
      <c r="G88" s="1" t="s">
        <v>330</v>
      </c>
      <c r="H88" s="1" t="s">
        <v>60</v>
      </c>
      <c r="I88" s="1" t="s">
        <v>113</v>
      </c>
      <c r="J88" s="1" t="s">
        <v>61</v>
      </c>
      <c r="K88" s="1" t="str">
        <f>"102"</f>
        <v>102</v>
      </c>
      <c r="L88" s="2">
        <v>43047</v>
      </c>
      <c r="M88" s="2">
        <v>43049</v>
      </c>
      <c r="N88" s="2">
        <v>43689</v>
      </c>
      <c r="W88" s="1" t="s">
        <v>59</v>
      </c>
      <c r="X88" s="1" t="str">
        <f>"847692"</f>
        <v>847692</v>
      </c>
      <c r="Z88" s="1" t="s">
        <v>108</v>
      </c>
      <c r="AA88" s="1">
        <v>1</v>
      </c>
      <c r="AD88" s="1" t="s">
        <v>114</v>
      </c>
    </row>
    <row r="89" spans="1:30" s="1" customFormat="1" x14ac:dyDescent="0.3">
      <c r="A89" s="1" t="s">
        <v>335</v>
      </c>
      <c r="B89" s="1" t="s">
        <v>336</v>
      </c>
      <c r="C89" s="1" t="s">
        <v>337</v>
      </c>
      <c r="D89" s="1" t="s">
        <v>34</v>
      </c>
      <c r="F89" s="1" t="s">
        <v>4475</v>
      </c>
      <c r="G89" s="1" t="s">
        <v>334</v>
      </c>
      <c r="H89" s="1" t="s">
        <v>60</v>
      </c>
      <c r="I89" s="1" t="s">
        <v>64</v>
      </c>
      <c r="J89" s="1" t="s">
        <v>61</v>
      </c>
      <c r="K89" s="1" t="str">
        <f>"LVL"</f>
        <v>LVL</v>
      </c>
      <c r="L89" s="2">
        <v>43048</v>
      </c>
      <c r="M89" s="2">
        <v>43049</v>
      </c>
      <c r="N89" s="2">
        <v>43690</v>
      </c>
      <c r="W89" s="1" t="s">
        <v>59</v>
      </c>
      <c r="X89" s="1" t="str">
        <f>"690945"</f>
        <v>690945</v>
      </c>
      <c r="Z89" s="1" t="s">
        <v>184</v>
      </c>
      <c r="AA89" s="1">
        <v>1</v>
      </c>
      <c r="AB89" s="1" t="s">
        <v>49</v>
      </c>
      <c r="AD89" s="1" t="s">
        <v>79</v>
      </c>
    </row>
    <row r="90" spans="1:30" s="1" customFormat="1" x14ac:dyDescent="0.3">
      <c r="A90" s="1" t="s">
        <v>335</v>
      </c>
      <c r="B90" s="1" t="s">
        <v>336</v>
      </c>
      <c r="C90" s="1" t="s">
        <v>337</v>
      </c>
      <c r="D90" s="1" t="s">
        <v>34</v>
      </c>
      <c r="F90" s="1" t="s">
        <v>4475</v>
      </c>
      <c r="G90" s="1" t="s">
        <v>334</v>
      </c>
      <c r="H90" s="1" t="s">
        <v>60</v>
      </c>
      <c r="I90" s="1" t="s">
        <v>64</v>
      </c>
      <c r="J90" s="1" t="s">
        <v>61</v>
      </c>
      <c r="K90" s="1" t="str">
        <f>"LVL"</f>
        <v>LVL</v>
      </c>
      <c r="L90" s="2">
        <v>43048</v>
      </c>
      <c r="M90" s="2">
        <v>43049</v>
      </c>
      <c r="N90" s="2">
        <v>43690</v>
      </c>
      <c r="W90" s="1" t="s">
        <v>59</v>
      </c>
      <c r="X90" s="1" t="str">
        <f>"690945"</f>
        <v>690945</v>
      </c>
      <c r="Z90" s="1" t="s">
        <v>184</v>
      </c>
      <c r="AA90" s="1">
        <v>1</v>
      </c>
      <c r="AB90" s="1" t="s">
        <v>49</v>
      </c>
      <c r="AD90" s="1" t="s">
        <v>79</v>
      </c>
    </row>
    <row r="91" spans="1:30" s="1" customFormat="1" x14ac:dyDescent="0.3">
      <c r="A91" s="1" t="s">
        <v>335</v>
      </c>
      <c r="B91" s="1" t="s">
        <v>336</v>
      </c>
      <c r="C91" s="1" t="s">
        <v>337</v>
      </c>
      <c r="D91" s="1" t="s">
        <v>34</v>
      </c>
      <c r="F91" s="1" t="s">
        <v>4475</v>
      </c>
      <c r="G91" s="1" t="s">
        <v>334</v>
      </c>
      <c r="H91" s="1" t="s">
        <v>60</v>
      </c>
      <c r="I91" s="1" t="s">
        <v>64</v>
      </c>
      <c r="J91" s="1" t="s">
        <v>61</v>
      </c>
      <c r="K91" s="1" t="str">
        <f>"LVL"</f>
        <v>LVL</v>
      </c>
      <c r="L91" s="2">
        <v>43048</v>
      </c>
      <c r="M91" s="2">
        <v>43049</v>
      </c>
      <c r="N91" s="2">
        <v>43690</v>
      </c>
      <c r="W91" s="1" t="s">
        <v>59</v>
      </c>
      <c r="X91" s="1" t="str">
        <f>"690945"</f>
        <v>690945</v>
      </c>
      <c r="Z91" s="1" t="s">
        <v>184</v>
      </c>
      <c r="AA91" s="1">
        <v>1</v>
      </c>
      <c r="AB91" s="1" t="s">
        <v>49</v>
      </c>
      <c r="AD91" s="1" t="s">
        <v>79</v>
      </c>
    </row>
    <row r="92" spans="1:30" s="1" customFormat="1" x14ac:dyDescent="0.3">
      <c r="A92" s="1" t="s">
        <v>331</v>
      </c>
      <c r="B92" s="1" t="s">
        <v>332</v>
      </c>
      <c r="C92" s="1" t="s">
        <v>333</v>
      </c>
      <c r="D92" s="1" t="s">
        <v>37</v>
      </c>
      <c r="F92" s="1" t="s">
        <v>4478</v>
      </c>
      <c r="G92" s="1" t="s">
        <v>338</v>
      </c>
      <c r="H92" s="1" t="s">
        <v>60</v>
      </c>
      <c r="I92" s="1" t="s">
        <v>113</v>
      </c>
      <c r="J92" s="1" t="s">
        <v>61</v>
      </c>
      <c r="K92" s="1" t="str">
        <f>"102"</f>
        <v>102</v>
      </c>
      <c r="L92" s="2">
        <v>43048</v>
      </c>
      <c r="M92" s="2">
        <v>43049</v>
      </c>
      <c r="N92" s="2">
        <v>43689</v>
      </c>
      <c r="W92" s="1" t="s">
        <v>59</v>
      </c>
      <c r="X92" s="1" t="str">
        <f>"847692"</f>
        <v>847692</v>
      </c>
      <c r="Z92" s="1" t="s">
        <v>108</v>
      </c>
      <c r="AA92" s="1">
        <v>1</v>
      </c>
      <c r="AD92" s="1" t="s">
        <v>114</v>
      </c>
    </row>
    <row r="93" spans="1:30" s="1" customFormat="1" x14ac:dyDescent="0.3">
      <c r="A93" s="1" t="s">
        <v>340</v>
      </c>
      <c r="B93" s="1" t="s">
        <v>57</v>
      </c>
      <c r="C93" s="1" t="s">
        <v>341</v>
      </c>
      <c r="D93" s="1" t="s">
        <v>37</v>
      </c>
      <c r="F93" s="1">
        <v>105</v>
      </c>
      <c r="G93" s="1" t="s">
        <v>339</v>
      </c>
      <c r="H93" s="1" t="s">
        <v>60</v>
      </c>
      <c r="I93" s="1" t="s">
        <v>64</v>
      </c>
      <c r="J93" s="1" t="s">
        <v>61</v>
      </c>
      <c r="K93" s="1" t="str">
        <f>"FRN"</f>
        <v>FRN</v>
      </c>
      <c r="L93" s="2">
        <v>43049</v>
      </c>
      <c r="M93" s="2">
        <v>43052</v>
      </c>
      <c r="N93" s="2">
        <v>43052</v>
      </c>
      <c r="W93" s="1" t="s">
        <v>59</v>
      </c>
      <c r="X93" s="1" t="str">
        <f>"305671"</f>
        <v>305671</v>
      </c>
      <c r="Z93" s="1" t="s">
        <v>65</v>
      </c>
      <c r="AA93" s="1">
        <v>1</v>
      </c>
      <c r="AD93" s="1" t="s">
        <v>67</v>
      </c>
    </row>
    <row r="94" spans="1:30" s="1" customFormat="1" x14ac:dyDescent="0.3">
      <c r="A94" s="1" t="s">
        <v>340</v>
      </c>
      <c r="B94" s="1" t="s">
        <v>57</v>
      </c>
      <c r="C94" s="1" t="s">
        <v>341</v>
      </c>
      <c r="D94" s="1" t="s">
        <v>37</v>
      </c>
      <c r="F94" s="1">
        <v>105</v>
      </c>
      <c r="G94" s="1" t="s">
        <v>342</v>
      </c>
      <c r="H94" s="1" t="s">
        <v>60</v>
      </c>
      <c r="I94" s="1" t="s">
        <v>64</v>
      </c>
      <c r="J94" s="1" t="s">
        <v>61</v>
      </c>
      <c r="K94" s="1" t="str">
        <f>"FRN"</f>
        <v>FRN</v>
      </c>
      <c r="L94" s="2">
        <v>43049</v>
      </c>
      <c r="M94" s="2">
        <v>43052</v>
      </c>
      <c r="N94" s="2">
        <v>43052</v>
      </c>
      <c r="W94" s="1" t="s">
        <v>59</v>
      </c>
      <c r="X94" s="1" t="str">
        <f>"305671"</f>
        <v>305671</v>
      </c>
      <c r="Z94" s="1" t="s">
        <v>65</v>
      </c>
      <c r="AA94" s="1">
        <v>1</v>
      </c>
      <c r="AD94" s="1" t="s">
        <v>67</v>
      </c>
    </row>
    <row r="95" spans="1:30" s="1" customFormat="1" x14ac:dyDescent="0.3">
      <c r="A95" s="1" t="s">
        <v>173</v>
      </c>
      <c r="B95" s="1" t="s">
        <v>174</v>
      </c>
      <c r="C95" s="1" t="s">
        <v>175</v>
      </c>
      <c r="D95" s="1" t="s">
        <v>34</v>
      </c>
      <c r="F95" s="1" t="s">
        <v>4476</v>
      </c>
      <c r="G95" s="1" t="s">
        <v>343</v>
      </c>
      <c r="H95" s="1" t="s">
        <v>60</v>
      </c>
      <c r="I95" s="1" t="s">
        <v>113</v>
      </c>
      <c r="J95" s="1" t="s">
        <v>61</v>
      </c>
      <c r="K95" s="1" t="str">
        <f>"LVL"</f>
        <v>LVL</v>
      </c>
      <c r="L95" s="2">
        <v>43049</v>
      </c>
      <c r="M95" s="2">
        <v>43053</v>
      </c>
      <c r="N95" s="2">
        <v>43053</v>
      </c>
      <c r="W95" s="1" t="s">
        <v>59</v>
      </c>
      <c r="X95" s="1" t="str">
        <f>"873066"</f>
        <v>873066</v>
      </c>
      <c r="Z95" s="1" t="s">
        <v>96</v>
      </c>
      <c r="AA95" s="1">
        <v>1</v>
      </c>
      <c r="AD95" s="1" t="s">
        <v>101</v>
      </c>
    </row>
    <row r="96" spans="1:30" s="1" customFormat="1" x14ac:dyDescent="0.3">
      <c r="A96" s="1" t="s">
        <v>345</v>
      </c>
      <c r="B96" s="1" t="s">
        <v>192</v>
      </c>
      <c r="C96" s="1" t="s">
        <v>346</v>
      </c>
      <c r="D96" s="1" t="s">
        <v>37</v>
      </c>
      <c r="F96" s="1" t="s">
        <v>4478</v>
      </c>
      <c r="G96" s="1" t="s">
        <v>344</v>
      </c>
      <c r="H96" s="1" t="s">
        <v>60</v>
      </c>
      <c r="I96" s="1" t="s">
        <v>64</v>
      </c>
      <c r="J96" s="1" t="s">
        <v>61</v>
      </c>
      <c r="K96" s="1" t="str">
        <f>"102"</f>
        <v>102</v>
      </c>
      <c r="L96" s="2">
        <v>43053</v>
      </c>
      <c r="M96" s="2">
        <v>43054</v>
      </c>
      <c r="N96" s="2">
        <v>43690</v>
      </c>
      <c r="W96" s="1" t="s">
        <v>59</v>
      </c>
      <c r="X96" s="1" t="str">
        <f t="shared" ref="X96:X103" si="3">"847692"</f>
        <v>847692</v>
      </c>
      <c r="Z96" s="1" t="s">
        <v>108</v>
      </c>
      <c r="AA96" s="1">
        <v>1</v>
      </c>
      <c r="AD96" s="1" t="s">
        <v>114</v>
      </c>
    </row>
    <row r="97" spans="1:30" s="1" customFormat="1" x14ac:dyDescent="0.3">
      <c r="A97" s="1" t="s">
        <v>345</v>
      </c>
      <c r="B97" s="1" t="s">
        <v>192</v>
      </c>
      <c r="C97" s="1" t="s">
        <v>346</v>
      </c>
      <c r="D97" s="1" t="s">
        <v>37</v>
      </c>
      <c r="F97" s="1" t="s">
        <v>4478</v>
      </c>
      <c r="G97" s="1" t="s">
        <v>344</v>
      </c>
      <c r="H97" s="1" t="s">
        <v>60</v>
      </c>
      <c r="I97" s="1" t="s">
        <v>64</v>
      </c>
      <c r="J97" s="1" t="s">
        <v>61</v>
      </c>
      <c r="K97" s="1" t="str">
        <f>"102"</f>
        <v>102</v>
      </c>
      <c r="L97" s="2">
        <v>43053</v>
      </c>
      <c r="M97" s="2">
        <v>43054</v>
      </c>
      <c r="N97" s="2">
        <v>43690</v>
      </c>
      <c r="W97" s="1" t="s">
        <v>59</v>
      </c>
      <c r="X97" s="1" t="str">
        <f t="shared" si="3"/>
        <v>847692</v>
      </c>
      <c r="Z97" s="1" t="s">
        <v>108</v>
      </c>
      <c r="AA97" s="1">
        <v>1</v>
      </c>
      <c r="AD97" s="1" t="s">
        <v>114</v>
      </c>
    </row>
    <row r="98" spans="1:30" s="1" customFormat="1" x14ac:dyDescent="0.3">
      <c r="A98" s="1" t="s">
        <v>345</v>
      </c>
      <c r="B98" s="1" t="s">
        <v>192</v>
      </c>
      <c r="C98" s="1" t="s">
        <v>346</v>
      </c>
      <c r="D98" s="1" t="s">
        <v>37</v>
      </c>
      <c r="F98" s="1" t="s">
        <v>4478</v>
      </c>
      <c r="G98" s="1" t="s">
        <v>347</v>
      </c>
      <c r="H98" s="1" t="s">
        <v>60</v>
      </c>
      <c r="I98" s="1" t="s">
        <v>113</v>
      </c>
      <c r="J98" s="1" t="s">
        <v>61</v>
      </c>
      <c r="K98" s="1" t="str">
        <f>"102"</f>
        <v>102</v>
      </c>
      <c r="L98" s="2">
        <v>43057</v>
      </c>
      <c r="M98" s="2">
        <v>43060</v>
      </c>
      <c r="N98" s="2">
        <v>43690</v>
      </c>
      <c r="W98" s="1" t="s">
        <v>59</v>
      </c>
      <c r="X98" s="1" t="str">
        <f t="shared" si="3"/>
        <v>847692</v>
      </c>
      <c r="Z98" s="1" t="s">
        <v>108</v>
      </c>
      <c r="AA98" s="1">
        <v>1</v>
      </c>
      <c r="AD98" s="1" t="s">
        <v>114</v>
      </c>
    </row>
    <row r="99" spans="1:30" s="1" customFormat="1" x14ac:dyDescent="0.3">
      <c r="A99" s="1" t="s">
        <v>345</v>
      </c>
      <c r="B99" s="1" t="s">
        <v>192</v>
      </c>
      <c r="C99" s="1" t="s">
        <v>346</v>
      </c>
      <c r="D99" s="1" t="s">
        <v>37</v>
      </c>
      <c r="F99" s="1" t="s">
        <v>4478</v>
      </c>
      <c r="G99" s="1" t="s">
        <v>348</v>
      </c>
      <c r="H99" s="1" t="s">
        <v>60</v>
      </c>
      <c r="I99" s="1" t="s">
        <v>113</v>
      </c>
      <c r="J99" s="1" t="s">
        <v>61</v>
      </c>
      <c r="K99" s="1" t="str">
        <f>"102"</f>
        <v>102</v>
      </c>
      <c r="L99" s="2">
        <v>43057</v>
      </c>
      <c r="M99" s="2">
        <v>43060</v>
      </c>
      <c r="N99" s="2">
        <v>43690</v>
      </c>
      <c r="W99" s="1" t="s">
        <v>59</v>
      </c>
      <c r="X99" s="1" t="str">
        <f t="shared" si="3"/>
        <v>847692</v>
      </c>
      <c r="Z99" s="1" t="s">
        <v>108</v>
      </c>
      <c r="AA99" s="1">
        <v>1</v>
      </c>
      <c r="AD99" s="1" t="s">
        <v>114</v>
      </c>
    </row>
    <row r="100" spans="1:30" s="1" customFormat="1" x14ac:dyDescent="0.3">
      <c r="A100" s="1" t="s">
        <v>285</v>
      </c>
      <c r="B100" s="1" t="s">
        <v>282</v>
      </c>
      <c r="C100" s="1" t="s">
        <v>286</v>
      </c>
      <c r="D100" s="1" t="s">
        <v>37</v>
      </c>
      <c r="F100" s="1" t="s">
        <v>4478</v>
      </c>
      <c r="G100" s="1" t="s">
        <v>349</v>
      </c>
      <c r="H100" s="1" t="s">
        <v>60</v>
      </c>
      <c r="I100" s="1" t="s">
        <v>64</v>
      </c>
      <c r="J100" s="1" t="s">
        <v>61</v>
      </c>
      <c r="K100" s="1" t="str">
        <f>"102"</f>
        <v>102</v>
      </c>
      <c r="L100" s="2">
        <v>43059</v>
      </c>
      <c r="M100" s="2">
        <v>43061</v>
      </c>
      <c r="N100" s="2">
        <v>43690</v>
      </c>
      <c r="W100" s="1" t="s">
        <v>59</v>
      </c>
      <c r="X100" s="1" t="str">
        <f t="shared" si="3"/>
        <v>847692</v>
      </c>
      <c r="Z100" s="1" t="s">
        <v>108</v>
      </c>
      <c r="AA100" s="1">
        <v>1</v>
      </c>
      <c r="AD100" s="1" t="s">
        <v>114</v>
      </c>
    </row>
    <row r="101" spans="1:30" s="1" customFormat="1" x14ac:dyDescent="0.3">
      <c r="A101" s="1" t="s">
        <v>351</v>
      </c>
      <c r="B101" s="1" t="s">
        <v>51</v>
      </c>
      <c r="C101" s="1" t="s">
        <v>352</v>
      </c>
      <c r="D101" s="1" t="s">
        <v>37</v>
      </c>
      <c r="F101" s="1" t="s">
        <v>4478</v>
      </c>
      <c r="G101" s="1" t="s">
        <v>350</v>
      </c>
      <c r="H101" s="1" t="s">
        <v>60</v>
      </c>
      <c r="I101" s="1" t="s">
        <v>113</v>
      </c>
      <c r="J101" s="1" t="s">
        <v>61</v>
      </c>
      <c r="K101" s="1" t="str">
        <f>"FRN"</f>
        <v>FRN</v>
      </c>
      <c r="L101" s="2">
        <v>43059</v>
      </c>
      <c r="M101" s="2">
        <v>43061</v>
      </c>
      <c r="N101" s="2">
        <v>43689</v>
      </c>
      <c r="W101" s="1" t="s">
        <v>59</v>
      </c>
      <c r="X101" s="1" t="str">
        <f t="shared" si="3"/>
        <v>847692</v>
      </c>
      <c r="Z101" s="1" t="s">
        <v>108</v>
      </c>
      <c r="AA101" s="1">
        <v>1</v>
      </c>
      <c r="AD101" s="1" t="s">
        <v>114</v>
      </c>
    </row>
    <row r="102" spans="1:30" s="1" customFormat="1" x14ac:dyDescent="0.3">
      <c r="A102" s="1" t="s">
        <v>251</v>
      </c>
      <c r="B102" s="1" t="s">
        <v>252</v>
      </c>
      <c r="C102" s="1" t="s">
        <v>253</v>
      </c>
      <c r="D102" s="1" t="s">
        <v>37</v>
      </c>
      <c r="F102" s="1" t="s">
        <v>4478</v>
      </c>
      <c r="G102" s="1" t="s">
        <v>353</v>
      </c>
      <c r="H102" s="1" t="s">
        <v>60</v>
      </c>
      <c r="I102" s="1" t="s">
        <v>113</v>
      </c>
      <c r="J102" s="1" t="s">
        <v>61</v>
      </c>
      <c r="K102" s="1" t="str">
        <f>"102"</f>
        <v>102</v>
      </c>
      <c r="L102" s="2">
        <v>43060</v>
      </c>
      <c r="M102" s="2">
        <v>43061</v>
      </c>
      <c r="N102" s="2">
        <v>43689</v>
      </c>
      <c r="W102" s="1" t="s">
        <v>59</v>
      </c>
      <c r="X102" s="1" t="str">
        <f t="shared" si="3"/>
        <v>847692</v>
      </c>
      <c r="Z102" s="1" t="s">
        <v>108</v>
      </c>
      <c r="AA102" s="1">
        <v>1</v>
      </c>
      <c r="AB102" s="1" t="s">
        <v>354</v>
      </c>
      <c r="AD102" s="1" t="s">
        <v>114</v>
      </c>
    </row>
    <row r="103" spans="1:30" s="1" customFormat="1" x14ac:dyDescent="0.3">
      <c r="A103" s="1" t="s">
        <v>345</v>
      </c>
      <c r="B103" s="1" t="s">
        <v>192</v>
      </c>
      <c r="C103" s="1" t="s">
        <v>346</v>
      </c>
      <c r="D103" s="1" t="s">
        <v>37</v>
      </c>
      <c r="F103" s="1" t="s">
        <v>4478</v>
      </c>
      <c r="G103" s="1" t="s">
        <v>355</v>
      </c>
      <c r="H103" s="1" t="s">
        <v>60</v>
      </c>
      <c r="I103" s="1" t="s">
        <v>113</v>
      </c>
      <c r="J103" s="1" t="s">
        <v>61</v>
      </c>
      <c r="K103" s="1" t="str">
        <f>"102"</f>
        <v>102</v>
      </c>
      <c r="L103" s="2">
        <v>43060</v>
      </c>
      <c r="M103" s="2">
        <v>43061</v>
      </c>
      <c r="N103" s="2">
        <v>43690</v>
      </c>
      <c r="W103" s="1" t="s">
        <v>59</v>
      </c>
      <c r="X103" s="1" t="str">
        <f t="shared" si="3"/>
        <v>847692</v>
      </c>
      <c r="Z103" s="1" t="s">
        <v>108</v>
      </c>
      <c r="AA103" s="1">
        <v>1</v>
      </c>
      <c r="AD103" s="1" t="s">
        <v>114</v>
      </c>
    </row>
    <row r="104" spans="1:30" s="1" customFormat="1" x14ac:dyDescent="0.3">
      <c r="A104" s="1" t="s">
        <v>357</v>
      </c>
      <c r="B104" s="1" t="s">
        <v>358</v>
      </c>
      <c r="C104" s="1" t="s">
        <v>359</v>
      </c>
      <c r="D104" s="1" t="s">
        <v>34</v>
      </c>
      <c r="F104" s="1" t="s">
        <v>4475</v>
      </c>
      <c r="G104" s="1" t="s">
        <v>356</v>
      </c>
      <c r="H104" s="1" t="s">
        <v>60</v>
      </c>
      <c r="I104" s="1" t="s">
        <v>64</v>
      </c>
      <c r="J104" s="1" t="s">
        <v>61</v>
      </c>
      <c r="K104" s="1" t="str">
        <f>"LVL"</f>
        <v>LVL</v>
      </c>
      <c r="L104" s="2">
        <v>43061</v>
      </c>
      <c r="M104" s="2">
        <v>43062</v>
      </c>
      <c r="N104" s="2">
        <v>43690</v>
      </c>
      <c r="W104" s="1" t="s">
        <v>59</v>
      </c>
      <c r="X104" s="1" t="str">
        <f>"690945"</f>
        <v>690945</v>
      </c>
      <c r="Z104" s="1" t="s">
        <v>184</v>
      </c>
      <c r="AA104" s="1">
        <v>1</v>
      </c>
      <c r="AD104" s="1" t="s">
        <v>79</v>
      </c>
    </row>
    <row r="105" spans="1:30" s="1" customFormat="1" x14ac:dyDescent="0.3">
      <c r="A105" s="1" t="s">
        <v>224</v>
      </c>
      <c r="B105" s="1" t="s">
        <v>225</v>
      </c>
      <c r="C105" s="1" t="s">
        <v>226</v>
      </c>
      <c r="D105" s="1" t="s">
        <v>37</v>
      </c>
      <c r="F105" s="1" t="s">
        <v>4478</v>
      </c>
      <c r="G105" s="1" t="s">
        <v>360</v>
      </c>
      <c r="H105" s="1" t="s">
        <v>60</v>
      </c>
      <c r="I105" s="1" t="s">
        <v>113</v>
      </c>
      <c r="J105" s="1" t="s">
        <v>61</v>
      </c>
      <c r="K105" s="1" t="str">
        <f t="shared" ref="K105:K112" si="4">"102"</f>
        <v>102</v>
      </c>
      <c r="L105" s="2">
        <v>43061</v>
      </c>
      <c r="M105" s="2">
        <v>43063</v>
      </c>
      <c r="N105" s="2">
        <v>43063</v>
      </c>
      <c r="W105" s="1" t="s">
        <v>59</v>
      </c>
      <c r="X105" s="1" t="str">
        <f>"847692"</f>
        <v>847692</v>
      </c>
      <c r="Z105" s="1" t="s">
        <v>108</v>
      </c>
      <c r="AA105" s="1">
        <v>1</v>
      </c>
      <c r="AD105" s="1" t="s">
        <v>114</v>
      </c>
    </row>
    <row r="106" spans="1:30" s="1" customFormat="1" x14ac:dyDescent="0.3">
      <c r="A106" s="1" t="s">
        <v>285</v>
      </c>
      <c r="B106" s="1" t="s">
        <v>282</v>
      </c>
      <c r="C106" s="1" t="s">
        <v>286</v>
      </c>
      <c r="D106" s="1" t="s">
        <v>37</v>
      </c>
      <c r="F106" s="1" t="s">
        <v>4478</v>
      </c>
      <c r="G106" s="1" t="s">
        <v>361</v>
      </c>
      <c r="H106" s="1" t="s">
        <v>60</v>
      </c>
      <c r="I106" s="1" t="s">
        <v>64</v>
      </c>
      <c r="J106" s="1" t="s">
        <v>61</v>
      </c>
      <c r="K106" s="1" t="str">
        <f t="shared" si="4"/>
        <v>102</v>
      </c>
      <c r="L106" s="2">
        <v>43062</v>
      </c>
      <c r="M106" s="2">
        <v>43063</v>
      </c>
      <c r="N106" s="2">
        <v>43690</v>
      </c>
      <c r="W106" s="1" t="s">
        <v>59</v>
      </c>
      <c r="X106" s="1" t="str">
        <f>"847692"</f>
        <v>847692</v>
      </c>
      <c r="Z106" s="1" t="s">
        <v>108</v>
      </c>
      <c r="AA106" s="1">
        <v>1</v>
      </c>
      <c r="AD106" s="1" t="s">
        <v>114</v>
      </c>
    </row>
    <row r="107" spans="1:30" s="1" customFormat="1" x14ac:dyDescent="0.3">
      <c r="A107" s="1" t="s">
        <v>363</v>
      </c>
      <c r="B107" s="1" t="s">
        <v>364</v>
      </c>
      <c r="C107" s="1" t="s">
        <v>365</v>
      </c>
      <c r="D107" s="1" t="s">
        <v>37</v>
      </c>
      <c r="F107" s="1">
        <v>105</v>
      </c>
      <c r="G107" s="1" t="s">
        <v>362</v>
      </c>
      <c r="H107" s="1" t="s">
        <v>60</v>
      </c>
      <c r="I107" s="1" t="s">
        <v>113</v>
      </c>
      <c r="J107" s="1" t="s">
        <v>61</v>
      </c>
      <c r="K107" s="1" t="str">
        <f t="shared" si="4"/>
        <v>102</v>
      </c>
      <c r="L107" s="2">
        <v>43062</v>
      </c>
      <c r="M107" s="2">
        <v>43066</v>
      </c>
      <c r="N107" s="2">
        <v>43066</v>
      </c>
      <c r="W107" s="1" t="s">
        <v>59</v>
      </c>
      <c r="X107" s="1" t="str">
        <f>"305671"</f>
        <v>305671</v>
      </c>
      <c r="Z107" s="1" t="s">
        <v>65</v>
      </c>
      <c r="AA107" s="1">
        <v>1</v>
      </c>
      <c r="AD107" s="1" t="s">
        <v>67</v>
      </c>
    </row>
    <row r="108" spans="1:30" s="1" customFormat="1" x14ac:dyDescent="0.3">
      <c r="A108" s="1" t="s">
        <v>363</v>
      </c>
      <c r="B108" s="1" t="s">
        <v>364</v>
      </c>
      <c r="C108" s="1" t="s">
        <v>365</v>
      </c>
      <c r="D108" s="1" t="s">
        <v>37</v>
      </c>
      <c r="F108" s="1">
        <v>105</v>
      </c>
      <c r="G108" s="1" t="s">
        <v>362</v>
      </c>
      <c r="H108" s="1" t="s">
        <v>60</v>
      </c>
      <c r="I108" s="1" t="s">
        <v>113</v>
      </c>
      <c r="J108" s="1" t="s">
        <v>61</v>
      </c>
      <c r="K108" s="1" t="str">
        <f t="shared" si="4"/>
        <v>102</v>
      </c>
      <c r="L108" s="2">
        <v>43062</v>
      </c>
      <c r="M108" s="2">
        <v>43066</v>
      </c>
      <c r="N108" s="2">
        <v>43066</v>
      </c>
      <c r="W108" s="1" t="s">
        <v>59</v>
      </c>
      <c r="X108" s="1" t="str">
        <f>"305671"</f>
        <v>305671</v>
      </c>
      <c r="Z108" s="1" t="s">
        <v>65</v>
      </c>
      <c r="AA108" s="1">
        <v>1</v>
      </c>
      <c r="AD108" s="1" t="s">
        <v>67</v>
      </c>
    </row>
    <row r="109" spans="1:30" s="1" customFormat="1" x14ac:dyDescent="0.3">
      <c r="A109" s="1" t="s">
        <v>363</v>
      </c>
      <c r="B109" s="1" t="s">
        <v>364</v>
      </c>
      <c r="C109" s="1" t="s">
        <v>365</v>
      </c>
      <c r="D109" s="1" t="s">
        <v>37</v>
      </c>
      <c r="F109" s="1">
        <v>105</v>
      </c>
      <c r="G109" s="1" t="s">
        <v>362</v>
      </c>
      <c r="H109" s="1" t="s">
        <v>60</v>
      </c>
      <c r="I109" s="1" t="s">
        <v>113</v>
      </c>
      <c r="J109" s="1" t="s">
        <v>61</v>
      </c>
      <c r="K109" s="1" t="str">
        <f t="shared" si="4"/>
        <v>102</v>
      </c>
      <c r="L109" s="2">
        <v>43062</v>
      </c>
      <c r="M109" s="2">
        <v>43066</v>
      </c>
      <c r="N109" s="2">
        <v>43066</v>
      </c>
      <c r="W109" s="1" t="s">
        <v>59</v>
      </c>
      <c r="X109" s="1" t="str">
        <f>"305671"</f>
        <v>305671</v>
      </c>
      <c r="Z109" s="1" t="s">
        <v>65</v>
      </c>
      <c r="AA109" s="1">
        <v>1</v>
      </c>
      <c r="AD109" s="1" t="s">
        <v>67</v>
      </c>
    </row>
    <row r="110" spans="1:30" s="1" customFormat="1" x14ac:dyDescent="0.3">
      <c r="A110" s="1" t="s">
        <v>367</v>
      </c>
      <c r="B110" s="1" t="s">
        <v>368</v>
      </c>
      <c r="C110" s="1" t="s">
        <v>38</v>
      </c>
      <c r="D110" s="1" t="s">
        <v>37</v>
      </c>
      <c r="F110" s="1" t="s">
        <v>4478</v>
      </c>
      <c r="G110" s="1" t="s">
        <v>366</v>
      </c>
      <c r="H110" s="1" t="s">
        <v>60</v>
      </c>
      <c r="I110" s="1" t="s">
        <v>113</v>
      </c>
      <c r="J110" s="1" t="s">
        <v>61</v>
      </c>
      <c r="K110" s="1" t="str">
        <f t="shared" si="4"/>
        <v>102</v>
      </c>
      <c r="L110" s="2">
        <v>43063</v>
      </c>
      <c r="M110" s="2">
        <v>43067</v>
      </c>
      <c r="N110" s="2">
        <v>43689</v>
      </c>
      <c r="W110" s="1" t="s">
        <v>59</v>
      </c>
      <c r="X110" s="1" t="str">
        <f t="shared" ref="X110:X117" si="5">"847692"</f>
        <v>847692</v>
      </c>
      <c r="Z110" s="1" t="s">
        <v>108</v>
      </c>
      <c r="AA110" s="1">
        <v>1</v>
      </c>
      <c r="AB110" s="1" t="s">
        <v>369</v>
      </c>
      <c r="AD110" s="1" t="s">
        <v>114</v>
      </c>
    </row>
    <row r="111" spans="1:30" s="1" customFormat="1" x14ac:dyDescent="0.3">
      <c r="A111" s="1" t="s">
        <v>367</v>
      </c>
      <c r="B111" s="1" t="s">
        <v>368</v>
      </c>
      <c r="C111" s="1" t="s">
        <v>38</v>
      </c>
      <c r="D111" s="1" t="s">
        <v>37</v>
      </c>
      <c r="F111" s="1" t="s">
        <v>4478</v>
      </c>
      <c r="G111" s="1" t="s">
        <v>366</v>
      </c>
      <c r="H111" s="1" t="s">
        <v>60</v>
      </c>
      <c r="I111" s="1" t="s">
        <v>113</v>
      </c>
      <c r="J111" s="1" t="s">
        <v>61</v>
      </c>
      <c r="K111" s="1" t="str">
        <f t="shared" si="4"/>
        <v>102</v>
      </c>
      <c r="L111" s="2">
        <v>43063</v>
      </c>
      <c r="M111" s="2">
        <v>43067</v>
      </c>
      <c r="N111" s="2">
        <v>43689</v>
      </c>
      <c r="W111" s="1" t="s">
        <v>59</v>
      </c>
      <c r="X111" s="1" t="str">
        <f t="shared" si="5"/>
        <v>847692</v>
      </c>
      <c r="Z111" s="1" t="s">
        <v>108</v>
      </c>
      <c r="AA111" s="1">
        <v>1</v>
      </c>
      <c r="AB111" s="1" t="s">
        <v>369</v>
      </c>
      <c r="AD111" s="1" t="s">
        <v>114</v>
      </c>
    </row>
    <row r="112" spans="1:30" s="1" customFormat="1" x14ac:dyDescent="0.3">
      <c r="A112" s="1" t="s">
        <v>367</v>
      </c>
      <c r="B112" s="1" t="s">
        <v>368</v>
      </c>
      <c r="C112" s="1" t="s">
        <v>38</v>
      </c>
      <c r="D112" s="1" t="s">
        <v>37</v>
      </c>
      <c r="F112" s="1" t="s">
        <v>4478</v>
      </c>
      <c r="G112" s="1" t="s">
        <v>370</v>
      </c>
      <c r="H112" s="1" t="s">
        <v>60</v>
      </c>
      <c r="I112" s="1" t="s">
        <v>113</v>
      </c>
      <c r="J112" s="1" t="s">
        <v>61</v>
      </c>
      <c r="K112" s="1" t="str">
        <f t="shared" si="4"/>
        <v>102</v>
      </c>
      <c r="L112" s="2">
        <v>43063</v>
      </c>
      <c r="M112" s="2">
        <v>43067</v>
      </c>
      <c r="N112" s="2">
        <v>43689</v>
      </c>
      <c r="W112" s="1" t="s">
        <v>59</v>
      </c>
      <c r="X112" s="1" t="str">
        <f t="shared" si="5"/>
        <v>847692</v>
      </c>
      <c r="Z112" s="1" t="s">
        <v>108</v>
      </c>
      <c r="AA112" s="1">
        <v>1</v>
      </c>
      <c r="AB112" s="1" t="s">
        <v>371</v>
      </c>
      <c r="AD112" s="1" t="s">
        <v>114</v>
      </c>
    </row>
    <row r="113" spans="1:30" s="1" customFormat="1" x14ac:dyDescent="0.3">
      <c r="A113" s="1" t="s">
        <v>373</v>
      </c>
      <c r="B113" s="1" t="s">
        <v>374</v>
      </c>
      <c r="C113" s="1" t="s">
        <v>375</v>
      </c>
      <c r="D113" s="1" t="s">
        <v>37</v>
      </c>
      <c r="F113" s="1" t="s">
        <v>4478</v>
      </c>
      <c r="G113" s="1" t="s">
        <v>372</v>
      </c>
      <c r="H113" s="1" t="s">
        <v>60</v>
      </c>
      <c r="I113" s="1" t="s">
        <v>113</v>
      </c>
      <c r="J113" s="1" t="s">
        <v>61</v>
      </c>
      <c r="K113" s="1" t="str">
        <f>"FRN"</f>
        <v>FRN</v>
      </c>
      <c r="L113" s="2">
        <v>43066</v>
      </c>
      <c r="M113" s="2">
        <v>43068</v>
      </c>
      <c r="N113" s="2">
        <v>43689</v>
      </c>
      <c r="W113" s="1" t="s">
        <v>59</v>
      </c>
      <c r="X113" s="1" t="str">
        <f t="shared" si="5"/>
        <v>847692</v>
      </c>
      <c r="Z113" s="1" t="s">
        <v>108</v>
      </c>
      <c r="AA113" s="1">
        <v>1</v>
      </c>
      <c r="AB113" s="1" t="s">
        <v>376</v>
      </c>
      <c r="AD113" s="1" t="s">
        <v>114</v>
      </c>
    </row>
    <row r="114" spans="1:30" s="1" customFormat="1" x14ac:dyDescent="0.3">
      <c r="A114" s="1" t="s">
        <v>378</v>
      </c>
      <c r="B114" s="1" t="s">
        <v>379</v>
      </c>
      <c r="C114" s="1" t="s">
        <v>380</v>
      </c>
      <c r="D114" s="1" t="s">
        <v>37</v>
      </c>
      <c r="F114" s="1" t="s">
        <v>4478</v>
      </c>
      <c r="G114" s="1" t="s">
        <v>377</v>
      </c>
      <c r="H114" s="1" t="s">
        <v>60</v>
      </c>
      <c r="I114" s="1" t="s">
        <v>113</v>
      </c>
      <c r="J114" s="1" t="s">
        <v>61</v>
      </c>
      <c r="K114" s="1" t="str">
        <f>"102"</f>
        <v>102</v>
      </c>
      <c r="L114" s="2">
        <v>43067</v>
      </c>
      <c r="M114" s="2">
        <v>43068</v>
      </c>
      <c r="N114" s="2">
        <v>43689</v>
      </c>
      <c r="W114" s="1" t="s">
        <v>59</v>
      </c>
      <c r="X114" s="1" t="str">
        <f t="shared" si="5"/>
        <v>847692</v>
      </c>
      <c r="Z114" s="1" t="s">
        <v>108</v>
      </c>
      <c r="AA114" s="1">
        <v>1</v>
      </c>
      <c r="AB114" s="1" t="s">
        <v>381</v>
      </c>
      <c r="AD114" s="1" t="s">
        <v>114</v>
      </c>
    </row>
    <row r="115" spans="1:30" s="1" customFormat="1" x14ac:dyDescent="0.3">
      <c r="A115" s="1" t="s">
        <v>378</v>
      </c>
      <c r="B115" s="1" t="s">
        <v>379</v>
      </c>
      <c r="C115" s="1" t="s">
        <v>380</v>
      </c>
      <c r="D115" s="1" t="s">
        <v>37</v>
      </c>
      <c r="F115" s="1" t="s">
        <v>4478</v>
      </c>
      <c r="G115" s="1" t="s">
        <v>377</v>
      </c>
      <c r="H115" s="1" t="s">
        <v>60</v>
      </c>
      <c r="I115" s="1" t="s">
        <v>113</v>
      </c>
      <c r="J115" s="1" t="s">
        <v>61</v>
      </c>
      <c r="K115" s="1" t="str">
        <f>"102"</f>
        <v>102</v>
      </c>
      <c r="L115" s="2">
        <v>43067</v>
      </c>
      <c r="M115" s="2">
        <v>43068</v>
      </c>
      <c r="N115" s="2">
        <v>43689</v>
      </c>
      <c r="W115" s="1" t="s">
        <v>59</v>
      </c>
      <c r="X115" s="1" t="str">
        <f t="shared" si="5"/>
        <v>847692</v>
      </c>
      <c r="Z115" s="1" t="s">
        <v>108</v>
      </c>
      <c r="AA115" s="1">
        <v>1</v>
      </c>
      <c r="AB115" s="1" t="s">
        <v>381</v>
      </c>
      <c r="AD115" s="1" t="s">
        <v>114</v>
      </c>
    </row>
    <row r="116" spans="1:30" s="1" customFormat="1" x14ac:dyDescent="0.3">
      <c r="A116" s="1" t="s">
        <v>378</v>
      </c>
      <c r="B116" s="1" t="s">
        <v>379</v>
      </c>
      <c r="C116" s="1" t="s">
        <v>380</v>
      </c>
      <c r="D116" s="1" t="s">
        <v>37</v>
      </c>
      <c r="F116" s="1" t="s">
        <v>4478</v>
      </c>
      <c r="G116" s="1" t="s">
        <v>382</v>
      </c>
      <c r="H116" s="1" t="s">
        <v>60</v>
      </c>
      <c r="I116" s="1" t="s">
        <v>113</v>
      </c>
      <c r="J116" s="1" t="s">
        <v>61</v>
      </c>
      <c r="K116" s="1" t="str">
        <f>"102"</f>
        <v>102</v>
      </c>
      <c r="L116" s="2">
        <v>43067</v>
      </c>
      <c r="M116" s="2">
        <v>43068</v>
      </c>
      <c r="N116" s="2">
        <v>43689</v>
      </c>
      <c r="W116" s="1" t="s">
        <v>59</v>
      </c>
      <c r="X116" s="1" t="str">
        <f t="shared" si="5"/>
        <v>847692</v>
      </c>
      <c r="Z116" s="1" t="s">
        <v>108</v>
      </c>
      <c r="AA116" s="1">
        <v>1</v>
      </c>
      <c r="AB116" s="1" t="s">
        <v>383</v>
      </c>
      <c r="AD116" s="1" t="s">
        <v>114</v>
      </c>
    </row>
    <row r="117" spans="1:30" s="1" customFormat="1" x14ac:dyDescent="0.3">
      <c r="A117" s="1" t="s">
        <v>378</v>
      </c>
      <c r="B117" s="1" t="s">
        <v>379</v>
      </c>
      <c r="C117" s="1" t="s">
        <v>380</v>
      </c>
      <c r="D117" s="1" t="s">
        <v>37</v>
      </c>
      <c r="F117" s="1" t="s">
        <v>4478</v>
      </c>
      <c r="G117" s="1" t="s">
        <v>384</v>
      </c>
      <c r="H117" s="1" t="s">
        <v>60</v>
      </c>
      <c r="I117" s="1" t="s">
        <v>113</v>
      </c>
      <c r="J117" s="1" t="s">
        <v>61</v>
      </c>
      <c r="K117" s="1" t="str">
        <f>"102"</f>
        <v>102</v>
      </c>
      <c r="L117" s="2">
        <v>43067</v>
      </c>
      <c r="M117" s="2">
        <v>43068</v>
      </c>
      <c r="N117" s="2">
        <v>43689</v>
      </c>
      <c r="W117" s="1" t="s">
        <v>59</v>
      </c>
      <c r="X117" s="1" t="str">
        <f t="shared" si="5"/>
        <v>847692</v>
      </c>
      <c r="Z117" s="1" t="s">
        <v>108</v>
      </c>
      <c r="AA117" s="1">
        <v>1</v>
      </c>
      <c r="AB117" s="1" t="s">
        <v>385</v>
      </c>
      <c r="AD117" s="1" t="s">
        <v>114</v>
      </c>
    </row>
    <row r="118" spans="1:30" s="1" customFormat="1" x14ac:dyDescent="0.3">
      <c r="A118" s="1" t="s">
        <v>88</v>
      </c>
      <c r="B118" s="1" t="s">
        <v>89</v>
      </c>
      <c r="C118" s="1" t="s">
        <v>90</v>
      </c>
      <c r="D118" s="1" t="s">
        <v>34</v>
      </c>
      <c r="F118" s="1" t="s">
        <v>4474</v>
      </c>
      <c r="G118" s="1" t="s">
        <v>386</v>
      </c>
      <c r="H118" s="1" t="s">
        <v>60</v>
      </c>
      <c r="I118" s="1" t="s">
        <v>64</v>
      </c>
      <c r="J118" s="1" t="s">
        <v>61</v>
      </c>
      <c r="K118" s="1" t="str">
        <f t="shared" ref="K118:K123" si="6">"LVL"</f>
        <v>LVL</v>
      </c>
      <c r="L118" s="2">
        <v>43068</v>
      </c>
      <c r="M118" s="2">
        <v>43069</v>
      </c>
      <c r="N118" s="2">
        <v>43069</v>
      </c>
      <c r="W118" s="1" t="s">
        <v>59</v>
      </c>
      <c r="X118" s="1" t="str">
        <f>"259950"</f>
        <v>259950</v>
      </c>
      <c r="Z118" s="1" t="s">
        <v>69</v>
      </c>
      <c r="AA118" s="1">
        <v>1</v>
      </c>
      <c r="AD118" s="1" t="s">
        <v>70</v>
      </c>
    </row>
    <row r="119" spans="1:30" s="1" customFormat="1" x14ac:dyDescent="0.3">
      <c r="A119" s="1" t="s">
        <v>88</v>
      </c>
      <c r="B119" s="1" t="s">
        <v>89</v>
      </c>
      <c r="C119" s="1" t="s">
        <v>90</v>
      </c>
      <c r="D119" s="1" t="s">
        <v>34</v>
      </c>
      <c r="F119" s="1" t="s">
        <v>4474</v>
      </c>
      <c r="G119" s="1" t="s">
        <v>386</v>
      </c>
      <c r="H119" s="1" t="s">
        <v>60</v>
      </c>
      <c r="I119" s="1" t="s">
        <v>64</v>
      </c>
      <c r="J119" s="1" t="s">
        <v>61</v>
      </c>
      <c r="K119" s="1" t="str">
        <f t="shared" si="6"/>
        <v>LVL</v>
      </c>
      <c r="L119" s="2">
        <v>43068</v>
      </c>
      <c r="M119" s="2">
        <v>43069</v>
      </c>
      <c r="N119" s="2">
        <v>43069</v>
      </c>
      <c r="W119" s="1" t="s">
        <v>59</v>
      </c>
      <c r="X119" s="1" t="str">
        <f>"259950"</f>
        <v>259950</v>
      </c>
      <c r="Z119" s="1" t="s">
        <v>69</v>
      </c>
      <c r="AA119" s="1">
        <v>1</v>
      </c>
      <c r="AD119" s="1" t="s">
        <v>70</v>
      </c>
    </row>
    <row r="120" spans="1:30" s="1" customFormat="1" x14ac:dyDescent="0.3">
      <c r="A120" s="1" t="s">
        <v>388</v>
      </c>
      <c r="B120" s="1" t="s">
        <v>389</v>
      </c>
      <c r="C120" s="1" t="s">
        <v>390</v>
      </c>
      <c r="D120" s="1" t="s">
        <v>34</v>
      </c>
      <c r="F120" s="1" t="s">
        <v>4475</v>
      </c>
      <c r="G120" s="1" t="s">
        <v>387</v>
      </c>
      <c r="H120" s="1" t="s">
        <v>60</v>
      </c>
      <c r="I120" s="1" t="s">
        <v>64</v>
      </c>
      <c r="J120" s="1" t="s">
        <v>61</v>
      </c>
      <c r="K120" s="1" t="str">
        <f t="shared" si="6"/>
        <v>LVL</v>
      </c>
      <c r="L120" s="2">
        <v>43068</v>
      </c>
      <c r="M120" s="2">
        <v>43069</v>
      </c>
      <c r="N120" s="2">
        <v>43690</v>
      </c>
      <c r="W120" s="1" t="s">
        <v>59</v>
      </c>
      <c r="X120" s="1" t="str">
        <f>"690945"</f>
        <v>690945</v>
      </c>
      <c r="Z120" s="1" t="s">
        <v>184</v>
      </c>
      <c r="AA120" s="1">
        <v>1</v>
      </c>
      <c r="AD120" s="1" t="s">
        <v>79</v>
      </c>
    </row>
    <row r="121" spans="1:30" s="1" customFormat="1" x14ac:dyDescent="0.3">
      <c r="A121" s="1" t="s">
        <v>388</v>
      </c>
      <c r="B121" s="1" t="s">
        <v>389</v>
      </c>
      <c r="C121" s="1" t="s">
        <v>390</v>
      </c>
      <c r="D121" s="1" t="s">
        <v>34</v>
      </c>
      <c r="F121" s="1" t="s">
        <v>4475</v>
      </c>
      <c r="G121" s="1" t="s">
        <v>387</v>
      </c>
      <c r="H121" s="1" t="s">
        <v>60</v>
      </c>
      <c r="I121" s="1" t="s">
        <v>64</v>
      </c>
      <c r="J121" s="1" t="s">
        <v>61</v>
      </c>
      <c r="K121" s="1" t="str">
        <f t="shared" si="6"/>
        <v>LVL</v>
      </c>
      <c r="L121" s="2">
        <v>43068</v>
      </c>
      <c r="M121" s="2">
        <v>43069</v>
      </c>
      <c r="N121" s="2">
        <v>43690</v>
      </c>
      <c r="W121" s="1" t="s">
        <v>59</v>
      </c>
      <c r="X121" s="1" t="str">
        <f>"690945"</f>
        <v>690945</v>
      </c>
      <c r="Z121" s="1" t="s">
        <v>184</v>
      </c>
      <c r="AA121" s="1">
        <v>1</v>
      </c>
      <c r="AD121" s="1" t="s">
        <v>79</v>
      </c>
    </row>
    <row r="122" spans="1:30" s="1" customFormat="1" x14ac:dyDescent="0.3">
      <c r="A122" s="1" t="s">
        <v>357</v>
      </c>
      <c r="B122" s="1" t="s">
        <v>358</v>
      </c>
      <c r="C122" s="1" t="s">
        <v>359</v>
      </c>
      <c r="D122" s="1" t="s">
        <v>34</v>
      </c>
      <c r="F122" s="1" t="s">
        <v>4475</v>
      </c>
      <c r="G122" s="1" t="s">
        <v>391</v>
      </c>
      <c r="H122" s="1" t="s">
        <v>60</v>
      </c>
      <c r="I122" s="1" t="s">
        <v>64</v>
      </c>
      <c r="J122" s="1" t="s">
        <v>61</v>
      </c>
      <c r="K122" s="1" t="str">
        <f t="shared" si="6"/>
        <v>LVL</v>
      </c>
      <c r="L122" s="2">
        <v>43068</v>
      </c>
      <c r="M122" s="2">
        <v>43069</v>
      </c>
      <c r="N122" s="2">
        <v>43690</v>
      </c>
      <c r="W122" s="1" t="s">
        <v>59</v>
      </c>
      <c r="X122" s="1" t="str">
        <f>"690945"</f>
        <v>690945</v>
      </c>
      <c r="Z122" s="1" t="s">
        <v>184</v>
      </c>
      <c r="AA122" s="1">
        <v>1</v>
      </c>
      <c r="AD122" s="1" t="s">
        <v>79</v>
      </c>
    </row>
    <row r="123" spans="1:30" s="1" customFormat="1" x14ac:dyDescent="0.3">
      <c r="A123" s="1" t="s">
        <v>357</v>
      </c>
      <c r="B123" s="1" t="s">
        <v>358</v>
      </c>
      <c r="C123" s="1" t="s">
        <v>359</v>
      </c>
      <c r="D123" s="1" t="s">
        <v>34</v>
      </c>
      <c r="F123" s="1" t="s">
        <v>4475</v>
      </c>
      <c r="G123" s="1" t="s">
        <v>391</v>
      </c>
      <c r="H123" s="1" t="s">
        <v>60</v>
      </c>
      <c r="I123" s="1" t="s">
        <v>64</v>
      </c>
      <c r="J123" s="1" t="s">
        <v>61</v>
      </c>
      <c r="K123" s="1" t="str">
        <f t="shared" si="6"/>
        <v>LVL</v>
      </c>
      <c r="L123" s="2">
        <v>43068</v>
      </c>
      <c r="M123" s="2">
        <v>43069</v>
      </c>
      <c r="N123" s="2">
        <v>43690</v>
      </c>
      <c r="W123" s="1" t="s">
        <v>59</v>
      </c>
      <c r="X123" s="1" t="str">
        <f>"690945"</f>
        <v>690945</v>
      </c>
      <c r="Z123" s="1" t="s">
        <v>184</v>
      </c>
      <c r="AA123" s="1">
        <v>1</v>
      </c>
      <c r="AD123" s="1" t="s">
        <v>79</v>
      </c>
    </row>
    <row r="124" spans="1:30" s="1" customFormat="1" x14ac:dyDescent="0.3">
      <c r="A124" s="1" t="s">
        <v>170</v>
      </c>
      <c r="B124" s="1" t="s">
        <v>57</v>
      </c>
      <c r="C124" s="1" t="s">
        <v>171</v>
      </c>
      <c r="D124" s="1" t="s">
        <v>37</v>
      </c>
      <c r="F124" s="1" t="s">
        <v>4478</v>
      </c>
      <c r="G124" s="1" t="s">
        <v>392</v>
      </c>
      <c r="H124" s="1" t="s">
        <v>60</v>
      </c>
      <c r="I124" s="1" t="s">
        <v>113</v>
      </c>
      <c r="J124" s="1" t="s">
        <v>61</v>
      </c>
      <c r="K124" s="1" t="str">
        <f>"FRN"</f>
        <v>FRN</v>
      </c>
      <c r="L124" s="2">
        <v>43074</v>
      </c>
      <c r="M124" s="2">
        <v>43077</v>
      </c>
      <c r="N124" s="2">
        <v>43077</v>
      </c>
      <c r="W124" s="1" t="s">
        <v>59</v>
      </c>
      <c r="X124" s="1" t="str">
        <f>"847692"</f>
        <v>847692</v>
      </c>
      <c r="Z124" s="1" t="s">
        <v>108</v>
      </c>
      <c r="AA124" s="1">
        <v>1</v>
      </c>
      <c r="AD124" s="1" t="s">
        <v>114</v>
      </c>
    </row>
    <row r="125" spans="1:30" s="1" customFormat="1" x14ac:dyDescent="0.3">
      <c r="A125" s="1" t="s">
        <v>170</v>
      </c>
      <c r="B125" s="1" t="s">
        <v>57</v>
      </c>
      <c r="C125" s="1" t="s">
        <v>171</v>
      </c>
      <c r="D125" s="1" t="s">
        <v>37</v>
      </c>
      <c r="F125" s="1" t="s">
        <v>4478</v>
      </c>
      <c r="G125" s="1" t="s">
        <v>392</v>
      </c>
      <c r="H125" s="1" t="s">
        <v>60</v>
      </c>
      <c r="I125" s="1" t="s">
        <v>113</v>
      </c>
      <c r="J125" s="1" t="s">
        <v>61</v>
      </c>
      <c r="K125" s="1" t="str">
        <f>"FRN"</f>
        <v>FRN</v>
      </c>
      <c r="L125" s="2">
        <v>43074</v>
      </c>
      <c r="M125" s="2">
        <v>43077</v>
      </c>
      <c r="N125" s="2">
        <v>43077</v>
      </c>
      <c r="W125" s="1" t="s">
        <v>59</v>
      </c>
      <c r="X125" s="1" t="str">
        <f>"847692"</f>
        <v>847692</v>
      </c>
      <c r="Z125" s="1" t="s">
        <v>108</v>
      </c>
      <c r="AA125" s="1">
        <v>1</v>
      </c>
      <c r="AD125" s="1" t="s">
        <v>114</v>
      </c>
    </row>
    <row r="126" spans="1:30" s="1" customFormat="1" x14ac:dyDescent="0.3">
      <c r="A126" s="1" t="s">
        <v>170</v>
      </c>
      <c r="B126" s="1" t="s">
        <v>57</v>
      </c>
      <c r="C126" s="1" t="s">
        <v>171</v>
      </c>
      <c r="D126" s="1" t="s">
        <v>37</v>
      </c>
      <c r="F126" s="1" t="s">
        <v>4478</v>
      </c>
      <c r="G126" s="1" t="s">
        <v>392</v>
      </c>
      <c r="H126" s="1" t="s">
        <v>60</v>
      </c>
      <c r="I126" s="1" t="s">
        <v>113</v>
      </c>
      <c r="J126" s="1" t="s">
        <v>61</v>
      </c>
      <c r="K126" s="1" t="str">
        <f>"FRN"</f>
        <v>FRN</v>
      </c>
      <c r="L126" s="2">
        <v>43074</v>
      </c>
      <c r="M126" s="2">
        <v>43077</v>
      </c>
      <c r="N126" s="2">
        <v>43077</v>
      </c>
      <c r="W126" s="1" t="s">
        <v>59</v>
      </c>
      <c r="X126" s="1" t="str">
        <f>"847692"</f>
        <v>847692</v>
      </c>
      <c r="Z126" s="1" t="s">
        <v>108</v>
      </c>
      <c r="AA126" s="1">
        <v>1</v>
      </c>
      <c r="AD126" s="1" t="s">
        <v>114</v>
      </c>
    </row>
    <row r="127" spans="1:30" s="1" customFormat="1" x14ac:dyDescent="0.3">
      <c r="A127" s="1" t="s">
        <v>229</v>
      </c>
      <c r="B127" s="1" t="s">
        <v>230</v>
      </c>
      <c r="C127" s="1" t="s">
        <v>231</v>
      </c>
      <c r="D127" s="1" t="s">
        <v>37</v>
      </c>
      <c r="F127" s="1" t="s">
        <v>4478</v>
      </c>
      <c r="G127" s="1" t="s">
        <v>393</v>
      </c>
      <c r="H127" s="1" t="s">
        <v>60</v>
      </c>
      <c r="I127" s="1" t="s">
        <v>113</v>
      </c>
      <c r="J127" s="1" t="s">
        <v>61</v>
      </c>
      <c r="K127" s="1" t="str">
        <f>"102"</f>
        <v>102</v>
      </c>
      <c r="L127" s="2">
        <v>43074</v>
      </c>
      <c r="M127" s="2">
        <v>43075</v>
      </c>
      <c r="N127" s="2">
        <v>43690</v>
      </c>
      <c r="W127" s="1" t="s">
        <v>59</v>
      </c>
      <c r="X127" s="1" t="str">
        <f>"847692"</f>
        <v>847692</v>
      </c>
      <c r="Z127" s="1" t="s">
        <v>108</v>
      </c>
      <c r="AA127" s="1">
        <v>1</v>
      </c>
      <c r="AB127" s="1" t="s">
        <v>394</v>
      </c>
      <c r="AD127" s="1" t="s">
        <v>114</v>
      </c>
    </row>
    <row r="128" spans="1:30" s="1" customFormat="1" x14ac:dyDescent="0.3">
      <c r="A128" s="1" t="s">
        <v>170</v>
      </c>
      <c r="B128" s="1" t="s">
        <v>57</v>
      </c>
      <c r="C128" s="1" t="s">
        <v>171</v>
      </c>
      <c r="D128" s="1" t="s">
        <v>37</v>
      </c>
      <c r="F128" s="1" t="s">
        <v>4478</v>
      </c>
      <c r="G128" s="1" t="s">
        <v>395</v>
      </c>
      <c r="H128" s="1" t="s">
        <v>60</v>
      </c>
      <c r="I128" s="1" t="s">
        <v>113</v>
      </c>
      <c r="J128" s="1" t="s">
        <v>61</v>
      </c>
      <c r="K128" s="1" t="str">
        <f>"FRN"</f>
        <v>FRN</v>
      </c>
      <c r="L128" s="2">
        <v>43074</v>
      </c>
      <c r="M128" s="2">
        <v>43077</v>
      </c>
      <c r="N128" s="2">
        <v>43077</v>
      </c>
      <c r="W128" s="1" t="s">
        <v>59</v>
      </c>
      <c r="X128" s="1" t="str">
        <f>"847692"</f>
        <v>847692</v>
      </c>
      <c r="Z128" s="1" t="s">
        <v>108</v>
      </c>
      <c r="AA128" s="1">
        <v>1</v>
      </c>
      <c r="AD128" s="1" t="s">
        <v>114</v>
      </c>
    </row>
    <row r="129" spans="1:30" s="1" customFormat="1" x14ac:dyDescent="0.3">
      <c r="A129" s="1" t="s">
        <v>397</v>
      </c>
      <c r="B129" s="1" t="s">
        <v>398</v>
      </c>
      <c r="C129" s="1" t="s">
        <v>399</v>
      </c>
      <c r="D129" s="1" t="s">
        <v>34</v>
      </c>
      <c r="F129" s="1" t="s">
        <v>4476</v>
      </c>
      <c r="G129" s="1" t="s">
        <v>396</v>
      </c>
      <c r="H129" s="1" t="s">
        <v>60</v>
      </c>
      <c r="I129" s="1" t="s">
        <v>95</v>
      </c>
      <c r="J129" s="1" t="s">
        <v>61</v>
      </c>
      <c r="K129" s="1" t="str">
        <f>"LVL"</f>
        <v>LVL</v>
      </c>
      <c r="L129" s="2">
        <v>43077</v>
      </c>
      <c r="M129" s="2">
        <v>43080</v>
      </c>
      <c r="N129" s="2">
        <v>43080</v>
      </c>
      <c r="W129" s="1" t="s">
        <v>59</v>
      </c>
      <c r="X129" s="1" t="str">
        <f>"873066"</f>
        <v>873066</v>
      </c>
      <c r="Z129" s="1" t="s">
        <v>96</v>
      </c>
      <c r="AA129" s="1">
        <v>4</v>
      </c>
      <c r="AD129" s="1" t="s">
        <v>101</v>
      </c>
    </row>
    <row r="130" spans="1:30" s="1" customFormat="1" x14ac:dyDescent="0.3">
      <c r="A130" s="1" t="s">
        <v>308</v>
      </c>
      <c r="B130" s="1" t="s">
        <v>51</v>
      </c>
      <c r="C130" s="1" t="s">
        <v>309</v>
      </c>
      <c r="D130" s="1" t="s">
        <v>37</v>
      </c>
      <c r="F130" s="1" t="s">
        <v>4478</v>
      </c>
      <c r="G130" s="1" t="s">
        <v>400</v>
      </c>
      <c r="H130" s="1" t="s">
        <v>60</v>
      </c>
      <c r="I130" s="1" t="s">
        <v>113</v>
      </c>
      <c r="J130" s="1" t="s">
        <v>61</v>
      </c>
      <c r="K130" s="1" t="str">
        <f>"FRN"</f>
        <v>FRN</v>
      </c>
      <c r="L130" s="2">
        <v>43080</v>
      </c>
      <c r="M130" s="2">
        <v>43081</v>
      </c>
      <c r="N130" s="2">
        <v>43689</v>
      </c>
      <c r="W130" s="1" t="s">
        <v>59</v>
      </c>
      <c r="X130" s="1" t="str">
        <f>"847692"</f>
        <v>847692</v>
      </c>
      <c r="Z130" s="1" t="s">
        <v>108</v>
      </c>
      <c r="AA130" s="1">
        <v>1</v>
      </c>
      <c r="AD130" s="1" t="s">
        <v>114</v>
      </c>
    </row>
    <row r="131" spans="1:30" s="1" customFormat="1" x14ac:dyDescent="0.3">
      <c r="A131" s="1" t="s">
        <v>402</v>
      </c>
      <c r="B131" s="1" t="s">
        <v>403</v>
      </c>
      <c r="C131" s="1" t="s">
        <v>404</v>
      </c>
      <c r="D131" s="1" t="s">
        <v>37</v>
      </c>
      <c r="F131" s="1" t="s">
        <v>4478</v>
      </c>
      <c r="G131" s="1" t="s">
        <v>401</v>
      </c>
      <c r="H131" s="1" t="s">
        <v>60</v>
      </c>
      <c r="I131" s="1" t="s">
        <v>113</v>
      </c>
      <c r="J131" s="1" t="s">
        <v>61</v>
      </c>
      <c r="K131" s="1" t="str">
        <f>"102"</f>
        <v>102</v>
      </c>
      <c r="L131" s="2">
        <v>43082</v>
      </c>
      <c r="M131" s="2">
        <v>43083</v>
      </c>
      <c r="N131" s="2">
        <v>43690</v>
      </c>
      <c r="W131" s="1" t="s">
        <v>59</v>
      </c>
      <c r="X131" s="1" t="str">
        <f>"847692"</f>
        <v>847692</v>
      </c>
      <c r="Z131" s="1" t="s">
        <v>108</v>
      </c>
      <c r="AA131" s="1">
        <v>1</v>
      </c>
      <c r="AB131" s="1" t="s">
        <v>405</v>
      </c>
      <c r="AD131" s="1" t="s">
        <v>114</v>
      </c>
    </row>
    <row r="132" spans="1:30" s="1" customFormat="1" x14ac:dyDescent="0.3">
      <c r="A132" s="1" t="s">
        <v>170</v>
      </c>
      <c r="B132" s="1" t="s">
        <v>57</v>
      </c>
      <c r="C132" s="1" t="s">
        <v>171</v>
      </c>
      <c r="D132" s="1" t="s">
        <v>34</v>
      </c>
      <c r="F132" s="1" t="s">
        <v>4475</v>
      </c>
      <c r="G132" s="1" t="s">
        <v>406</v>
      </c>
      <c r="H132" s="1" t="s">
        <v>60</v>
      </c>
      <c r="I132" s="1" t="s">
        <v>113</v>
      </c>
      <c r="J132" s="1" t="s">
        <v>61</v>
      </c>
      <c r="K132" s="1" t="str">
        <f>"LVL"</f>
        <v>LVL</v>
      </c>
      <c r="L132" s="2">
        <v>43084</v>
      </c>
      <c r="M132" s="2">
        <v>43088</v>
      </c>
      <c r="N132" s="2">
        <v>43088</v>
      </c>
      <c r="W132" s="1" t="s">
        <v>59</v>
      </c>
      <c r="X132" s="1" t="str">
        <f>"690945"</f>
        <v>690945</v>
      </c>
      <c r="Z132" s="1" t="s">
        <v>184</v>
      </c>
      <c r="AA132" s="1">
        <v>1</v>
      </c>
      <c r="AD132" s="1" t="s">
        <v>79</v>
      </c>
    </row>
    <row r="133" spans="1:30" s="1" customFormat="1" x14ac:dyDescent="0.3">
      <c r="A133" s="1" t="s">
        <v>170</v>
      </c>
      <c r="B133" s="1" t="s">
        <v>57</v>
      </c>
      <c r="C133" s="1" t="s">
        <v>171</v>
      </c>
      <c r="D133" s="1" t="s">
        <v>34</v>
      </c>
      <c r="F133" s="1" t="s">
        <v>4475</v>
      </c>
      <c r="G133" s="1" t="s">
        <v>406</v>
      </c>
      <c r="H133" s="1" t="s">
        <v>60</v>
      </c>
      <c r="I133" s="1" t="s">
        <v>113</v>
      </c>
      <c r="J133" s="1" t="s">
        <v>61</v>
      </c>
      <c r="K133" s="1" t="str">
        <f>"LVL"</f>
        <v>LVL</v>
      </c>
      <c r="L133" s="2">
        <v>43084</v>
      </c>
      <c r="M133" s="2">
        <v>43088</v>
      </c>
      <c r="N133" s="2">
        <v>43088</v>
      </c>
      <c r="W133" s="1" t="s">
        <v>59</v>
      </c>
      <c r="X133" s="1" t="str">
        <f>"690945"</f>
        <v>690945</v>
      </c>
      <c r="Z133" s="1" t="s">
        <v>184</v>
      </c>
      <c r="AA133" s="1">
        <v>1</v>
      </c>
      <c r="AD133" s="1" t="s">
        <v>79</v>
      </c>
    </row>
    <row r="134" spans="1:30" s="1" customFormat="1" x14ac:dyDescent="0.3">
      <c r="A134" s="1" t="s">
        <v>409</v>
      </c>
      <c r="B134" s="1" t="s">
        <v>134</v>
      </c>
      <c r="C134" s="1" t="s">
        <v>410</v>
      </c>
      <c r="D134" s="1" t="s">
        <v>34</v>
      </c>
      <c r="F134" s="1" t="s">
        <v>4483</v>
      </c>
      <c r="G134" s="1" t="s">
        <v>408</v>
      </c>
      <c r="H134" s="1" t="s">
        <v>60</v>
      </c>
      <c r="I134" s="1" t="s">
        <v>64</v>
      </c>
      <c r="J134" s="1" t="s">
        <v>61</v>
      </c>
      <c r="K134" s="1" t="str">
        <f>"LVL"</f>
        <v>LVL</v>
      </c>
      <c r="L134" s="2">
        <v>43090</v>
      </c>
      <c r="M134" s="2">
        <v>43096</v>
      </c>
      <c r="N134" s="2">
        <v>43096</v>
      </c>
      <c r="W134" s="1" t="s">
        <v>59</v>
      </c>
      <c r="X134" s="1" t="str">
        <f>"498713"</f>
        <v>498713</v>
      </c>
      <c r="Z134" s="1" t="s">
        <v>407</v>
      </c>
      <c r="AA134" s="1">
        <v>1</v>
      </c>
      <c r="AD134" s="1" t="s">
        <v>411</v>
      </c>
    </row>
    <row r="135" spans="1:30" s="1" customFormat="1" x14ac:dyDescent="0.3">
      <c r="A135" s="1" t="s">
        <v>413</v>
      </c>
      <c r="B135" s="1" t="s">
        <v>414</v>
      </c>
      <c r="C135" s="1" t="s">
        <v>415</v>
      </c>
      <c r="D135" s="1" t="s">
        <v>37</v>
      </c>
      <c r="F135" s="1" t="s">
        <v>4478</v>
      </c>
      <c r="G135" s="1" t="s">
        <v>412</v>
      </c>
      <c r="H135" s="1" t="s">
        <v>60</v>
      </c>
      <c r="I135" s="1" t="s">
        <v>113</v>
      </c>
      <c r="J135" s="1" t="s">
        <v>61</v>
      </c>
      <c r="K135" s="1" t="str">
        <f>"FRN"</f>
        <v>FRN</v>
      </c>
      <c r="L135" s="2">
        <v>43090</v>
      </c>
      <c r="M135" s="2">
        <v>43091</v>
      </c>
      <c r="N135" s="2">
        <v>43689</v>
      </c>
      <c r="W135" s="1" t="s">
        <v>59</v>
      </c>
      <c r="X135" s="1" t="str">
        <f>"847692"</f>
        <v>847692</v>
      </c>
      <c r="Z135" s="1" t="s">
        <v>108</v>
      </c>
      <c r="AA135" s="1">
        <v>1</v>
      </c>
      <c r="AD135" s="1" t="s">
        <v>114</v>
      </c>
    </row>
    <row r="136" spans="1:30" s="1" customFormat="1" x14ac:dyDescent="0.3">
      <c r="A136" s="1" t="s">
        <v>419</v>
      </c>
      <c r="B136" s="1" t="s">
        <v>420</v>
      </c>
      <c r="C136" s="1" t="s">
        <v>421</v>
      </c>
      <c r="D136" s="1" t="s">
        <v>34</v>
      </c>
      <c r="F136" s="1" t="s">
        <v>4475</v>
      </c>
      <c r="G136" s="1" t="s">
        <v>418</v>
      </c>
      <c r="H136" s="1" t="s">
        <v>60</v>
      </c>
      <c r="I136" s="1" t="s">
        <v>64</v>
      </c>
      <c r="J136" s="1" t="s">
        <v>61</v>
      </c>
      <c r="K136" s="1" t="str">
        <f>"LVL"</f>
        <v>LVL</v>
      </c>
      <c r="L136" s="2">
        <v>43091</v>
      </c>
      <c r="M136" s="2">
        <v>43096</v>
      </c>
      <c r="N136" s="2">
        <v>43690</v>
      </c>
      <c r="W136" s="1" t="s">
        <v>59</v>
      </c>
      <c r="X136" s="1" t="str">
        <f>"690945"</f>
        <v>690945</v>
      </c>
      <c r="Z136" s="1" t="s">
        <v>184</v>
      </c>
      <c r="AA136" s="1">
        <v>1</v>
      </c>
      <c r="AB136" s="1" t="s">
        <v>49</v>
      </c>
      <c r="AD136" s="1" t="s">
        <v>79</v>
      </c>
    </row>
    <row r="137" spans="1:30" s="1" customFormat="1" x14ac:dyDescent="0.3">
      <c r="A137" s="1" t="s">
        <v>423</v>
      </c>
      <c r="B137" s="1" t="s">
        <v>424</v>
      </c>
      <c r="C137" s="1" t="s">
        <v>425</v>
      </c>
      <c r="D137" s="1" t="s">
        <v>37</v>
      </c>
      <c r="F137" s="1" t="s">
        <v>4478</v>
      </c>
      <c r="G137" s="1" t="s">
        <v>422</v>
      </c>
      <c r="H137" s="1" t="s">
        <v>60</v>
      </c>
      <c r="I137" s="1" t="s">
        <v>113</v>
      </c>
      <c r="J137" s="1" t="s">
        <v>61</v>
      </c>
      <c r="K137" s="1" t="str">
        <f>"102"</f>
        <v>102</v>
      </c>
      <c r="L137" s="2">
        <v>43091</v>
      </c>
      <c r="M137" s="2">
        <v>43109</v>
      </c>
      <c r="N137" s="2">
        <v>43697</v>
      </c>
      <c r="W137" s="1" t="s">
        <v>59</v>
      </c>
      <c r="X137" s="1" t="str">
        <f>"847692"</f>
        <v>847692</v>
      </c>
      <c r="Z137" s="1" t="s">
        <v>108</v>
      </c>
      <c r="AA137" s="1">
        <v>1</v>
      </c>
      <c r="AD137" s="1" t="s">
        <v>114</v>
      </c>
    </row>
    <row r="138" spans="1:30" s="1" customFormat="1" x14ac:dyDescent="0.3">
      <c r="A138" s="1" t="s">
        <v>423</v>
      </c>
      <c r="B138" s="1" t="s">
        <v>424</v>
      </c>
      <c r="C138" s="1" t="s">
        <v>425</v>
      </c>
      <c r="D138" s="1" t="s">
        <v>37</v>
      </c>
      <c r="F138" s="1" t="s">
        <v>4478</v>
      </c>
      <c r="G138" s="1" t="s">
        <v>426</v>
      </c>
      <c r="H138" s="1" t="s">
        <v>60</v>
      </c>
      <c r="I138" s="1" t="s">
        <v>113</v>
      </c>
      <c r="J138" s="1" t="s">
        <v>61</v>
      </c>
      <c r="K138" s="1" t="str">
        <f>"102"</f>
        <v>102</v>
      </c>
      <c r="L138" s="2">
        <v>43092</v>
      </c>
      <c r="M138" s="2">
        <v>43109</v>
      </c>
      <c r="N138" s="2">
        <v>43697</v>
      </c>
      <c r="W138" s="1" t="s">
        <v>59</v>
      </c>
      <c r="X138" s="1" t="str">
        <f>"847692"</f>
        <v>847692</v>
      </c>
      <c r="Z138" s="1" t="s">
        <v>108</v>
      </c>
      <c r="AA138" s="1">
        <v>1</v>
      </c>
      <c r="AD138" s="1" t="s">
        <v>114</v>
      </c>
    </row>
    <row r="139" spans="1:30" s="1" customFormat="1" x14ac:dyDescent="0.3">
      <c r="A139" s="1" t="s">
        <v>423</v>
      </c>
      <c r="B139" s="1" t="s">
        <v>424</v>
      </c>
      <c r="C139" s="1" t="s">
        <v>425</v>
      </c>
      <c r="D139" s="1" t="s">
        <v>37</v>
      </c>
      <c r="F139" s="1" t="s">
        <v>4478</v>
      </c>
      <c r="G139" s="1" t="s">
        <v>426</v>
      </c>
      <c r="H139" s="1" t="s">
        <v>60</v>
      </c>
      <c r="I139" s="1" t="s">
        <v>113</v>
      </c>
      <c r="J139" s="1" t="s">
        <v>61</v>
      </c>
      <c r="K139" s="1" t="str">
        <f>"102"</f>
        <v>102</v>
      </c>
      <c r="L139" s="2">
        <v>43092</v>
      </c>
      <c r="M139" s="2">
        <v>43109</v>
      </c>
      <c r="N139" s="2">
        <v>43697</v>
      </c>
      <c r="W139" s="1" t="s">
        <v>59</v>
      </c>
      <c r="X139" s="1" t="str">
        <f>"847692"</f>
        <v>847692</v>
      </c>
      <c r="Z139" s="1" t="s">
        <v>108</v>
      </c>
      <c r="AA139" s="1">
        <v>1</v>
      </c>
      <c r="AD139" s="1" t="s">
        <v>114</v>
      </c>
    </row>
    <row r="140" spans="1:30" s="1" customFormat="1" x14ac:dyDescent="0.3">
      <c r="A140" s="1" t="s">
        <v>423</v>
      </c>
      <c r="B140" s="1" t="s">
        <v>424</v>
      </c>
      <c r="C140" s="1" t="s">
        <v>425</v>
      </c>
      <c r="D140" s="1" t="s">
        <v>37</v>
      </c>
      <c r="F140" s="1" t="s">
        <v>4478</v>
      </c>
      <c r="G140" s="1" t="s">
        <v>426</v>
      </c>
      <c r="H140" s="1" t="s">
        <v>60</v>
      </c>
      <c r="I140" s="1" t="s">
        <v>113</v>
      </c>
      <c r="J140" s="1" t="s">
        <v>61</v>
      </c>
      <c r="K140" s="1" t="str">
        <f>"102"</f>
        <v>102</v>
      </c>
      <c r="L140" s="2">
        <v>43092</v>
      </c>
      <c r="M140" s="2">
        <v>43109</v>
      </c>
      <c r="N140" s="2">
        <v>43697</v>
      </c>
      <c r="W140" s="1" t="s">
        <v>59</v>
      </c>
      <c r="X140" s="1" t="str">
        <f>"847692"</f>
        <v>847692</v>
      </c>
      <c r="Z140" s="1" t="s">
        <v>108</v>
      </c>
      <c r="AA140" s="1">
        <v>1</v>
      </c>
      <c r="AD140" s="1" t="s">
        <v>114</v>
      </c>
    </row>
    <row r="141" spans="1:30" s="1" customFormat="1" x14ac:dyDescent="0.3">
      <c r="A141" s="1" t="s">
        <v>428</v>
      </c>
      <c r="B141" s="1" t="s">
        <v>282</v>
      </c>
      <c r="C141" s="1" t="s">
        <v>429</v>
      </c>
      <c r="D141" s="1" t="s">
        <v>34</v>
      </c>
      <c r="F141" s="1" t="s">
        <v>4474</v>
      </c>
      <c r="G141" s="1" t="s">
        <v>427</v>
      </c>
      <c r="H141" s="1" t="s">
        <v>60</v>
      </c>
      <c r="I141" s="1" t="s">
        <v>64</v>
      </c>
      <c r="J141" s="1" t="s">
        <v>61</v>
      </c>
      <c r="K141" s="1" t="str">
        <f>"LVL"</f>
        <v>LVL</v>
      </c>
      <c r="L141" s="2">
        <v>43096</v>
      </c>
      <c r="M141" s="2">
        <v>43097</v>
      </c>
      <c r="N141" s="2">
        <v>43690</v>
      </c>
      <c r="W141" s="1" t="s">
        <v>59</v>
      </c>
      <c r="X141" s="1" t="str">
        <f>"259950"</f>
        <v>259950</v>
      </c>
      <c r="Z141" s="1" t="s">
        <v>69</v>
      </c>
      <c r="AA141" s="1">
        <v>1</v>
      </c>
      <c r="AD141" s="1" t="s">
        <v>70</v>
      </c>
    </row>
    <row r="142" spans="1:30" s="1" customFormat="1" x14ac:dyDescent="0.3">
      <c r="A142" s="1" t="s">
        <v>428</v>
      </c>
      <c r="B142" s="1" t="s">
        <v>282</v>
      </c>
      <c r="C142" s="1" t="s">
        <v>429</v>
      </c>
      <c r="D142" s="1" t="s">
        <v>34</v>
      </c>
      <c r="F142" s="1" t="s">
        <v>4474</v>
      </c>
      <c r="G142" s="1" t="s">
        <v>430</v>
      </c>
      <c r="H142" s="1" t="s">
        <v>60</v>
      </c>
      <c r="I142" s="1" t="s">
        <v>64</v>
      </c>
      <c r="J142" s="1" t="s">
        <v>61</v>
      </c>
      <c r="K142" s="1" t="str">
        <f>"LVL"</f>
        <v>LVL</v>
      </c>
      <c r="L142" s="2">
        <v>43096</v>
      </c>
      <c r="M142" s="2">
        <v>43097</v>
      </c>
      <c r="N142" s="2">
        <v>43690</v>
      </c>
      <c r="W142" s="1" t="s">
        <v>59</v>
      </c>
      <c r="X142" s="1" t="str">
        <f>"259950"</f>
        <v>259950</v>
      </c>
      <c r="Z142" s="1" t="s">
        <v>69</v>
      </c>
      <c r="AA142" s="1">
        <v>1</v>
      </c>
      <c r="AD142" s="1" t="s">
        <v>70</v>
      </c>
    </row>
    <row r="143" spans="1:30" s="1" customFormat="1" x14ac:dyDescent="0.3">
      <c r="A143" s="1" t="s">
        <v>432</v>
      </c>
      <c r="B143" s="1" t="s">
        <v>433</v>
      </c>
      <c r="C143" s="1" t="s">
        <v>434</v>
      </c>
      <c r="D143" s="1" t="s">
        <v>34</v>
      </c>
      <c r="F143" s="1" t="s">
        <v>4475</v>
      </c>
      <c r="G143" s="1" t="s">
        <v>431</v>
      </c>
      <c r="H143" s="1" t="s">
        <v>60</v>
      </c>
      <c r="I143" s="1" t="s">
        <v>64</v>
      </c>
      <c r="J143" s="1" t="s">
        <v>61</v>
      </c>
      <c r="K143" s="1" t="str">
        <f>"LVL"</f>
        <v>LVL</v>
      </c>
      <c r="L143" s="2">
        <v>43096</v>
      </c>
      <c r="M143" s="2">
        <v>43098</v>
      </c>
      <c r="N143" s="2">
        <v>43690</v>
      </c>
      <c r="W143" s="1" t="s">
        <v>59</v>
      </c>
      <c r="X143" s="1" t="str">
        <f>"690945"</f>
        <v>690945</v>
      </c>
      <c r="Z143" s="1" t="s">
        <v>184</v>
      </c>
      <c r="AA143" s="1">
        <v>1</v>
      </c>
      <c r="AD143" s="1" t="s">
        <v>79</v>
      </c>
    </row>
    <row r="144" spans="1:30" s="1" customFormat="1" x14ac:dyDescent="0.3">
      <c r="A144" s="1" t="s">
        <v>436</v>
      </c>
      <c r="B144" s="1" t="s">
        <v>437</v>
      </c>
      <c r="C144" s="1" t="s">
        <v>438</v>
      </c>
      <c r="D144" s="1" t="s">
        <v>34</v>
      </c>
      <c r="F144" s="1" t="s">
        <v>4474</v>
      </c>
      <c r="G144" s="1" t="s">
        <v>435</v>
      </c>
      <c r="H144" s="1" t="s">
        <v>60</v>
      </c>
      <c r="I144" s="1" t="s">
        <v>64</v>
      </c>
      <c r="J144" s="1" t="s">
        <v>61</v>
      </c>
      <c r="K144" s="1" t="str">
        <f>"LVL"</f>
        <v>LVL</v>
      </c>
      <c r="L144" s="2">
        <v>43102</v>
      </c>
      <c r="M144" s="2">
        <v>43104</v>
      </c>
      <c r="N144" s="2">
        <v>43104</v>
      </c>
      <c r="W144" s="1" t="s">
        <v>59</v>
      </c>
      <c r="X144" s="1" t="str">
        <f>"259950"</f>
        <v>259950</v>
      </c>
      <c r="Z144" s="1" t="s">
        <v>69</v>
      </c>
      <c r="AA144" s="1">
        <v>1</v>
      </c>
      <c r="AD144" s="1" t="s">
        <v>70</v>
      </c>
    </row>
    <row r="145" spans="1:30" s="1" customFormat="1" x14ac:dyDescent="0.3">
      <c r="A145" s="1" t="s">
        <v>440</v>
      </c>
      <c r="B145" s="1" t="s">
        <v>441</v>
      </c>
      <c r="C145" s="1" t="s">
        <v>442</v>
      </c>
      <c r="D145" s="1" t="s">
        <v>34</v>
      </c>
      <c r="F145" s="1" t="s">
        <v>4474</v>
      </c>
      <c r="G145" s="1" t="s">
        <v>439</v>
      </c>
      <c r="H145" s="1" t="s">
        <v>60</v>
      </c>
      <c r="I145" s="1" t="s">
        <v>64</v>
      </c>
      <c r="J145" s="1" t="s">
        <v>61</v>
      </c>
      <c r="K145" s="1" t="str">
        <f>"LVL"</f>
        <v>LVL</v>
      </c>
      <c r="L145" s="2">
        <v>43102</v>
      </c>
      <c r="M145" s="2">
        <v>43103</v>
      </c>
      <c r="N145" s="2">
        <v>43103</v>
      </c>
      <c r="W145" s="1" t="s">
        <v>59</v>
      </c>
      <c r="X145" s="1" t="str">
        <f>"259950"</f>
        <v>259950</v>
      </c>
      <c r="Z145" s="1" t="s">
        <v>69</v>
      </c>
      <c r="AA145" s="1">
        <v>1</v>
      </c>
      <c r="AB145" s="1" t="s">
        <v>49</v>
      </c>
      <c r="AD145" s="1" t="s">
        <v>70</v>
      </c>
    </row>
    <row r="146" spans="1:30" s="1" customFormat="1" x14ac:dyDescent="0.3">
      <c r="A146" s="1" t="s">
        <v>444</v>
      </c>
      <c r="B146" s="1" t="s">
        <v>445</v>
      </c>
      <c r="C146" s="1" t="s">
        <v>446</v>
      </c>
      <c r="D146" s="1" t="s">
        <v>37</v>
      </c>
      <c r="F146" s="1">
        <v>105</v>
      </c>
      <c r="G146" s="1" t="s">
        <v>443</v>
      </c>
      <c r="H146" s="1" t="s">
        <v>60</v>
      </c>
      <c r="I146" s="1" t="s">
        <v>447</v>
      </c>
      <c r="J146" s="1" t="s">
        <v>61</v>
      </c>
      <c r="K146" s="1" t="str">
        <f>"102"</f>
        <v>102</v>
      </c>
      <c r="L146" s="2">
        <v>42320</v>
      </c>
      <c r="M146" s="2">
        <v>43109</v>
      </c>
      <c r="N146" s="2">
        <v>43109</v>
      </c>
      <c r="W146" s="1" t="s">
        <v>59</v>
      </c>
      <c r="X146" s="1" t="str">
        <f>"305671"</f>
        <v>305671</v>
      </c>
      <c r="Z146" s="1" t="s">
        <v>65</v>
      </c>
      <c r="AA146" s="1">
        <v>1</v>
      </c>
      <c r="AB146" s="1" t="s">
        <v>49</v>
      </c>
      <c r="AD146" s="1" t="s">
        <v>67</v>
      </c>
    </row>
    <row r="147" spans="1:30" s="1" customFormat="1" x14ac:dyDescent="0.3">
      <c r="A147" s="1" t="s">
        <v>449</v>
      </c>
      <c r="B147" s="1" t="s">
        <v>450</v>
      </c>
      <c r="C147" s="1" t="s">
        <v>451</v>
      </c>
      <c r="D147" s="1" t="s">
        <v>37</v>
      </c>
      <c r="F147" s="1">
        <v>105</v>
      </c>
      <c r="G147" s="1" t="s">
        <v>448</v>
      </c>
      <c r="H147" s="1" t="s">
        <v>60</v>
      </c>
      <c r="I147" s="1" t="s">
        <v>64</v>
      </c>
      <c r="J147" s="1" t="s">
        <v>61</v>
      </c>
      <c r="K147" s="1" t="str">
        <f>"102"</f>
        <v>102</v>
      </c>
      <c r="L147" s="2">
        <v>43105</v>
      </c>
      <c r="M147" s="2">
        <v>43109</v>
      </c>
      <c r="N147" s="2">
        <v>43109</v>
      </c>
      <c r="W147" s="1" t="s">
        <v>59</v>
      </c>
      <c r="X147" s="1" t="str">
        <f>"305671"</f>
        <v>305671</v>
      </c>
      <c r="Z147" s="1" t="s">
        <v>65</v>
      </c>
      <c r="AA147" s="1">
        <v>1</v>
      </c>
      <c r="AB147" s="1" t="s">
        <v>49</v>
      </c>
      <c r="AD147" s="1" t="s">
        <v>67</v>
      </c>
    </row>
    <row r="148" spans="1:30" s="1" customFormat="1" x14ac:dyDescent="0.3">
      <c r="A148" s="1" t="s">
        <v>373</v>
      </c>
      <c r="B148" s="1" t="s">
        <v>374</v>
      </c>
      <c r="C148" s="1" t="s">
        <v>375</v>
      </c>
      <c r="D148" s="1" t="s">
        <v>37</v>
      </c>
      <c r="F148" s="1" t="s">
        <v>4478</v>
      </c>
      <c r="G148" s="1" t="s">
        <v>452</v>
      </c>
      <c r="H148" s="1" t="s">
        <v>60</v>
      </c>
      <c r="I148" s="1" t="s">
        <v>113</v>
      </c>
      <c r="J148" s="1" t="s">
        <v>61</v>
      </c>
      <c r="K148" s="1" t="str">
        <f>"FRN"</f>
        <v>FRN</v>
      </c>
      <c r="L148" s="2">
        <v>43105</v>
      </c>
      <c r="M148" s="2">
        <v>43108</v>
      </c>
      <c r="N148" s="2">
        <v>43108</v>
      </c>
      <c r="W148" s="1" t="s">
        <v>59</v>
      </c>
      <c r="X148" s="1" t="str">
        <f>"847692"</f>
        <v>847692</v>
      </c>
      <c r="Z148" s="1" t="s">
        <v>108</v>
      </c>
      <c r="AA148" s="1">
        <v>1</v>
      </c>
      <c r="AB148" s="1" t="s">
        <v>453</v>
      </c>
      <c r="AD148" s="1" t="s">
        <v>114</v>
      </c>
    </row>
    <row r="149" spans="1:30" s="1" customFormat="1" x14ac:dyDescent="0.3">
      <c r="A149" s="1" t="s">
        <v>373</v>
      </c>
      <c r="B149" s="1" t="s">
        <v>374</v>
      </c>
      <c r="C149" s="1" t="s">
        <v>375</v>
      </c>
      <c r="D149" s="1" t="s">
        <v>37</v>
      </c>
      <c r="F149" s="1" t="s">
        <v>4478</v>
      </c>
      <c r="G149" s="1" t="s">
        <v>454</v>
      </c>
      <c r="H149" s="1" t="s">
        <v>60</v>
      </c>
      <c r="I149" s="1" t="s">
        <v>113</v>
      </c>
      <c r="J149" s="1" t="s">
        <v>61</v>
      </c>
      <c r="K149" s="1" t="str">
        <f>"FRN"</f>
        <v>FRN</v>
      </c>
      <c r="L149" s="2">
        <v>43105</v>
      </c>
      <c r="M149" s="2">
        <v>43108</v>
      </c>
      <c r="N149" s="2">
        <v>43108</v>
      </c>
      <c r="W149" s="1" t="s">
        <v>59</v>
      </c>
      <c r="X149" s="1" t="str">
        <f>"847692"</f>
        <v>847692</v>
      </c>
      <c r="Z149" s="1" t="s">
        <v>108</v>
      </c>
      <c r="AA149" s="1">
        <v>1</v>
      </c>
      <c r="AB149" s="1" t="s">
        <v>455</v>
      </c>
      <c r="AD149" s="1" t="s">
        <v>114</v>
      </c>
    </row>
    <row r="150" spans="1:30" s="1" customFormat="1" x14ac:dyDescent="0.3">
      <c r="A150" s="1" t="s">
        <v>373</v>
      </c>
      <c r="B150" s="1" t="s">
        <v>374</v>
      </c>
      <c r="C150" s="1" t="s">
        <v>375</v>
      </c>
      <c r="D150" s="1" t="s">
        <v>37</v>
      </c>
      <c r="F150" s="1" t="s">
        <v>4478</v>
      </c>
      <c r="G150" s="1" t="s">
        <v>456</v>
      </c>
      <c r="H150" s="1" t="s">
        <v>60</v>
      </c>
      <c r="I150" s="1" t="s">
        <v>113</v>
      </c>
      <c r="J150" s="1" t="s">
        <v>61</v>
      </c>
      <c r="K150" s="1" t="str">
        <f>"FRN"</f>
        <v>FRN</v>
      </c>
      <c r="L150" s="2">
        <v>43105</v>
      </c>
      <c r="M150" s="2">
        <v>43108</v>
      </c>
      <c r="N150" s="2">
        <v>43108</v>
      </c>
      <c r="W150" s="1" t="s">
        <v>59</v>
      </c>
      <c r="X150" s="1" t="str">
        <f>"847692"</f>
        <v>847692</v>
      </c>
      <c r="Z150" s="1" t="s">
        <v>108</v>
      </c>
      <c r="AA150" s="1">
        <v>1</v>
      </c>
      <c r="AB150" s="1" t="s">
        <v>457</v>
      </c>
      <c r="AD150" s="1" t="s">
        <v>114</v>
      </c>
    </row>
    <row r="151" spans="1:30" s="1" customFormat="1" x14ac:dyDescent="0.3">
      <c r="A151" s="1" t="s">
        <v>459</v>
      </c>
      <c r="B151" s="1" t="s">
        <v>460</v>
      </c>
      <c r="C151" s="1" t="s">
        <v>461</v>
      </c>
      <c r="D151" s="1" t="s">
        <v>37</v>
      </c>
      <c r="F151" s="1" t="s">
        <v>4478</v>
      </c>
      <c r="G151" s="1" t="s">
        <v>458</v>
      </c>
      <c r="H151" s="1" t="s">
        <v>60</v>
      </c>
      <c r="I151" s="1" t="s">
        <v>113</v>
      </c>
      <c r="J151" s="1" t="s">
        <v>61</v>
      </c>
      <c r="K151" s="1" t="str">
        <f>"44"</f>
        <v>44</v>
      </c>
      <c r="L151" s="2">
        <v>43105</v>
      </c>
      <c r="M151" s="2">
        <v>43108</v>
      </c>
      <c r="N151" s="2">
        <v>43108</v>
      </c>
      <c r="W151" s="1" t="s">
        <v>59</v>
      </c>
      <c r="X151" s="1" t="str">
        <f>"847692"</f>
        <v>847692</v>
      </c>
      <c r="Z151" s="1" t="s">
        <v>108</v>
      </c>
      <c r="AA151" s="1">
        <v>1</v>
      </c>
      <c r="AD151" s="1" t="s">
        <v>114</v>
      </c>
    </row>
    <row r="152" spans="1:30" s="1" customFormat="1" x14ac:dyDescent="0.3">
      <c r="A152" s="1" t="s">
        <v>459</v>
      </c>
      <c r="B152" s="1" t="s">
        <v>460</v>
      </c>
      <c r="C152" s="1" t="s">
        <v>461</v>
      </c>
      <c r="D152" s="1" t="s">
        <v>37</v>
      </c>
      <c r="F152" s="1" t="s">
        <v>4478</v>
      </c>
      <c r="G152" s="1" t="s">
        <v>462</v>
      </c>
      <c r="H152" s="1" t="s">
        <v>60</v>
      </c>
      <c r="I152" s="1" t="s">
        <v>113</v>
      </c>
      <c r="J152" s="1" t="s">
        <v>61</v>
      </c>
      <c r="K152" s="1" t="str">
        <f>"44"</f>
        <v>44</v>
      </c>
      <c r="L152" s="2">
        <v>43105</v>
      </c>
      <c r="M152" s="2">
        <v>43109</v>
      </c>
      <c r="N152" s="2">
        <v>43109</v>
      </c>
      <c r="W152" s="1" t="s">
        <v>59</v>
      </c>
      <c r="X152" s="1" t="str">
        <f>"847692"</f>
        <v>847692</v>
      </c>
      <c r="Z152" s="1" t="s">
        <v>108</v>
      </c>
      <c r="AA152" s="1">
        <v>1</v>
      </c>
      <c r="AD152" s="1" t="s">
        <v>114</v>
      </c>
    </row>
    <row r="153" spans="1:30" s="1" customFormat="1" x14ac:dyDescent="0.3">
      <c r="A153" s="1" t="s">
        <v>464</v>
      </c>
      <c r="B153" s="1" t="s">
        <v>465</v>
      </c>
      <c r="C153" s="1" t="s">
        <v>466</v>
      </c>
      <c r="D153" s="1" t="s">
        <v>37</v>
      </c>
      <c r="F153" s="1">
        <v>105</v>
      </c>
      <c r="G153" s="1" t="s">
        <v>463</v>
      </c>
      <c r="H153" s="1" t="s">
        <v>60</v>
      </c>
      <c r="I153" s="1" t="s">
        <v>113</v>
      </c>
      <c r="J153" s="1" t="s">
        <v>61</v>
      </c>
      <c r="K153" s="1" t="str">
        <f>"FRN"</f>
        <v>FRN</v>
      </c>
      <c r="L153" s="2">
        <v>43106</v>
      </c>
      <c r="M153" s="2">
        <v>43109</v>
      </c>
      <c r="N153" s="2">
        <v>43109</v>
      </c>
      <c r="W153" s="1" t="s">
        <v>59</v>
      </c>
      <c r="X153" s="1" t="str">
        <f>"305671"</f>
        <v>305671</v>
      </c>
      <c r="Z153" s="1" t="s">
        <v>65</v>
      </c>
      <c r="AA153" s="1">
        <v>1</v>
      </c>
      <c r="AB153" s="1" t="s">
        <v>467</v>
      </c>
      <c r="AD153" s="1" t="s">
        <v>67</v>
      </c>
    </row>
    <row r="154" spans="1:30" s="1" customFormat="1" x14ac:dyDescent="0.3">
      <c r="A154" s="1" t="s">
        <v>470</v>
      </c>
      <c r="B154" s="1" t="s">
        <v>471</v>
      </c>
      <c r="C154" s="1" t="s">
        <v>472</v>
      </c>
      <c r="D154" s="1" t="s">
        <v>37</v>
      </c>
      <c r="F154" s="1">
        <v>63</v>
      </c>
      <c r="G154" s="1" t="s">
        <v>469</v>
      </c>
      <c r="H154" s="1" t="s">
        <v>60</v>
      </c>
      <c r="I154" s="1" t="s">
        <v>113</v>
      </c>
      <c r="J154" s="1" t="s">
        <v>61</v>
      </c>
      <c r="K154" s="1" t="str">
        <f>"44"</f>
        <v>44</v>
      </c>
      <c r="L154" s="2">
        <v>43107</v>
      </c>
      <c r="M154" s="2">
        <v>43109</v>
      </c>
      <c r="N154" s="2">
        <v>43109</v>
      </c>
      <c r="W154" s="1" t="s">
        <v>59</v>
      </c>
      <c r="X154" s="1" t="str">
        <f>"114486"</f>
        <v>114486</v>
      </c>
      <c r="Z154" s="1" t="s">
        <v>468</v>
      </c>
      <c r="AA154" s="1">
        <v>1</v>
      </c>
      <c r="AB154" s="1" t="s">
        <v>474</v>
      </c>
      <c r="AD154" s="1" t="s">
        <v>473</v>
      </c>
    </row>
    <row r="155" spans="1:30" s="1" customFormat="1" x14ac:dyDescent="0.3">
      <c r="A155" s="1" t="s">
        <v>444</v>
      </c>
      <c r="B155" s="1" t="s">
        <v>445</v>
      </c>
      <c r="C155" s="1" t="s">
        <v>446</v>
      </c>
      <c r="D155" s="1" t="s">
        <v>37</v>
      </c>
      <c r="F155" s="1">
        <v>105</v>
      </c>
      <c r="G155" s="1" t="s">
        <v>475</v>
      </c>
      <c r="H155" s="1" t="s">
        <v>60</v>
      </c>
      <c r="I155" s="1" t="s">
        <v>64</v>
      </c>
      <c r="J155" s="1" t="s">
        <v>61</v>
      </c>
      <c r="K155" s="1" t="str">
        <f>"102"</f>
        <v>102</v>
      </c>
      <c r="L155" s="2">
        <v>43108</v>
      </c>
      <c r="M155" s="2">
        <v>43110</v>
      </c>
      <c r="N155" s="2">
        <v>43110</v>
      </c>
      <c r="W155" s="1" t="s">
        <v>59</v>
      </c>
      <c r="X155" s="1" t="str">
        <f>"305671"</f>
        <v>305671</v>
      </c>
      <c r="Z155" s="1" t="s">
        <v>65</v>
      </c>
      <c r="AA155" s="1">
        <v>1</v>
      </c>
      <c r="AB155" s="1" t="s">
        <v>49</v>
      </c>
      <c r="AD155" s="1" t="s">
        <v>67</v>
      </c>
    </row>
    <row r="156" spans="1:30" s="1" customFormat="1" x14ac:dyDescent="0.3">
      <c r="A156" s="1" t="s">
        <v>229</v>
      </c>
      <c r="B156" s="1" t="s">
        <v>230</v>
      </c>
      <c r="C156" s="1" t="s">
        <v>231</v>
      </c>
      <c r="D156" s="1" t="s">
        <v>37</v>
      </c>
      <c r="F156" s="1" t="s">
        <v>4478</v>
      </c>
      <c r="G156" s="1" t="s">
        <v>476</v>
      </c>
      <c r="H156" s="1" t="s">
        <v>60</v>
      </c>
      <c r="I156" s="1" t="s">
        <v>113</v>
      </c>
      <c r="J156" s="1" t="s">
        <v>61</v>
      </c>
      <c r="K156" s="1" t="str">
        <f>"102"</f>
        <v>102</v>
      </c>
      <c r="L156" s="2">
        <v>43109</v>
      </c>
      <c r="M156" s="2">
        <v>43110</v>
      </c>
      <c r="N156" s="2">
        <v>43110</v>
      </c>
      <c r="W156" s="1" t="s">
        <v>59</v>
      </c>
      <c r="X156" s="1" t="str">
        <f>"847692"</f>
        <v>847692</v>
      </c>
      <c r="Z156" s="1" t="s">
        <v>108</v>
      </c>
      <c r="AA156" s="1">
        <v>1</v>
      </c>
      <c r="AB156" s="1" t="s">
        <v>477</v>
      </c>
      <c r="AD156" s="1" t="s">
        <v>114</v>
      </c>
    </row>
    <row r="157" spans="1:30" s="1" customFormat="1" x14ac:dyDescent="0.3">
      <c r="A157" s="1" t="s">
        <v>479</v>
      </c>
      <c r="B157" s="1" t="s">
        <v>480</v>
      </c>
      <c r="C157" s="1" t="s">
        <v>481</v>
      </c>
      <c r="D157" s="1" t="s">
        <v>34</v>
      </c>
      <c r="F157" s="1" t="s">
        <v>4475</v>
      </c>
      <c r="G157" s="1" t="s">
        <v>478</v>
      </c>
      <c r="H157" s="1" t="s">
        <v>60</v>
      </c>
      <c r="I157" s="1" t="s">
        <v>113</v>
      </c>
      <c r="J157" s="1" t="s">
        <v>61</v>
      </c>
      <c r="K157" s="1" t="str">
        <f>"LVL"</f>
        <v>LVL</v>
      </c>
      <c r="L157" s="2">
        <v>43109</v>
      </c>
      <c r="M157" s="2">
        <v>43112</v>
      </c>
      <c r="N157" s="2">
        <v>43112</v>
      </c>
      <c r="W157" s="1" t="s">
        <v>59</v>
      </c>
      <c r="X157" s="1" t="str">
        <f>"690945"</f>
        <v>690945</v>
      </c>
      <c r="Z157" s="1" t="s">
        <v>184</v>
      </c>
      <c r="AA157" s="1">
        <v>1</v>
      </c>
      <c r="AD157" s="1" t="s">
        <v>79</v>
      </c>
    </row>
    <row r="158" spans="1:30" s="1" customFormat="1" x14ac:dyDescent="0.3">
      <c r="A158" s="1" t="s">
        <v>479</v>
      </c>
      <c r="B158" s="1" t="s">
        <v>480</v>
      </c>
      <c r="C158" s="1" t="s">
        <v>481</v>
      </c>
      <c r="D158" s="1" t="s">
        <v>34</v>
      </c>
      <c r="F158" s="1" t="s">
        <v>4475</v>
      </c>
      <c r="G158" s="1" t="s">
        <v>478</v>
      </c>
      <c r="H158" s="1" t="s">
        <v>60</v>
      </c>
      <c r="I158" s="1" t="s">
        <v>113</v>
      </c>
      <c r="J158" s="1" t="s">
        <v>61</v>
      </c>
      <c r="K158" s="1" t="str">
        <f>"LVL"</f>
        <v>LVL</v>
      </c>
      <c r="L158" s="2">
        <v>43109</v>
      </c>
      <c r="M158" s="2">
        <v>43112</v>
      </c>
      <c r="N158" s="2">
        <v>43112</v>
      </c>
      <c r="W158" s="1" t="s">
        <v>59</v>
      </c>
      <c r="X158" s="1" t="str">
        <f>"690945"</f>
        <v>690945</v>
      </c>
      <c r="Z158" s="1" t="s">
        <v>184</v>
      </c>
      <c r="AA158" s="1">
        <v>1</v>
      </c>
      <c r="AD158" s="1" t="s">
        <v>79</v>
      </c>
    </row>
    <row r="159" spans="1:30" s="1" customFormat="1" x14ac:dyDescent="0.3">
      <c r="A159" s="1" t="s">
        <v>479</v>
      </c>
      <c r="B159" s="1" t="s">
        <v>480</v>
      </c>
      <c r="C159" s="1" t="s">
        <v>481</v>
      </c>
      <c r="D159" s="1" t="s">
        <v>34</v>
      </c>
      <c r="F159" s="1" t="s">
        <v>4475</v>
      </c>
      <c r="G159" s="1" t="s">
        <v>478</v>
      </c>
      <c r="H159" s="1" t="s">
        <v>60</v>
      </c>
      <c r="I159" s="1" t="s">
        <v>113</v>
      </c>
      <c r="J159" s="1" t="s">
        <v>61</v>
      </c>
      <c r="K159" s="1" t="str">
        <f>"LVL"</f>
        <v>LVL</v>
      </c>
      <c r="L159" s="2">
        <v>43109</v>
      </c>
      <c r="M159" s="2">
        <v>43112</v>
      </c>
      <c r="N159" s="2">
        <v>43112</v>
      </c>
      <c r="W159" s="1" t="s">
        <v>59</v>
      </c>
      <c r="X159" s="1" t="str">
        <f>"690945"</f>
        <v>690945</v>
      </c>
      <c r="Z159" s="1" t="s">
        <v>184</v>
      </c>
      <c r="AA159" s="1">
        <v>1</v>
      </c>
      <c r="AD159" s="1" t="s">
        <v>79</v>
      </c>
    </row>
    <row r="160" spans="1:30" s="1" customFormat="1" x14ac:dyDescent="0.3">
      <c r="A160" s="1" t="s">
        <v>483</v>
      </c>
      <c r="B160" s="1" t="s">
        <v>484</v>
      </c>
      <c r="C160" s="1" t="s">
        <v>295</v>
      </c>
      <c r="D160" s="1" t="s">
        <v>34</v>
      </c>
      <c r="F160" s="1" t="s">
        <v>4475</v>
      </c>
      <c r="G160" s="1" t="s">
        <v>482</v>
      </c>
      <c r="H160" s="1" t="s">
        <v>60</v>
      </c>
      <c r="I160" s="1" t="s">
        <v>95</v>
      </c>
      <c r="J160" s="1" t="s">
        <v>61</v>
      </c>
      <c r="K160" s="1" t="str">
        <f>"LVL"</f>
        <v>LVL</v>
      </c>
      <c r="L160" s="2">
        <v>43110</v>
      </c>
      <c r="M160" s="2">
        <v>43111</v>
      </c>
      <c r="N160" s="2">
        <v>43111</v>
      </c>
      <c r="W160" s="1" t="s">
        <v>59</v>
      </c>
      <c r="X160" s="1" t="str">
        <f>"690945"</f>
        <v>690945</v>
      </c>
      <c r="Z160" s="1" t="s">
        <v>184</v>
      </c>
      <c r="AA160" s="1">
        <v>3</v>
      </c>
      <c r="AB160" s="1" t="s">
        <v>49</v>
      </c>
      <c r="AD160" s="1" t="s">
        <v>79</v>
      </c>
    </row>
    <row r="161" spans="1:32" s="1" customFormat="1" x14ac:dyDescent="0.3">
      <c r="A161" s="1" t="s">
        <v>486</v>
      </c>
      <c r="B161" s="1" t="s">
        <v>72</v>
      </c>
      <c r="C161" s="1" t="s">
        <v>487</v>
      </c>
      <c r="D161" s="1" t="s">
        <v>37</v>
      </c>
      <c r="F161" s="1">
        <v>63</v>
      </c>
      <c r="G161" s="1" t="s">
        <v>485</v>
      </c>
      <c r="H161" s="1" t="s">
        <v>60</v>
      </c>
      <c r="I161" s="1" t="s">
        <v>113</v>
      </c>
      <c r="J161" s="1" t="s">
        <v>61</v>
      </c>
      <c r="K161" s="1" t="str">
        <f>"44"</f>
        <v>44</v>
      </c>
      <c r="L161" s="2">
        <v>43110</v>
      </c>
      <c r="M161" s="2">
        <v>43112</v>
      </c>
      <c r="N161" s="2">
        <v>43691</v>
      </c>
      <c r="O161" s="2">
        <v>43691</v>
      </c>
      <c r="Q161" s="2">
        <v>43686</v>
      </c>
      <c r="W161" s="1" t="s">
        <v>488</v>
      </c>
      <c r="X161" s="1" t="str">
        <f>"114486"</f>
        <v>114486</v>
      </c>
      <c r="Z161" s="1" t="s">
        <v>468</v>
      </c>
      <c r="AA161" s="1">
        <v>1</v>
      </c>
      <c r="AB161" s="1" t="s">
        <v>489</v>
      </c>
      <c r="AD161" s="1" t="s">
        <v>473</v>
      </c>
      <c r="AE161" s="1" t="str">
        <f>"%%"</f>
        <v>%%</v>
      </c>
      <c r="AF161" s="2">
        <v>43686</v>
      </c>
    </row>
    <row r="162" spans="1:32" s="1" customFormat="1" x14ac:dyDescent="0.3">
      <c r="A162" s="1" t="s">
        <v>367</v>
      </c>
      <c r="B162" s="1" t="s">
        <v>368</v>
      </c>
      <c r="C162" s="1" t="s">
        <v>38</v>
      </c>
      <c r="D162" s="1" t="s">
        <v>37</v>
      </c>
      <c r="F162" s="1" t="s">
        <v>4478</v>
      </c>
      <c r="G162" s="1" t="s">
        <v>490</v>
      </c>
      <c r="H162" s="1" t="s">
        <v>60</v>
      </c>
      <c r="I162" s="1" t="s">
        <v>113</v>
      </c>
      <c r="J162" s="1" t="s">
        <v>61</v>
      </c>
      <c r="K162" s="1" t="str">
        <f t="shared" ref="K162:K168" si="7">"102"</f>
        <v>102</v>
      </c>
      <c r="L162" s="2">
        <v>43110</v>
      </c>
      <c r="M162" s="2">
        <v>43112</v>
      </c>
      <c r="N162" s="2">
        <v>43112</v>
      </c>
      <c r="W162" s="1" t="s">
        <v>59</v>
      </c>
      <c r="X162" s="1" t="str">
        <f t="shared" ref="X162:X168" si="8">"847692"</f>
        <v>847692</v>
      </c>
      <c r="Z162" s="1" t="s">
        <v>108</v>
      </c>
      <c r="AA162" s="1">
        <v>1</v>
      </c>
      <c r="AB162" s="1" t="s">
        <v>491</v>
      </c>
      <c r="AD162" s="1" t="s">
        <v>114</v>
      </c>
    </row>
    <row r="163" spans="1:32" s="1" customFormat="1" x14ac:dyDescent="0.3">
      <c r="A163" s="1" t="s">
        <v>367</v>
      </c>
      <c r="B163" s="1" t="s">
        <v>368</v>
      </c>
      <c r="C163" s="1" t="s">
        <v>38</v>
      </c>
      <c r="D163" s="1" t="s">
        <v>37</v>
      </c>
      <c r="F163" s="1" t="s">
        <v>4478</v>
      </c>
      <c r="G163" s="1" t="s">
        <v>492</v>
      </c>
      <c r="H163" s="1" t="s">
        <v>60</v>
      </c>
      <c r="I163" s="1" t="s">
        <v>113</v>
      </c>
      <c r="J163" s="1" t="s">
        <v>61</v>
      </c>
      <c r="K163" s="1" t="str">
        <f t="shared" si="7"/>
        <v>102</v>
      </c>
      <c r="L163" s="2">
        <v>43110</v>
      </c>
      <c r="M163" s="2">
        <v>43112</v>
      </c>
      <c r="N163" s="2">
        <v>43112</v>
      </c>
      <c r="W163" s="1" t="s">
        <v>59</v>
      </c>
      <c r="X163" s="1" t="str">
        <f t="shared" si="8"/>
        <v>847692</v>
      </c>
      <c r="Z163" s="1" t="s">
        <v>108</v>
      </c>
      <c r="AA163" s="1">
        <v>1</v>
      </c>
      <c r="AB163" s="1" t="s">
        <v>493</v>
      </c>
      <c r="AD163" s="1" t="s">
        <v>114</v>
      </c>
    </row>
    <row r="164" spans="1:32" s="1" customFormat="1" x14ac:dyDescent="0.3">
      <c r="A164" s="1" t="s">
        <v>495</v>
      </c>
      <c r="B164" s="1" t="s">
        <v>202</v>
      </c>
      <c r="C164" s="1" t="s">
        <v>203</v>
      </c>
      <c r="D164" s="1" t="s">
        <v>37</v>
      </c>
      <c r="F164" s="1" t="s">
        <v>4478</v>
      </c>
      <c r="G164" s="1" t="s">
        <v>494</v>
      </c>
      <c r="H164" s="1" t="s">
        <v>60</v>
      </c>
      <c r="I164" s="1" t="s">
        <v>113</v>
      </c>
      <c r="J164" s="1" t="s">
        <v>61</v>
      </c>
      <c r="K164" s="1" t="str">
        <f t="shared" si="7"/>
        <v>102</v>
      </c>
      <c r="L164" s="2">
        <v>43110</v>
      </c>
      <c r="M164" s="2">
        <v>43112</v>
      </c>
      <c r="N164" s="2">
        <v>43112</v>
      </c>
      <c r="W164" s="1" t="s">
        <v>59</v>
      </c>
      <c r="X164" s="1" t="str">
        <f t="shared" si="8"/>
        <v>847692</v>
      </c>
      <c r="Z164" s="1" t="s">
        <v>108</v>
      </c>
      <c r="AA164" s="1">
        <v>1</v>
      </c>
      <c r="AD164" s="1" t="s">
        <v>114</v>
      </c>
    </row>
    <row r="165" spans="1:32" s="1" customFormat="1" x14ac:dyDescent="0.3">
      <c r="A165" s="1" t="s">
        <v>495</v>
      </c>
      <c r="B165" s="1" t="s">
        <v>202</v>
      </c>
      <c r="C165" s="1" t="s">
        <v>203</v>
      </c>
      <c r="D165" s="1" t="s">
        <v>37</v>
      </c>
      <c r="F165" s="1" t="s">
        <v>4478</v>
      </c>
      <c r="G165" s="1" t="s">
        <v>496</v>
      </c>
      <c r="H165" s="1" t="s">
        <v>60</v>
      </c>
      <c r="I165" s="1" t="s">
        <v>113</v>
      </c>
      <c r="J165" s="1" t="s">
        <v>61</v>
      </c>
      <c r="K165" s="1" t="str">
        <f t="shared" si="7"/>
        <v>102</v>
      </c>
      <c r="L165" s="2">
        <v>43110</v>
      </c>
      <c r="M165" s="2">
        <v>43112</v>
      </c>
      <c r="N165" s="2">
        <v>43112</v>
      </c>
      <c r="W165" s="1" t="s">
        <v>59</v>
      </c>
      <c r="X165" s="1" t="str">
        <f t="shared" si="8"/>
        <v>847692</v>
      </c>
      <c r="Z165" s="1" t="s">
        <v>108</v>
      </c>
      <c r="AA165" s="1">
        <v>1</v>
      </c>
      <c r="AD165" s="1" t="s">
        <v>114</v>
      </c>
    </row>
    <row r="166" spans="1:32" s="1" customFormat="1" x14ac:dyDescent="0.3">
      <c r="A166" s="1" t="s">
        <v>495</v>
      </c>
      <c r="B166" s="1" t="s">
        <v>202</v>
      </c>
      <c r="C166" s="1" t="s">
        <v>203</v>
      </c>
      <c r="D166" s="1" t="s">
        <v>37</v>
      </c>
      <c r="F166" s="1" t="s">
        <v>4478</v>
      </c>
      <c r="G166" s="1" t="s">
        <v>497</v>
      </c>
      <c r="H166" s="1" t="s">
        <v>60</v>
      </c>
      <c r="I166" s="1" t="s">
        <v>113</v>
      </c>
      <c r="J166" s="1" t="s">
        <v>61</v>
      </c>
      <c r="K166" s="1" t="str">
        <f t="shared" si="7"/>
        <v>102</v>
      </c>
      <c r="L166" s="2">
        <v>43110</v>
      </c>
      <c r="M166" s="2">
        <v>43112</v>
      </c>
      <c r="N166" s="2">
        <v>43112</v>
      </c>
      <c r="W166" s="1" t="s">
        <v>59</v>
      </c>
      <c r="X166" s="1" t="str">
        <f t="shared" si="8"/>
        <v>847692</v>
      </c>
      <c r="Z166" s="1" t="s">
        <v>108</v>
      </c>
      <c r="AA166" s="1">
        <v>1</v>
      </c>
      <c r="AD166" s="1" t="s">
        <v>114</v>
      </c>
    </row>
    <row r="167" spans="1:32" s="1" customFormat="1" x14ac:dyDescent="0.3">
      <c r="A167" s="1" t="s">
        <v>499</v>
      </c>
      <c r="B167" s="1" t="s">
        <v>500</v>
      </c>
      <c r="C167" s="1" t="s">
        <v>501</v>
      </c>
      <c r="D167" s="1" t="s">
        <v>37</v>
      </c>
      <c r="F167" s="1" t="s">
        <v>4478</v>
      </c>
      <c r="G167" s="1" t="s">
        <v>498</v>
      </c>
      <c r="H167" s="1" t="s">
        <v>60</v>
      </c>
      <c r="I167" s="1" t="s">
        <v>95</v>
      </c>
      <c r="J167" s="1" t="s">
        <v>61</v>
      </c>
      <c r="K167" s="1" t="str">
        <f t="shared" si="7"/>
        <v>102</v>
      </c>
      <c r="L167" s="2">
        <v>43111</v>
      </c>
      <c r="M167" s="2">
        <v>43116</v>
      </c>
      <c r="N167" s="2">
        <v>43116</v>
      </c>
      <c r="W167" s="1" t="s">
        <v>59</v>
      </c>
      <c r="X167" s="1" t="str">
        <f t="shared" si="8"/>
        <v>847692</v>
      </c>
      <c r="Z167" s="1" t="s">
        <v>108</v>
      </c>
      <c r="AA167" s="1">
        <v>1</v>
      </c>
      <c r="AD167" s="1" t="s">
        <v>114</v>
      </c>
    </row>
    <row r="168" spans="1:32" s="1" customFormat="1" x14ac:dyDescent="0.3">
      <c r="A168" s="1" t="s">
        <v>251</v>
      </c>
      <c r="B168" s="1" t="s">
        <v>252</v>
      </c>
      <c r="C168" s="1" t="s">
        <v>253</v>
      </c>
      <c r="D168" s="1" t="s">
        <v>37</v>
      </c>
      <c r="F168" s="1" t="s">
        <v>4478</v>
      </c>
      <c r="G168" s="1" t="s">
        <v>503</v>
      </c>
      <c r="H168" s="1" t="s">
        <v>60</v>
      </c>
      <c r="I168" s="1" t="s">
        <v>113</v>
      </c>
      <c r="J168" s="1" t="s">
        <v>61</v>
      </c>
      <c r="K168" s="1" t="str">
        <f t="shared" si="7"/>
        <v>102</v>
      </c>
      <c r="L168" s="2">
        <v>43111</v>
      </c>
      <c r="M168" s="2">
        <v>43115</v>
      </c>
      <c r="N168" s="2">
        <v>43115</v>
      </c>
      <c r="W168" s="1" t="s">
        <v>59</v>
      </c>
      <c r="X168" s="1" t="str">
        <f t="shared" si="8"/>
        <v>847692</v>
      </c>
      <c r="Z168" s="1" t="s">
        <v>108</v>
      </c>
      <c r="AA168" s="1">
        <v>1</v>
      </c>
      <c r="AB168" s="1" t="s">
        <v>504</v>
      </c>
      <c r="AD168" s="1" t="s">
        <v>114</v>
      </c>
    </row>
    <row r="169" spans="1:32" s="1" customFormat="1" x14ac:dyDescent="0.3">
      <c r="A169" s="1" t="s">
        <v>506</v>
      </c>
      <c r="B169" s="1" t="s">
        <v>507</v>
      </c>
      <c r="C169" s="1" t="s">
        <v>508</v>
      </c>
      <c r="D169" s="1" t="s">
        <v>34</v>
      </c>
      <c r="F169" s="1" t="s">
        <v>4475</v>
      </c>
      <c r="G169" s="1" t="s">
        <v>505</v>
      </c>
      <c r="H169" s="1" t="s">
        <v>60</v>
      </c>
      <c r="I169" s="1" t="s">
        <v>64</v>
      </c>
      <c r="J169" s="1" t="s">
        <v>61</v>
      </c>
      <c r="K169" s="1" t="str">
        <f>"LVL"</f>
        <v>LVL</v>
      </c>
      <c r="L169" s="2">
        <v>43112</v>
      </c>
      <c r="M169" s="2">
        <v>43117</v>
      </c>
      <c r="N169" s="2">
        <v>43117</v>
      </c>
      <c r="W169" s="1" t="s">
        <v>59</v>
      </c>
      <c r="X169" s="1" t="str">
        <f>"690945"</f>
        <v>690945</v>
      </c>
      <c r="Z169" s="1" t="s">
        <v>184</v>
      </c>
      <c r="AA169" s="1">
        <v>1</v>
      </c>
      <c r="AD169" s="1" t="s">
        <v>79</v>
      </c>
    </row>
    <row r="170" spans="1:32" s="1" customFormat="1" x14ac:dyDescent="0.3">
      <c r="A170" s="1" t="s">
        <v>506</v>
      </c>
      <c r="B170" s="1" t="s">
        <v>507</v>
      </c>
      <c r="C170" s="1" t="s">
        <v>508</v>
      </c>
      <c r="D170" s="1" t="s">
        <v>34</v>
      </c>
      <c r="F170" s="1" t="s">
        <v>4475</v>
      </c>
      <c r="G170" s="1" t="s">
        <v>505</v>
      </c>
      <c r="H170" s="1" t="s">
        <v>60</v>
      </c>
      <c r="I170" s="1" t="s">
        <v>64</v>
      </c>
      <c r="J170" s="1" t="s">
        <v>61</v>
      </c>
      <c r="K170" s="1" t="str">
        <f>"LVL"</f>
        <v>LVL</v>
      </c>
      <c r="L170" s="2">
        <v>43112</v>
      </c>
      <c r="M170" s="2">
        <v>43117</v>
      </c>
      <c r="N170" s="2">
        <v>43117</v>
      </c>
      <c r="W170" s="1" t="s">
        <v>59</v>
      </c>
      <c r="X170" s="1" t="str">
        <f>"690945"</f>
        <v>690945</v>
      </c>
      <c r="Z170" s="1" t="s">
        <v>184</v>
      </c>
      <c r="AA170" s="1">
        <v>1</v>
      </c>
      <c r="AD170" s="1" t="s">
        <v>79</v>
      </c>
    </row>
    <row r="171" spans="1:32" s="1" customFormat="1" x14ac:dyDescent="0.3">
      <c r="A171" s="1" t="s">
        <v>510</v>
      </c>
      <c r="B171" s="1" t="s">
        <v>511</v>
      </c>
      <c r="C171" s="1" t="s">
        <v>512</v>
      </c>
      <c r="D171" s="1" t="s">
        <v>37</v>
      </c>
      <c r="F171" s="1" t="s">
        <v>4478</v>
      </c>
      <c r="G171" s="1" t="s">
        <v>509</v>
      </c>
      <c r="H171" s="1" t="s">
        <v>60</v>
      </c>
      <c r="I171" s="1" t="s">
        <v>64</v>
      </c>
      <c r="J171" s="1" t="s">
        <v>61</v>
      </c>
      <c r="K171" s="1" t="str">
        <f>"102"</f>
        <v>102</v>
      </c>
      <c r="L171" s="2">
        <v>43115</v>
      </c>
      <c r="M171" s="2">
        <v>43116</v>
      </c>
      <c r="N171" s="2">
        <v>43116</v>
      </c>
      <c r="W171" s="1" t="s">
        <v>59</v>
      </c>
      <c r="X171" s="1" t="str">
        <f>"847692"</f>
        <v>847692</v>
      </c>
      <c r="Z171" s="1" t="s">
        <v>108</v>
      </c>
      <c r="AA171" s="1">
        <v>1</v>
      </c>
      <c r="AB171" s="1" t="s">
        <v>49</v>
      </c>
      <c r="AD171" s="1" t="s">
        <v>114</v>
      </c>
    </row>
    <row r="172" spans="1:32" s="1" customFormat="1" x14ac:dyDescent="0.3">
      <c r="A172" s="1" t="s">
        <v>486</v>
      </c>
      <c r="B172" s="1" t="s">
        <v>72</v>
      </c>
      <c r="C172" s="1" t="s">
        <v>487</v>
      </c>
      <c r="D172" s="1" t="s">
        <v>37</v>
      </c>
      <c r="F172" s="1">
        <v>63</v>
      </c>
      <c r="G172" s="1" t="s">
        <v>513</v>
      </c>
      <c r="H172" s="1" t="s">
        <v>60</v>
      </c>
      <c r="I172" s="1" t="s">
        <v>64</v>
      </c>
      <c r="J172" s="1" t="s">
        <v>61</v>
      </c>
      <c r="K172" s="1" t="str">
        <f>"44"</f>
        <v>44</v>
      </c>
      <c r="L172" s="2">
        <v>43115</v>
      </c>
      <c r="M172" s="2">
        <v>43116</v>
      </c>
      <c r="N172" s="2">
        <v>43116</v>
      </c>
      <c r="W172" s="1" t="s">
        <v>59</v>
      </c>
      <c r="X172" s="1" t="str">
        <f>"114486"</f>
        <v>114486</v>
      </c>
      <c r="Z172" s="1" t="s">
        <v>468</v>
      </c>
      <c r="AA172" s="1">
        <v>1</v>
      </c>
      <c r="AB172" s="1" t="s">
        <v>49</v>
      </c>
      <c r="AD172" s="1" t="s">
        <v>473</v>
      </c>
    </row>
    <row r="173" spans="1:32" s="1" customFormat="1" x14ac:dyDescent="0.3">
      <c r="A173" s="1" t="s">
        <v>516</v>
      </c>
      <c r="B173" s="1" t="s">
        <v>500</v>
      </c>
      <c r="C173" s="1" t="s">
        <v>517</v>
      </c>
      <c r="D173" s="1" t="s">
        <v>37</v>
      </c>
      <c r="F173" s="1" t="s">
        <v>4484</v>
      </c>
      <c r="G173" s="1" t="s">
        <v>515</v>
      </c>
      <c r="H173" s="1" t="s">
        <v>60</v>
      </c>
      <c r="I173" s="1" t="s">
        <v>33</v>
      </c>
      <c r="J173" s="1" t="s">
        <v>61</v>
      </c>
      <c r="K173" s="1" t="str">
        <f>"102"</f>
        <v>102</v>
      </c>
      <c r="L173" s="2">
        <v>43115</v>
      </c>
      <c r="M173" s="2">
        <v>43136</v>
      </c>
      <c r="N173" s="2">
        <v>43136</v>
      </c>
      <c r="W173" s="1" t="s">
        <v>59</v>
      </c>
      <c r="X173" s="1" t="str">
        <f>"812426"</f>
        <v>812426</v>
      </c>
      <c r="Z173" s="1" t="s">
        <v>514</v>
      </c>
      <c r="AA173" s="1">
        <v>2</v>
      </c>
      <c r="AD173" s="1" t="s">
        <v>518</v>
      </c>
    </row>
    <row r="174" spans="1:32" s="1" customFormat="1" x14ac:dyDescent="0.3">
      <c r="A174" s="1" t="s">
        <v>516</v>
      </c>
      <c r="B174" s="1" t="s">
        <v>500</v>
      </c>
      <c r="C174" s="1" t="s">
        <v>517</v>
      </c>
      <c r="D174" s="1" t="s">
        <v>37</v>
      </c>
      <c r="F174" s="1" t="s">
        <v>4484</v>
      </c>
      <c r="G174" s="1" t="s">
        <v>515</v>
      </c>
      <c r="H174" s="1" t="s">
        <v>60</v>
      </c>
      <c r="I174" s="1" t="s">
        <v>33</v>
      </c>
      <c r="J174" s="1" t="s">
        <v>61</v>
      </c>
      <c r="K174" s="1" t="str">
        <f>"102"</f>
        <v>102</v>
      </c>
      <c r="L174" s="2">
        <v>43115</v>
      </c>
      <c r="M174" s="2">
        <v>43164</v>
      </c>
      <c r="N174" s="2">
        <v>43164</v>
      </c>
      <c r="W174" s="1" t="s">
        <v>59</v>
      </c>
      <c r="X174" s="1" t="str">
        <f>"812426"</f>
        <v>812426</v>
      </c>
      <c r="Z174" s="1" t="s">
        <v>514</v>
      </c>
      <c r="AA174" s="1">
        <v>2</v>
      </c>
      <c r="AD174" s="1" t="s">
        <v>518</v>
      </c>
    </row>
    <row r="175" spans="1:32" s="1" customFormat="1" x14ac:dyDescent="0.3">
      <c r="A175" s="1" t="s">
        <v>345</v>
      </c>
      <c r="B175" s="1" t="s">
        <v>192</v>
      </c>
      <c r="C175" s="1" t="s">
        <v>346</v>
      </c>
      <c r="D175" s="1" t="s">
        <v>37</v>
      </c>
      <c r="F175" s="1" t="s">
        <v>4478</v>
      </c>
      <c r="G175" s="1" t="s">
        <v>519</v>
      </c>
      <c r="H175" s="1" t="s">
        <v>60</v>
      </c>
      <c r="I175" s="1" t="s">
        <v>113</v>
      </c>
      <c r="J175" s="1" t="s">
        <v>61</v>
      </c>
      <c r="K175" s="1" t="str">
        <f>"102"</f>
        <v>102</v>
      </c>
      <c r="L175" s="2">
        <v>43115</v>
      </c>
      <c r="M175" s="2">
        <v>43116</v>
      </c>
      <c r="N175" s="2">
        <v>43116</v>
      </c>
      <c r="W175" s="1" t="s">
        <v>59</v>
      </c>
      <c r="X175" s="1" t="str">
        <f>"847692"</f>
        <v>847692</v>
      </c>
      <c r="Z175" s="1" t="s">
        <v>108</v>
      </c>
      <c r="AA175" s="1">
        <v>1</v>
      </c>
      <c r="AD175" s="1" t="s">
        <v>114</v>
      </c>
    </row>
    <row r="176" spans="1:32" s="1" customFormat="1" x14ac:dyDescent="0.3">
      <c r="A176" s="1" t="s">
        <v>470</v>
      </c>
      <c r="B176" s="1" t="s">
        <v>471</v>
      </c>
      <c r="C176" s="1" t="s">
        <v>472</v>
      </c>
      <c r="D176" s="1" t="s">
        <v>34</v>
      </c>
      <c r="F176" s="1" t="s">
        <v>4475</v>
      </c>
      <c r="G176" s="1" t="s">
        <v>520</v>
      </c>
      <c r="H176" s="1" t="s">
        <v>60</v>
      </c>
      <c r="I176" s="1" t="s">
        <v>113</v>
      </c>
      <c r="J176" s="1" t="s">
        <v>61</v>
      </c>
      <c r="K176" s="1" t="str">
        <f>"LVL"</f>
        <v>LVL</v>
      </c>
      <c r="L176" s="2">
        <v>43115</v>
      </c>
      <c r="M176" s="2">
        <v>43117</v>
      </c>
      <c r="N176" s="2">
        <v>43117</v>
      </c>
      <c r="W176" s="1" t="s">
        <v>59</v>
      </c>
      <c r="X176" s="1" t="str">
        <f>"690945"</f>
        <v>690945</v>
      </c>
      <c r="Z176" s="1" t="s">
        <v>184</v>
      </c>
      <c r="AA176" s="1">
        <v>1</v>
      </c>
      <c r="AB176" s="1" t="s">
        <v>521</v>
      </c>
      <c r="AD176" s="1" t="s">
        <v>79</v>
      </c>
    </row>
    <row r="177" spans="1:30" s="1" customFormat="1" x14ac:dyDescent="0.3">
      <c r="A177" s="1" t="s">
        <v>523</v>
      </c>
      <c r="B177" s="1" t="s">
        <v>524</v>
      </c>
      <c r="C177" s="1" t="s">
        <v>525</v>
      </c>
      <c r="D177" s="1" t="s">
        <v>37</v>
      </c>
      <c r="F177" s="1" t="s">
        <v>4480</v>
      </c>
      <c r="G177" s="1" t="s">
        <v>522</v>
      </c>
      <c r="H177" s="1" t="s">
        <v>60</v>
      </c>
      <c r="I177" s="1" t="s">
        <v>68</v>
      </c>
      <c r="J177" s="1" t="s">
        <v>61</v>
      </c>
      <c r="K177" s="1" t="str">
        <f t="shared" ref="K177:K182" si="9">"102"</f>
        <v>102</v>
      </c>
      <c r="L177" s="2">
        <v>43116</v>
      </c>
      <c r="M177" s="2">
        <v>43118</v>
      </c>
      <c r="N177" s="2">
        <v>43118</v>
      </c>
      <c r="W177" s="1" t="s">
        <v>59</v>
      </c>
      <c r="X177" s="1" t="str">
        <f>"551600"</f>
        <v>551600</v>
      </c>
      <c r="Z177" s="1" t="s">
        <v>177</v>
      </c>
      <c r="AA177" s="1">
        <v>4</v>
      </c>
      <c r="AB177" s="1" t="s">
        <v>49</v>
      </c>
      <c r="AD177" s="1" t="s">
        <v>182</v>
      </c>
    </row>
    <row r="178" spans="1:30" s="1" customFormat="1" x14ac:dyDescent="0.3">
      <c r="A178" s="1" t="s">
        <v>527</v>
      </c>
      <c r="B178" s="1" t="s">
        <v>528</v>
      </c>
      <c r="C178" s="1" t="s">
        <v>529</v>
      </c>
      <c r="D178" s="1" t="s">
        <v>37</v>
      </c>
      <c r="F178" s="1" t="s">
        <v>4485</v>
      </c>
      <c r="G178" s="1" t="s">
        <v>526</v>
      </c>
      <c r="H178" s="1" t="s">
        <v>60</v>
      </c>
      <c r="I178" s="1" t="s">
        <v>33</v>
      </c>
      <c r="J178" s="1" t="s">
        <v>61</v>
      </c>
      <c r="K178" s="1" t="str">
        <f t="shared" si="9"/>
        <v>102</v>
      </c>
      <c r="L178" s="2">
        <v>43116</v>
      </c>
      <c r="M178" s="2">
        <v>43118</v>
      </c>
      <c r="N178" s="2">
        <v>43118</v>
      </c>
      <c r="W178" s="1" t="s">
        <v>59</v>
      </c>
      <c r="X178" s="1" t="str">
        <f>"101163"</f>
        <v>101163</v>
      </c>
      <c r="Z178" s="1" t="s">
        <v>56</v>
      </c>
      <c r="AA178" s="1">
        <v>3</v>
      </c>
      <c r="AD178" s="1" t="s">
        <v>62</v>
      </c>
    </row>
    <row r="179" spans="1:30" s="1" customFormat="1" x14ac:dyDescent="0.3">
      <c r="A179" s="1" t="s">
        <v>212</v>
      </c>
      <c r="B179" s="1" t="s">
        <v>213</v>
      </c>
      <c r="C179" s="1" t="s">
        <v>214</v>
      </c>
      <c r="D179" s="1" t="s">
        <v>37</v>
      </c>
      <c r="F179" s="1" t="s">
        <v>4481</v>
      </c>
      <c r="G179" s="1" t="s">
        <v>531</v>
      </c>
      <c r="H179" s="1" t="s">
        <v>60</v>
      </c>
      <c r="I179" s="1" t="s">
        <v>33</v>
      </c>
      <c r="J179" s="1" t="s">
        <v>61</v>
      </c>
      <c r="K179" s="1" t="str">
        <f t="shared" si="9"/>
        <v>102</v>
      </c>
      <c r="L179" s="2">
        <v>43116</v>
      </c>
      <c r="M179" s="2">
        <v>43117</v>
      </c>
      <c r="N179" s="2">
        <v>43117</v>
      </c>
      <c r="W179" s="1" t="s">
        <v>59</v>
      </c>
      <c r="X179" s="1" t="str">
        <f>"101155"</f>
        <v>101155</v>
      </c>
      <c r="Z179" s="1" t="s">
        <v>210</v>
      </c>
      <c r="AA179" s="1">
        <v>16</v>
      </c>
      <c r="AD179" s="1" t="s">
        <v>215</v>
      </c>
    </row>
    <row r="180" spans="1:30" s="1" customFormat="1" x14ac:dyDescent="0.3">
      <c r="A180" s="1" t="s">
        <v>533</v>
      </c>
      <c r="B180" s="1" t="s">
        <v>534</v>
      </c>
      <c r="C180" s="1" t="s">
        <v>535</v>
      </c>
      <c r="D180" s="1" t="s">
        <v>37</v>
      </c>
      <c r="F180" s="1" t="s">
        <v>4480</v>
      </c>
      <c r="G180" s="1" t="s">
        <v>532</v>
      </c>
      <c r="H180" s="1" t="s">
        <v>60</v>
      </c>
      <c r="I180" s="1" t="s">
        <v>33</v>
      </c>
      <c r="J180" s="1" t="s">
        <v>61</v>
      </c>
      <c r="K180" s="1" t="str">
        <f t="shared" si="9"/>
        <v>102</v>
      </c>
      <c r="L180" s="2">
        <v>43053</v>
      </c>
      <c r="M180" s="2">
        <v>43117</v>
      </c>
      <c r="N180" s="2">
        <v>43117</v>
      </c>
      <c r="W180" s="1" t="s">
        <v>59</v>
      </c>
      <c r="X180" s="1" t="str">
        <f>"551600"</f>
        <v>551600</v>
      </c>
      <c r="Z180" s="1" t="s">
        <v>177</v>
      </c>
      <c r="AA180" s="1">
        <v>4</v>
      </c>
      <c r="AD180" s="1" t="s">
        <v>182</v>
      </c>
    </row>
    <row r="181" spans="1:30" s="1" customFormat="1" x14ac:dyDescent="0.3">
      <c r="A181" s="1" t="s">
        <v>537</v>
      </c>
      <c r="B181" s="1" t="s">
        <v>57</v>
      </c>
      <c r="C181" s="1" t="s">
        <v>77</v>
      </c>
      <c r="D181" s="1" t="s">
        <v>37</v>
      </c>
      <c r="F181" s="1" t="s">
        <v>4480</v>
      </c>
      <c r="G181" s="1" t="s">
        <v>536</v>
      </c>
      <c r="H181" s="1" t="s">
        <v>60</v>
      </c>
      <c r="I181" s="1" t="s">
        <v>33</v>
      </c>
      <c r="J181" s="1" t="s">
        <v>61</v>
      </c>
      <c r="K181" s="1" t="str">
        <f t="shared" si="9"/>
        <v>102</v>
      </c>
      <c r="L181" s="2">
        <v>43053</v>
      </c>
      <c r="M181" s="2">
        <v>43119</v>
      </c>
      <c r="N181" s="2">
        <v>43119</v>
      </c>
      <c r="W181" s="1" t="s">
        <v>59</v>
      </c>
      <c r="X181" s="1" t="str">
        <f>"551600"</f>
        <v>551600</v>
      </c>
      <c r="Z181" s="1" t="s">
        <v>177</v>
      </c>
      <c r="AA181" s="1">
        <v>2</v>
      </c>
      <c r="AD181" s="1" t="s">
        <v>182</v>
      </c>
    </row>
    <row r="182" spans="1:30" s="1" customFormat="1" x14ac:dyDescent="0.3">
      <c r="A182" s="1" t="s">
        <v>495</v>
      </c>
      <c r="B182" s="1" t="s">
        <v>202</v>
      </c>
      <c r="C182" s="1" t="s">
        <v>203</v>
      </c>
      <c r="D182" s="1" t="s">
        <v>37</v>
      </c>
      <c r="F182" s="1" t="s">
        <v>4478</v>
      </c>
      <c r="G182" s="1" t="s">
        <v>538</v>
      </c>
      <c r="H182" s="1" t="s">
        <v>60</v>
      </c>
      <c r="I182" s="1" t="s">
        <v>64</v>
      </c>
      <c r="J182" s="1" t="s">
        <v>61</v>
      </c>
      <c r="K182" s="1" t="str">
        <f t="shared" si="9"/>
        <v>102</v>
      </c>
      <c r="L182" s="2">
        <v>43116</v>
      </c>
      <c r="M182" s="2">
        <v>43117</v>
      </c>
      <c r="N182" s="2">
        <v>43117</v>
      </c>
      <c r="W182" s="1" t="s">
        <v>59</v>
      </c>
      <c r="X182" s="1" t="str">
        <f>"847692"</f>
        <v>847692</v>
      </c>
      <c r="Z182" s="1" t="s">
        <v>108</v>
      </c>
      <c r="AA182" s="1">
        <v>1</v>
      </c>
      <c r="AD182" s="1" t="s">
        <v>114</v>
      </c>
    </row>
    <row r="183" spans="1:30" s="1" customFormat="1" x14ac:dyDescent="0.3">
      <c r="A183" s="1" t="s">
        <v>540</v>
      </c>
      <c r="B183" s="1" t="s">
        <v>541</v>
      </c>
      <c r="C183" s="1" t="s">
        <v>542</v>
      </c>
      <c r="D183" s="1" t="s">
        <v>34</v>
      </c>
      <c r="F183" s="1" t="s">
        <v>4475</v>
      </c>
      <c r="G183" s="1" t="s">
        <v>539</v>
      </c>
      <c r="H183" s="1" t="s">
        <v>60</v>
      </c>
      <c r="I183" s="1" t="s">
        <v>113</v>
      </c>
      <c r="J183" s="1" t="s">
        <v>61</v>
      </c>
      <c r="K183" s="1" t="str">
        <f>"LVL"</f>
        <v>LVL</v>
      </c>
      <c r="L183" s="2">
        <v>43116</v>
      </c>
      <c r="M183" s="2">
        <v>43117</v>
      </c>
      <c r="N183" s="2">
        <v>43117</v>
      </c>
      <c r="W183" s="1" t="s">
        <v>59</v>
      </c>
      <c r="X183" s="1" t="str">
        <f>"690945"</f>
        <v>690945</v>
      </c>
      <c r="Z183" s="1" t="s">
        <v>184</v>
      </c>
      <c r="AA183" s="1">
        <v>1</v>
      </c>
      <c r="AB183" s="1" t="s">
        <v>543</v>
      </c>
      <c r="AD183" s="1" t="s">
        <v>79</v>
      </c>
    </row>
    <row r="184" spans="1:30" s="1" customFormat="1" x14ac:dyDescent="0.3">
      <c r="A184" s="1" t="s">
        <v>540</v>
      </c>
      <c r="B184" s="1" t="s">
        <v>541</v>
      </c>
      <c r="C184" s="1" t="s">
        <v>542</v>
      </c>
      <c r="D184" s="1" t="s">
        <v>34</v>
      </c>
      <c r="F184" s="1" t="s">
        <v>4475</v>
      </c>
      <c r="G184" s="1" t="s">
        <v>539</v>
      </c>
      <c r="H184" s="1" t="s">
        <v>60</v>
      </c>
      <c r="I184" s="1" t="s">
        <v>113</v>
      </c>
      <c r="J184" s="1" t="s">
        <v>61</v>
      </c>
      <c r="K184" s="1" t="str">
        <f>"LVL"</f>
        <v>LVL</v>
      </c>
      <c r="L184" s="2">
        <v>43116</v>
      </c>
      <c r="M184" s="2">
        <v>43117</v>
      </c>
      <c r="N184" s="2">
        <v>43117</v>
      </c>
      <c r="W184" s="1" t="s">
        <v>59</v>
      </c>
      <c r="X184" s="1" t="str">
        <f>"690945"</f>
        <v>690945</v>
      </c>
      <c r="Z184" s="1" t="s">
        <v>184</v>
      </c>
      <c r="AA184" s="1">
        <v>1</v>
      </c>
      <c r="AB184" s="1" t="s">
        <v>543</v>
      </c>
      <c r="AD184" s="1" t="s">
        <v>79</v>
      </c>
    </row>
    <row r="185" spans="1:30" s="1" customFormat="1" x14ac:dyDescent="0.3">
      <c r="A185" s="1" t="s">
        <v>545</v>
      </c>
      <c r="B185" s="1" t="s">
        <v>546</v>
      </c>
      <c r="C185" s="1" t="s">
        <v>547</v>
      </c>
      <c r="D185" s="1" t="s">
        <v>34</v>
      </c>
      <c r="F185" s="1" t="s">
        <v>4475</v>
      </c>
      <c r="G185" s="1" t="s">
        <v>544</v>
      </c>
      <c r="H185" s="1" t="s">
        <v>60</v>
      </c>
      <c r="I185" s="1" t="s">
        <v>113</v>
      </c>
      <c r="J185" s="1" t="s">
        <v>61</v>
      </c>
      <c r="K185" s="1" t="str">
        <f>"LVL"</f>
        <v>LVL</v>
      </c>
      <c r="L185" s="2">
        <v>43116</v>
      </c>
      <c r="M185" s="2">
        <v>43117</v>
      </c>
      <c r="N185" s="2">
        <v>43117</v>
      </c>
      <c r="W185" s="1" t="s">
        <v>59</v>
      </c>
      <c r="X185" s="1" t="str">
        <f>"690945"</f>
        <v>690945</v>
      </c>
      <c r="Z185" s="1" t="s">
        <v>184</v>
      </c>
      <c r="AA185" s="1">
        <v>1</v>
      </c>
      <c r="AD185" s="1" t="s">
        <v>79</v>
      </c>
    </row>
    <row r="186" spans="1:30" s="1" customFormat="1" x14ac:dyDescent="0.3">
      <c r="A186" s="1" t="s">
        <v>549</v>
      </c>
      <c r="B186" s="1" t="s">
        <v>57</v>
      </c>
      <c r="C186" s="1" t="s">
        <v>550</v>
      </c>
      <c r="D186" s="1" t="s">
        <v>37</v>
      </c>
      <c r="F186" s="1" t="s">
        <v>4478</v>
      </c>
      <c r="G186" s="1" t="s">
        <v>548</v>
      </c>
      <c r="H186" s="1" t="s">
        <v>60</v>
      </c>
      <c r="I186" s="1" t="s">
        <v>64</v>
      </c>
      <c r="J186" s="1" t="s">
        <v>61</v>
      </c>
      <c r="K186" s="1" t="str">
        <f>"FRN"</f>
        <v>FRN</v>
      </c>
      <c r="L186" s="2">
        <v>43117</v>
      </c>
      <c r="M186" s="2">
        <v>43118</v>
      </c>
      <c r="N186" s="2">
        <v>43118</v>
      </c>
      <c r="W186" s="1" t="s">
        <v>59</v>
      </c>
      <c r="X186" s="1" t="str">
        <f>"847692"</f>
        <v>847692</v>
      </c>
      <c r="Z186" s="1" t="s">
        <v>108</v>
      </c>
      <c r="AA186" s="1">
        <v>1</v>
      </c>
      <c r="AD186" s="1" t="s">
        <v>114</v>
      </c>
    </row>
    <row r="187" spans="1:30" s="1" customFormat="1" x14ac:dyDescent="0.3">
      <c r="A187" s="1" t="s">
        <v>549</v>
      </c>
      <c r="B187" s="1" t="s">
        <v>57</v>
      </c>
      <c r="C187" s="1" t="s">
        <v>550</v>
      </c>
      <c r="D187" s="1" t="s">
        <v>37</v>
      </c>
      <c r="F187" s="1" t="s">
        <v>4478</v>
      </c>
      <c r="G187" s="1" t="s">
        <v>551</v>
      </c>
      <c r="H187" s="1" t="s">
        <v>60</v>
      </c>
      <c r="I187" s="1" t="s">
        <v>64</v>
      </c>
      <c r="J187" s="1" t="s">
        <v>61</v>
      </c>
      <c r="K187" s="1" t="str">
        <f>"FRN"</f>
        <v>FRN</v>
      </c>
      <c r="L187" s="2">
        <v>43117</v>
      </c>
      <c r="M187" s="2">
        <v>43118</v>
      </c>
      <c r="N187" s="2">
        <v>43118</v>
      </c>
      <c r="W187" s="1" t="s">
        <v>59</v>
      </c>
      <c r="X187" s="1" t="str">
        <f>"847692"</f>
        <v>847692</v>
      </c>
      <c r="Z187" s="1" t="s">
        <v>108</v>
      </c>
      <c r="AA187" s="1">
        <v>1</v>
      </c>
      <c r="AD187" s="1" t="s">
        <v>114</v>
      </c>
    </row>
    <row r="188" spans="1:30" s="1" customFormat="1" x14ac:dyDescent="0.3">
      <c r="A188" s="1" t="s">
        <v>553</v>
      </c>
      <c r="B188" s="1" t="s">
        <v>554</v>
      </c>
      <c r="C188" s="1" t="s">
        <v>555</v>
      </c>
      <c r="D188" s="1" t="s">
        <v>34</v>
      </c>
      <c r="F188" s="1" t="s">
        <v>4475</v>
      </c>
      <c r="G188" s="1" t="s">
        <v>552</v>
      </c>
      <c r="H188" s="1" t="s">
        <v>60</v>
      </c>
      <c r="I188" s="1" t="s">
        <v>64</v>
      </c>
      <c r="J188" s="1" t="s">
        <v>61</v>
      </c>
      <c r="K188" s="1" t="str">
        <f>"LVL"</f>
        <v>LVL</v>
      </c>
      <c r="L188" s="2">
        <v>43117</v>
      </c>
      <c r="M188" s="2">
        <v>43118</v>
      </c>
      <c r="N188" s="2">
        <v>43118</v>
      </c>
      <c r="W188" s="1" t="s">
        <v>59</v>
      </c>
      <c r="X188" s="1" t="str">
        <f>"690945"</f>
        <v>690945</v>
      </c>
      <c r="Z188" s="1" t="s">
        <v>184</v>
      </c>
      <c r="AA188" s="1">
        <v>1</v>
      </c>
      <c r="AB188" s="1" t="s">
        <v>49</v>
      </c>
      <c r="AD188" s="1" t="s">
        <v>79</v>
      </c>
    </row>
    <row r="189" spans="1:30" s="1" customFormat="1" x14ac:dyDescent="0.3">
      <c r="A189" s="1" t="s">
        <v>557</v>
      </c>
      <c r="B189" s="1" t="s">
        <v>558</v>
      </c>
      <c r="C189" s="1" t="s">
        <v>559</v>
      </c>
      <c r="D189" s="1" t="s">
        <v>37</v>
      </c>
      <c r="F189" s="1">
        <v>105</v>
      </c>
      <c r="G189" s="1" t="s">
        <v>556</v>
      </c>
      <c r="H189" s="1" t="s">
        <v>60</v>
      </c>
      <c r="I189" s="1" t="s">
        <v>113</v>
      </c>
      <c r="J189" s="1" t="s">
        <v>61</v>
      </c>
      <c r="K189" s="1" t="str">
        <f>"44"</f>
        <v>44</v>
      </c>
      <c r="L189" s="2">
        <v>43117</v>
      </c>
      <c r="M189" s="2">
        <v>43118</v>
      </c>
      <c r="N189" s="2">
        <v>43118</v>
      </c>
      <c r="W189" s="1" t="s">
        <v>59</v>
      </c>
      <c r="X189" s="1" t="str">
        <f>"305671"</f>
        <v>305671</v>
      </c>
      <c r="Z189" s="1" t="s">
        <v>65</v>
      </c>
      <c r="AA189" s="1">
        <v>1</v>
      </c>
      <c r="AB189" s="1" t="s">
        <v>560</v>
      </c>
      <c r="AD189" s="1" t="s">
        <v>67</v>
      </c>
    </row>
    <row r="190" spans="1:30" s="1" customFormat="1" x14ac:dyDescent="0.3">
      <c r="A190" s="1" t="s">
        <v>562</v>
      </c>
      <c r="B190" s="1" t="s">
        <v>563</v>
      </c>
      <c r="C190" s="1" t="s">
        <v>564</v>
      </c>
      <c r="D190" s="1" t="s">
        <v>34</v>
      </c>
      <c r="F190" s="1" t="s">
        <v>4475</v>
      </c>
      <c r="G190" s="1" t="s">
        <v>561</v>
      </c>
      <c r="H190" s="1" t="s">
        <v>60</v>
      </c>
      <c r="I190" s="1" t="s">
        <v>113</v>
      </c>
      <c r="J190" s="1" t="s">
        <v>61</v>
      </c>
      <c r="K190" s="1" t="str">
        <f>"LVL"</f>
        <v>LVL</v>
      </c>
      <c r="L190" s="2">
        <v>43117</v>
      </c>
      <c r="M190" s="2">
        <v>43118</v>
      </c>
      <c r="N190" s="2">
        <v>43118</v>
      </c>
      <c r="W190" s="1" t="s">
        <v>59</v>
      </c>
      <c r="X190" s="1" t="str">
        <f>"690945"</f>
        <v>690945</v>
      </c>
      <c r="Z190" s="1" t="s">
        <v>184</v>
      </c>
      <c r="AA190" s="1">
        <v>1</v>
      </c>
      <c r="AD190" s="1" t="s">
        <v>79</v>
      </c>
    </row>
    <row r="191" spans="1:30" s="1" customFormat="1" x14ac:dyDescent="0.3">
      <c r="A191" s="1" t="s">
        <v>562</v>
      </c>
      <c r="B191" s="1" t="s">
        <v>563</v>
      </c>
      <c r="C191" s="1" t="s">
        <v>564</v>
      </c>
      <c r="D191" s="1" t="s">
        <v>34</v>
      </c>
      <c r="F191" s="1" t="s">
        <v>4475</v>
      </c>
      <c r="G191" s="1" t="s">
        <v>561</v>
      </c>
      <c r="H191" s="1" t="s">
        <v>60</v>
      </c>
      <c r="I191" s="1" t="s">
        <v>113</v>
      </c>
      <c r="J191" s="1" t="s">
        <v>61</v>
      </c>
      <c r="K191" s="1" t="str">
        <f>"LVL"</f>
        <v>LVL</v>
      </c>
      <c r="L191" s="2">
        <v>43117</v>
      </c>
      <c r="M191" s="2">
        <v>43118</v>
      </c>
      <c r="N191" s="2">
        <v>43118</v>
      </c>
      <c r="W191" s="1" t="s">
        <v>59</v>
      </c>
      <c r="X191" s="1" t="str">
        <f>"690945"</f>
        <v>690945</v>
      </c>
      <c r="Z191" s="1" t="s">
        <v>184</v>
      </c>
      <c r="AA191" s="1">
        <v>1</v>
      </c>
      <c r="AD191" s="1" t="s">
        <v>79</v>
      </c>
    </row>
    <row r="192" spans="1:30" s="1" customFormat="1" x14ac:dyDescent="0.3">
      <c r="A192" s="1" t="s">
        <v>567</v>
      </c>
      <c r="B192" s="1" t="s">
        <v>568</v>
      </c>
      <c r="C192" s="1" t="s">
        <v>569</v>
      </c>
      <c r="D192" s="1" t="s">
        <v>34</v>
      </c>
      <c r="F192" s="1" t="s">
        <v>4486</v>
      </c>
      <c r="G192" s="1" t="s">
        <v>566</v>
      </c>
      <c r="H192" s="1" t="s">
        <v>60</v>
      </c>
      <c r="I192" s="1" t="s">
        <v>64</v>
      </c>
      <c r="J192" s="1" t="s">
        <v>61</v>
      </c>
      <c r="K192" s="1" t="str">
        <f>"LVL"</f>
        <v>LVL</v>
      </c>
      <c r="L192" s="2">
        <v>43118</v>
      </c>
      <c r="M192" s="2">
        <v>43119</v>
      </c>
      <c r="N192" s="2">
        <v>43119</v>
      </c>
      <c r="W192" s="1" t="s">
        <v>59</v>
      </c>
      <c r="X192" s="1" t="str">
        <f>"607975"</f>
        <v>607975</v>
      </c>
      <c r="Z192" s="1" t="s">
        <v>565</v>
      </c>
      <c r="AA192" s="1">
        <v>1</v>
      </c>
      <c r="AB192" s="1" t="s">
        <v>49</v>
      </c>
      <c r="AD192" s="1" t="s">
        <v>570</v>
      </c>
    </row>
    <row r="193" spans="1:30" s="1" customFormat="1" x14ac:dyDescent="0.3">
      <c r="A193" s="1" t="s">
        <v>572</v>
      </c>
      <c r="B193" s="1" t="s">
        <v>573</v>
      </c>
      <c r="C193" s="1" t="s">
        <v>574</v>
      </c>
      <c r="D193" s="1" t="s">
        <v>37</v>
      </c>
      <c r="F193" s="1">
        <v>105</v>
      </c>
      <c r="G193" s="1" t="s">
        <v>571</v>
      </c>
      <c r="H193" s="1" t="s">
        <v>60</v>
      </c>
      <c r="I193" s="1" t="s">
        <v>113</v>
      </c>
      <c r="J193" s="1" t="s">
        <v>61</v>
      </c>
      <c r="K193" s="1" t="str">
        <f t="shared" ref="K193:K198" si="10">"102"</f>
        <v>102</v>
      </c>
      <c r="L193" s="2">
        <v>43118</v>
      </c>
      <c r="M193" s="2">
        <v>43119</v>
      </c>
      <c r="N193" s="2">
        <v>43119</v>
      </c>
      <c r="W193" s="1" t="s">
        <v>59</v>
      </c>
      <c r="X193" s="1" t="str">
        <f>"305671"</f>
        <v>305671</v>
      </c>
      <c r="Z193" s="1" t="s">
        <v>65</v>
      </c>
      <c r="AA193" s="1">
        <v>1</v>
      </c>
      <c r="AB193" s="1" t="s">
        <v>575</v>
      </c>
      <c r="AD193" s="1" t="s">
        <v>67</v>
      </c>
    </row>
    <row r="194" spans="1:30" s="1" customFormat="1" x14ac:dyDescent="0.3">
      <c r="A194" s="1" t="s">
        <v>577</v>
      </c>
      <c r="B194" s="1" t="s">
        <v>578</v>
      </c>
      <c r="C194" s="1" t="s">
        <v>579</v>
      </c>
      <c r="D194" s="1" t="s">
        <v>37</v>
      </c>
      <c r="F194" s="1" t="s">
        <v>4478</v>
      </c>
      <c r="G194" s="1" t="s">
        <v>576</v>
      </c>
      <c r="H194" s="1" t="s">
        <v>60</v>
      </c>
      <c r="I194" s="1" t="s">
        <v>113</v>
      </c>
      <c r="J194" s="1" t="s">
        <v>61</v>
      </c>
      <c r="K194" s="1" t="str">
        <f t="shared" si="10"/>
        <v>102</v>
      </c>
      <c r="L194" s="2">
        <v>43118</v>
      </c>
      <c r="M194" s="2">
        <v>43119</v>
      </c>
      <c r="N194" s="2">
        <v>43119</v>
      </c>
      <c r="W194" s="1" t="s">
        <v>59</v>
      </c>
      <c r="X194" s="1" t="str">
        <f>"847692"</f>
        <v>847692</v>
      </c>
      <c r="Z194" s="1" t="s">
        <v>108</v>
      </c>
      <c r="AA194" s="1">
        <v>1</v>
      </c>
      <c r="AD194" s="1" t="s">
        <v>114</v>
      </c>
    </row>
    <row r="195" spans="1:30" s="1" customFormat="1" x14ac:dyDescent="0.3">
      <c r="A195" s="1" t="s">
        <v>577</v>
      </c>
      <c r="B195" s="1" t="s">
        <v>578</v>
      </c>
      <c r="C195" s="1" t="s">
        <v>579</v>
      </c>
      <c r="D195" s="1" t="s">
        <v>37</v>
      </c>
      <c r="F195" s="1" t="s">
        <v>4478</v>
      </c>
      <c r="G195" s="1" t="s">
        <v>580</v>
      </c>
      <c r="H195" s="1" t="s">
        <v>60</v>
      </c>
      <c r="I195" s="1" t="s">
        <v>113</v>
      </c>
      <c r="J195" s="1" t="s">
        <v>61</v>
      </c>
      <c r="K195" s="1" t="str">
        <f t="shared" si="10"/>
        <v>102</v>
      </c>
      <c r="L195" s="2">
        <v>43118</v>
      </c>
      <c r="M195" s="2">
        <v>43119</v>
      </c>
      <c r="N195" s="2">
        <v>43119</v>
      </c>
      <c r="W195" s="1" t="s">
        <v>59</v>
      </c>
      <c r="X195" s="1" t="str">
        <f>"847692"</f>
        <v>847692</v>
      </c>
      <c r="Z195" s="1" t="s">
        <v>108</v>
      </c>
      <c r="AA195" s="1">
        <v>1</v>
      </c>
      <c r="AD195" s="1" t="s">
        <v>114</v>
      </c>
    </row>
    <row r="196" spans="1:30" s="1" customFormat="1" x14ac:dyDescent="0.3">
      <c r="A196" s="1" t="s">
        <v>577</v>
      </c>
      <c r="B196" s="1" t="s">
        <v>578</v>
      </c>
      <c r="C196" s="1" t="s">
        <v>579</v>
      </c>
      <c r="D196" s="1" t="s">
        <v>37</v>
      </c>
      <c r="F196" s="1" t="s">
        <v>4478</v>
      </c>
      <c r="G196" s="1" t="s">
        <v>581</v>
      </c>
      <c r="H196" s="1" t="s">
        <v>60</v>
      </c>
      <c r="I196" s="1" t="s">
        <v>113</v>
      </c>
      <c r="J196" s="1" t="s">
        <v>61</v>
      </c>
      <c r="K196" s="1" t="str">
        <f t="shared" si="10"/>
        <v>102</v>
      </c>
      <c r="L196" s="2">
        <v>43118</v>
      </c>
      <c r="M196" s="2">
        <v>43122</v>
      </c>
      <c r="N196" s="2">
        <v>43122</v>
      </c>
      <c r="W196" s="1" t="s">
        <v>59</v>
      </c>
      <c r="X196" s="1" t="str">
        <f>"847692"</f>
        <v>847692</v>
      </c>
      <c r="Z196" s="1" t="s">
        <v>108</v>
      </c>
      <c r="AA196" s="1">
        <v>1</v>
      </c>
      <c r="AD196" s="1" t="s">
        <v>114</v>
      </c>
    </row>
    <row r="197" spans="1:30" s="1" customFormat="1" x14ac:dyDescent="0.3">
      <c r="A197" s="1" t="s">
        <v>572</v>
      </c>
      <c r="B197" s="1" t="s">
        <v>573</v>
      </c>
      <c r="C197" s="1" t="s">
        <v>574</v>
      </c>
      <c r="D197" s="1" t="s">
        <v>37</v>
      </c>
      <c r="F197" s="1">
        <v>105</v>
      </c>
      <c r="G197" s="1" t="s">
        <v>582</v>
      </c>
      <c r="H197" s="1" t="s">
        <v>60</v>
      </c>
      <c r="I197" s="1" t="s">
        <v>113</v>
      </c>
      <c r="J197" s="1" t="s">
        <v>61</v>
      </c>
      <c r="K197" s="1" t="str">
        <f t="shared" si="10"/>
        <v>102</v>
      </c>
      <c r="L197" s="2">
        <v>43118</v>
      </c>
      <c r="M197" s="2">
        <v>43122</v>
      </c>
      <c r="N197" s="2">
        <v>43122</v>
      </c>
      <c r="W197" s="1" t="s">
        <v>59</v>
      </c>
      <c r="X197" s="1" t="str">
        <f>"305671"</f>
        <v>305671</v>
      </c>
      <c r="Z197" s="1" t="s">
        <v>65</v>
      </c>
      <c r="AA197" s="1">
        <v>1</v>
      </c>
      <c r="AB197" s="1" t="s">
        <v>583</v>
      </c>
      <c r="AD197" s="1" t="s">
        <v>67</v>
      </c>
    </row>
    <row r="198" spans="1:30" s="1" customFormat="1" x14ac:dyDescent="0.3">
      <c r="A198" s="1" t="s">
        <v>577</v>
      </c>
      <c r="B198" s="1" t="s">
        <v>578</v>
      </c>
      <c r="C198" s="1" t="s">
        <v>579</v>
      </c>
      <c r="D198" s="1" t="s">
        <v>37</v>
      </c>
      <c r="F198" s="1" t="s">
        <v>4478</v>
      </c>
      <c r="G198" s="1" t="s">
        <v>584</v>
      </c>
      <c r="H198" s="1" t="s">
        <v>60</v>
      </c>
      <c r="I198" s="1" t="s">
        <v>113</v>
      </c>
      <c r="J198" s="1" t="s">
        <v>61</v>
      </c>
      <c r="K198" s="1" t="str">
        <f t="shared" si="10"/>
        <v>102</v>
      </c>
      <c r="L198" s="2">
        <v>43118</v>
      </c>
      <c r="M198" s="2">
        <v>43122</v>
      </c>
      <c r="N198" s="2">
        <v>43122</v>
      </c>
      <c r="W198" s="1" t="s">
        <v>59</v>
      </c>
      <c r="X198" s="1" t="str">
        <f>"847692"</f>
        <v>847692</v>
      </c>
      <c r="Z198" s="1" t="s">
        <v>108</v>
      </c>
      <c r="AA198" s="1">
        <v>1</v>
      </c>
      <c r="AD198" s="1" t="s">
        <v>114</v>
      </c>
    </row>
    <row r="199" spans="1:30" s="1" customFormat="1" x14ac:dyDescent="0.3">
      <c r="A199" s="1" t="s">
        <v>416</v>
      </c>
      <c r="B199" s="1" t="s">
        <v>417</v>
      </c>
      <c r="C199" s="1" t="s">
        <v>586</v>
      </c>
      <c r="D199" s="1" t="s">
        <v>37</v>
      </c>
      <c r="F199" s="1">
        <v>105</v>
      </c>
      <c r="G199" s="1" t="s">
        <v>585</v>
      </c>
      <c r="H199" s="1" t="s">
        <v>60</v>
      </c>
      <c r="I199" s="1" t="s">
        <v>113</v>
      </c>
      <c r="J199" s="1" t="s">
        <v>61</v>
      </c>
      <c r="K199" s="1" t="str">
        <f>"FRN"</f>
        <v>FRN</v>
      </c>
      <c r="L199" s="2">
        <v>43119</v>
      </c>
      <c r="M199" s="2">
        <v>43122</v>
      </c>
      <c r="N199" s="2">
        <v>43122</v>
      </c>
      <c r="W199" s="1" t="s">
        <v>59</v>
      </c>
      <c r="X199" s="1" t="str">
        <f>"305671"</f>
        <v>305671</v>
      </c>
      <c r="Z199" s="1" t="s">
        <v>65</v>
      </c>
      <c r="AA199" s="1">
        <v>1</v>
      </c>
      <c r="AD199" s="1" t="s">
        <v>67</v>
      </c>
    </row>
    <row r="200" spans="1:30" s="1" customFormat="1" x14ac:dyDescent="0.3">
      <c r="A200" s="1" t="s">
        <v>588</v>
      </c>
      <c r="B200" s="1" t="s">
        <v>589</v>
      </c>
      <c r="C200" s="1" t="s">
        <v>590</v>
      </c>
      <c r="D200" s="1" t="s">
        <v>37</v>
      </c>
      <c r="F200" s="1">
        <v>105</v>
      </c>
      <c r="G200" s="1" t="s">
        <v>587</v>
      </c>
      <c r="H200" s="1" t="s">
        <v>60</v>
      </c>
      <c r="I200" s="1" t="s">
        <v>113</v>
      </c>
      <c r="J200" s="1" t="s">
        <v>61</v>
      </c>
      <c r="K200" s="1" t="str">
        <f>"FRN"</f>
        <v>FRN</v>
      </c>
      <c r="L200" s="2">
        <v>43120</v>
      </c>
      <c r="M200" s="2">
        <v>43124</v>
      </c>
      <c r="N200" s="2">
        <v>43124</v>
      </c>
      <c r="W200" s="1" t="s">
        <v>59</v>
      </c>
      <c r="X200" s="1" t="str">
        <f>"305671"</f>
        <v>305671</v>
      </c>
      <c r="Z200" s="1" t="s">
        <v>65</v>
      </c>
      <c r="AA200" s="1">
        <v>1</v>
      </c>
      <c r="AD200" s="1" t="s">
        <v>67</v>
      </c>
    </row>
    <row r="201" spans="1:30" s="1" customFormat="1" x14ac:dyDescent="0.3">
      <c r="A201" s="1" t="s">
        <v>432</v>
      </c>
      <c r="B201" s="1" t="s">
        <v>433</v>
      </c>
      <c r="C201" s="1" t="s">
        <v>434</v>
      </c>
      <c r="D201" s="1" t="s">
        <v>34</v>
      </c>
      <c r="F201" s="1" t="s">
        <v>4475</v>
      </c>
      <c r="G201" s="1" t="s">
        <v>591</v>
      </c>
      <c r="H201" s="1" t="s">
        <v>60</v>
      </c>
      <c r="I201" s="1" t="s">
        <v>113</v>
      </c>
      <c r="J201" s="1" t="s">
        <v>61</v>
      </c>
      <c r="K201" s="1" t="str">
        <f>"LVL"</f>
        <v>LVL</v>
      </c>
      <c r="L201" s="2">
        <v>43122</v>
      </c>
      <c r="M201" s="2">
        <v>43123</v>
      </c>
      <c r="N201" s="2">
        <v>43123</v>
      </c>
      <c r="W201" s="1" t="s">
        <v>59</v>
      </c>
      <c r="X201" s="1" t="str">
        <f>"690945"</f>
        <v>690945</v>
      </c>
      <c r="Z201" s="1" t="s">
        <v>184</v>
      </c>
      <c r="AA201" s="1">
        <v>1</v>
      </c>
      <c r="AD201" s="1" t="s">
        <v>79</v>
      </c>
    </row>
    <row r="202" spans="1:30" s="1" customFormat="1" x14ac:dyDescent="0.3">
      <c r="A202" s="1" t="s">
        <v>593</v>
      </c>
      <c r="B202" s="1" t="s">
        <v>594</v>
      </c>
      <c r="C202" s="1" t="s">
        <v>595</v>
      </c>
      <c r="D202" s="1" t="s">
        <v>37</v>
      </c>
      <c r="F202" s="1">
        <v>105</v>
      </c>
      <c r="G202" s="1" t="s">
        <v>592</v>
      </c>
      <c r="H202" s="1" t="s">
        <v>60</v>
      </c>
      <c r="I202" s="1" t="s">
        <v>64</v>
      </c>
      <c r="J202" s="1" t="s">
        <v>61</v>
      </c>
      <c r="K202" s="1" t="str">
        <f>"102"</f>
        <v>102</v>
      </c>
      <c r="L202" s="2">
        <v>43123</v>
      </c>
      <c r="M202" s="2">
        <v>43124</v>
      </c>
      <c r="N202" s="2">
        <v>43124</v>
      </c>
      <c r="W202" s="1" t="s">
        <v>59</v>
      </c>
      <c r="X202" s="1" t="str">
        <f>"305671"</f>
        <v>305671</v>
      </c>
      <c r="Z202" s="1" t="s">
        <v>65</v>
      </c>
      <c r="AA202" s="1">
        <v>1</v>
      </c>
      <c r="AB202" s="1" t="s">
        <v>49</v>
      </c>
      <c r="AD202" s="1" t="s">
        <v>67</v>
      </c>
    </row>
    <row r="203" spans="1:30" s="1" customFormat="1" x14ac:dyDescent="0.3">
      <c r="A203" s="1" t="s">
        <v>597</v>
      </c>
      <c r="B203" s="1" t="s">
        <v>598</v>
      </c>
      <c r="C203" s="1" t="s">
        <v>599</v>
      </c>
      <c r="D203" s="1" t="s">
        <v>34</v>
      </c>
      <c r="F203" s="1" t="s">
        <v>4475</v>
      </c>
      <c r="G203" s="1" t="s">
        <v>596</v>
      </c>
      <c r="H203" s="1" t="s">
        <v>60</v>
      </c>
      <c r="I203" s="1" t="s">
        <v>113</v>
      </c>
      <c r="J203" s="1" t="s">
        <v>61</v>
      </c>
      <c r="K203" s="1" t="str">
        <f>"LVL"</f>
        <v>LVL</v>
      </c>
      <c r="L203" s="2">
        <v>43123</v>
      </c>
      <c r="M203" s="2">
        <v>43125</v>
      </c>
      <c r="N203" s="2">
        <v>43125</v>
      </c>
      <c r="W203" s="1" t="s">
        <v>59</v>
      </c>
      <c r="X203" s="1" t="str">
        <f>"690945"</f>
        <v>690945</v>
      </c>
      <c r="Z203" s="1" t="s">
        <v>184</v>
      </c>
      <c r="AA203" s="1">
        <v>1</v>
      </c>
      <c r="AB203" s="1" t="s">
        <v>600</v>
      </c>
      <c r="AD203" s="1" t="s">
        <v>79</v>
      </c>
    </row>
    <row r="204" spans="1:30" s="1" customFormat="1" x14ac:dyDescent="0.3">
      <c r="A204" s="1" t="s">
        <v>602</v>
      </c>
      <c r="B204" s="1" t="s">
        <v>603</v>
      </c>
      <c r="C204" s="1" t="s">
        <v>77</v>
      </c>
      <c r="D204" s="1" t="s">
        <v>34</v>
      </c>
      <c r="F204" s="1" t="s">
        <v>4475</v>
      </c>
      <c r="G204" s="1" t="s">
        <v>601</v>
      </c>
      <c r="H204" s="1" t="s">
        <v>60</v>
      </c>
      <c r="I204" s="1" t="s">
        <v>113</v>
      </c>
      <c r="J204" s="1" t="s">
        <v>61</v>
      </c>
      <c r="K204" s="1" t="str">
        <f>"LVL"</f>
        <v>LVL</v>
      </c>
      <c r="L204" s="2">
        <v>43123</v>
      </c>
      <c r="M204" s="2">
        <v>43124</v>
      </c>
      <c r="N204" s="2">
        <v>43124</v>
      </c>
      <c r="W204" s="1" t="s">
        <v>59</v>
      </c>
      <c r="X204" s="1" t="str">
        <f>"690945"</f>
        <v>690945</v>
      </c>
      <c r="Z204" s="1" t="s">
        <v>184</v>
      </c>
      <c r="AA204" s="1">
        <v>1</v>
      </c>
      <c r="AB204" s="1" t="s">
        <v>604</v>
      </c>
      <c r="AD204" s="1" t="s">
        <v>79</v>
      </c>
    </row>
    <row r="205" spans="1:30" s="1" customFormat="1" x14ac:dyDescent="0.3">
      <c r="A205" s="1" t="s">
        <v>606</v>
      </c>
      <c r="B205" s="1" t="s">
        <v>51</v>
      </c>
      <c r="C205" s="1" t="s">
        <v>607</v>
      </c>
      <c r="D205" s="1" t="s">
        <v>34</v>
      </c>
      <c r="F205" s="1" t="s">
        <v>4475</v>
      </c>
      <c r="G205" s="1" t="s">
        <v>605</v>
      </c>
      <c r="H205" s="1" t="s">
        <v>60</v>
      </c>
      <c r="I205" s="1" t="s">
        <v>113</v>
      </c>
      <c r="J205" s="1" t="s">
        <v>61</v>
      </c>
      <c r="K205" s="1" t="str">
        <f>"LVL"</f>
        <v>LVL</v>
      </c>
      <c r="L205" s="2">
        <v>43123</v>
      </c>
      <c r="M205" s="2">
        <v>43126</v>
      </c>
      <c r="N205" s="2">
        <v>43126</v>
      </c>
      <c r="W205" s="1" t="s">
        <v>59</v>
      </c>
      <c r="X205" s="1" t="str">
        <f>"690945"</f>
        <v>690945</v>
      </c>
      <c r="Z205" s="1" t="s">
        <v>184</v>
      </c>
      <c r="AA205" s="1">
        <v>1</v>
      </c>
      <c r="AD205" s="1" t="s">
        <v>79</v>
      </c>
    </row>
    <row r="206" spans="1:30" s="1" customFormat="1" x14ac:dyDescent="0.3">
      <c r="A206" s="1" t="s">
        <v>609</v>
      </c>
      <c r="B206" s="1" t="s">
        <v>610</v>
      </c>
      <c r="C206" s="1" t="s">
        <v>611</v>
      </c>
      <c r="D206" s="1" t="s">
        <v>34</v>
      </c>
      <c r="F206" s="1" t="s">
        <v>4475</v>
      </c>
      <c r="G206" s="1" t="s">
        <v>608</v>
      </c>
      <c r="H206" s="1" t="s">
        <v>60</v>
      </c>
      <c r="I206" s="1" t="s">
        <v>95</v>
      </c>
      <c r="J206" s="1" t="s">
        <v>61</v>
      </c>
      <c r="K206" s="1" t="str">
        <f>"LVL"</f>
        <v>LVL</v>
      </c>
      <c r="L206" s="2">
        <v>43124</v>
      </c>
      <c r="M206" s="2">
        <v>43125</v>
      </c>
      <c r="N206" s="2">
        <v>43125</v>
      </c>
      <c r="W206" s="1" t="s">
        <v>59</v>
      </c>
      <c r="X206" s="1" t="str">
        <f>"690945"</f>
        <v>690945</v>
      </c>
      <c r="Z206" s="1" t="s">
        <v>184</v>
      </c>
      <c r="AA206" s="1">
        <v>2</v>
      </c>
      <c r="AB206" s="1" t="s">
        <v>612</v>
      </c>
      <c r="AD206" s="1" t="s">
        <v>79</v>
      </c>
    </row>
    <row r="207" spans="1:30" s="1" customFormat="1" x14ac:dyDescent="0.3">
      <c r="A207" s="1" t="s">
        <v>272</v>
      </c>
      <c r="B207" s="1" t="s">
        <v>273</v>
      </c>
      <c r="C207" s="1" t="s">
        <v>274</v>
      </c>
      <c r="D207" s="1" t="s">
        <v>37</v>
      </c>
      <c r="F207" s="1" t="s">
        <v>4478</v>
      </c>
      <c r="G207" s="1" t="s">
        <v>613</v>
      </c>
      <c r="H207" s="1" t="s">
        <v>60</v>
      </c>
      <c r="I207" s="1" t="s">
        <v>64</v>
      </c>
      <c r="J207" s="1" t="s">
        <v>61</v>
      </c>
      <c r="K207" s="1" t="str">
        <f>"102"</f>
        <v>102</v>
      </c>
      <c r="L207" s="2">
        <v>43124</v>
      </c>
      <c r="M207" s="2">
        <v>43125</v>
      </c>
      <c r="N207" s="2">
        <v>43125</v>
      </c>
      <c r="W207" s="1" t="s">
        <v>59</v>
      </c>
      <c r="X207" s="1" t="str">
        <f>"847692"</f>
        <v>847692</v>
      </c>
      <c r="Z207" s="1" t="s">
        <v>108</v>
      </c>
      <c r="AA207" s="1">
        <v>1</v>
      </c>
      <c r="AB207" s="1" t="s">
        <v>49</v>
      </c>
      <c r="AD207" s="1" t="s">
        <v>114</v>
      </c>
    </row>
    <row r="208" spans="1:30" s="1" customFormat="1" x14ac:dyDescent="0.3">
      <c r="A208" s="1" t="s">
        <v>272</v>
      </c>
      <c r="B208" s="1" t="s">
        <v>273</v>
      </c>
      <c r="C208" s="1" t="s">
        <v>274</v>
      </c>
      <c r="D208" s="1" t="s">
        <v>37</v>
      </c>
      <c r="F208" s="1" t="s">
        <v>4478</v>
      </c>
      <c r="G208" s="1" t="s">
        <v>613</v>
      </c>
      <c r="H208" s="1" t="s">
        <v>60</v>
      </c>
      <c r="I208" s="1" t="s">
        <v>64</v>
      </c>
      <c r="J208" s="1" t="s">
        <v>61</v>
      </c>
      <c r="K208" s="1" t="str">
        <f>"102"</f>
        <v>102</v>
      </c>
      <c r="L208" s="2">
        <v>43124</v>
      </c>
      <c r="M208" s="2">
        <v>43125</v>
      </c>
      <c r="N208" s="2">
        <v>43125</v>
      </c>
      <c r="W208" s="1" t="s">
        <v>59</v>
      </c>
      <c r="X208" s="1" t="str">
        <f>"847692"</f>
        <v>847692</v>
      </c>
      <c r="Z208" s="1" t="s">
        <v>108</v>
      </c>
      <c r="AA208" s="1">
        <v>1</v>
      </c>
      <c r="AB208" s="1" t="s">
        <v>49</v>
      </c>
      <c r="AD208" s="1" t="s">
        <v>114</v>
      </c>
    </row>
    <row r="209" spans="1:30" s="1" customFormat="1" x14ac:dyDescent="0.3">
      <c r="A209" s="1" t="s">
        <v>615</v>
      </c>
      <c r="B209" s="1" t="s">
        <v>616</v>
      </c>
      <c r="C209" s="1" t="s">
        <v>617</v>
      </c>
      <c r="D209" s="1" t="s">
        <v>34</v>
      </c>
      <c r="F209" s="1" t="s">
        <v>4475</v>
      </c>
      <c r="G209" s="1" t="s">
        <v>614</v>
      </c>
      <c r="H209" s="1" t="s">
        <v>60</v>
      </c>
      <c r="I209" s="1" t="s">
        <v>113</v>
      </c>
      <c r="J209" s="1" t="s">
        <v>61</v>
      </c>
      <c r="K209" s="1" t="str">
        <f>"LVL"</f>
        <v>LVL</v>
      </c>
      <c r="L209" s="2">
        <v>43124</v>
      </c>
      <c r="M209" s="2">
        <v>43126</v>
      </c>
      <c r="N209" s="2">
        <v>43126</v>
      </c>
      <c r="W209" s="1" t="s">
        <v>59</v>
      </c>
      <c r="X209" s="1" t="str">
        <f>"690945"</f>
        <v>690945</v>
      </c>
      <c r="Z209" s="1" t="s">
        <v>184</v>
      </c>
      <c r="AA209" s="1">
        <v>1</v>
      </c>
      <c r="AD209" s="1" t="s">
        <v>79</v>
      </c>
    </row>
    <row r="210" spans="1:30" s="1" customFormat="1" x14ac:dyDescent="0.3">
      <c r="A210" s="1" t="s">
        <v>615</v>
      </c>
      <c r="B210" s="1" t="s">
        <v>616</v>
      </c>
      <c r="C210" s="1" t="s">
        <v>617</v>
      </c>
      <c r="D210" s="1" t="s">
        <v>34</v>
      </c>
      <c r="F210" s="1" t="s">
        <v>4475</v>
      </c>
      <c r="G210" s="1" t="s">
        <v>614</v>
      </c>
      <c r="H210" s="1" t="s">
        <v>60</v>
      </c>
      <c r="I210" s="1" t="s">
        <v>113</v>
      </c>
      <c r="J210" s="1" t="s">
        <v>61</v>
      </c>
      <c r="K210" s="1" t="str">
        <f>"LVL"</f>
        <v>LVL</v>
      </c>
      <c r="L210" s="2">
        <v>43124</v>
      </c>
      <c r="M210" s="2">
        <v>43126</v>
      </c>
      <c r="N210" s="2">
        <v>43126</v>
      </c>
      <c r="W210" s="1" t="s">
        <v>59</v>
      </c>
      <c r="X210" s="1" t="str">
        <f>"690945"</f>
        <v>690945</v>
      </c>
      <c r="Z210" s="1" t="s">
        <v>184</v>
      </c>
      <c r="AA210" s="1">
        <v>1</v>
      </c>
      <c r="AD210" s="1" t="s">
        <v>79</v>
      </c>
    </row>
    <row r="211" spans="1:30" s="1" customFormat="1" x14ac:dyDescent="0.3">
      <c r="A211" s="1" t="s">
        <v>615</v>
      </c>
      <c r="B211" s="1" t="s">
        <v>616</v>
      </c>
      <c r="C211" s="1" t="s">
        <v>617</v>
      </c>
      <c r="D211" s="1" t="s">
        <v>34</v>
      </c>
      <c r="F211" s="1" t="s">
        <v>4475</v>
      </c>
      <c r="G211" s="1" t="s">
        <v>614</v>
      </c>
      <c r="H211" s="1" t="s">
        <v>60</v>
      </c>
      <c r="I211" s="1" t="s">
        <v>113</v>
      </c>
      <c r="J211" s="1" t="s">
        <v>61</v>
      </c>
      <c r="K211" s="1" t="str">
        <f>"LVL"</f>
        <v>LVL</v>
      </c>
      <c r="L211" s="2">
        <v>43124</v>
      </c>
      <c r="M211" s="2">
        <v>43126</v>
      </c>
      <c r="N211" s="2">
        <v>43126</v>
      </c>
      <c r="W211" s="1" t="s">
        <v>59</v>
      </c>
      <c r="X211" s="1" t="str">
        <f>"690945"</f>
        <v>690945</v>
      </c>
      <c r="Z211" s="1" t="s">
        <v>184</v>
      </c>
      <c r="AA211" s="1">
        <v>1</v>
      </c>
      <c r="AD211" s="1" t="s">
        <v>79</v>
      </c>
    </row>
    <row r="212" spans="1:30" s="1" customFormat="1" x14ac:dyDescent="0.3">
      <c r="A212" s="1" t="s">
        <v>619</v>
      </c>
      <c r="B212" s="1" t="s">
        <v>620</v>
      </c>
      <c r="C212" s="1" t="s">
        <v>621</v>
      </c>
      <c r="D212" s="1" t="s">
        <v>34</v>
      </c>
      <c r="F212" s="1" t="s">
        <v>4475</v>
      </c>
      <c r="G212" s="1" t="s">
        <v>618</v>
      </c>
      <c r="H212" s="1" t="s">
        <v>60</v>
      </c>
      <c r="I212" s="1" t="s">
        <v>113</v>
      </c>
      <c r="J212" s="1" t="s">
        <v>61</v>
      </c>
      <c r="K212" s="1" t="str">
        <f>"LVL"</f>
        <v>LVL</v>
      </c>
      <c r="L212" s="2">
        <v>43125</v>
      </c>
      <c r="M212" s="2">
        <v>43126</v>
      </c>
      <c r="N212" s="2">
        <v>43126</v>
      </c>
      <c r="W212" s="1" t="s">
        <v>59</v>
      </c>
      <c r="X212" s="1" t="str">
        <f>"690945"</f>
        <v>690945</v>
      </c>
      <c r="Z212" s="1" t="s">
        <v>184</v>
      </c>
      <c r="AA212" s="1">
        <v>1</v>
      </c>
      <c r="AB212" s="1" t="s">
        <v>622</v>
      </c>
      <c r="AD212" s="1" t="s">
        <v>79</v>
      </c>
    </row>
    <row r="213" spans="1:30" s="1" customFormat="1" x14ac:dyDescent="0.3">
      <c r="A213" s="1" t="s">
        <v>624</v>
      </c>
      <c r="B213" s="1" t="s">
        <v>51</v>
      </c>
      <c r="C213" s="1" t="s">
        <v>625</v>
      </c>
      <c r="D213" s="1" t="s">
        <v>37</v>
      </c>
      <c r="F213" s="1">
        <v>105</v>
      </c>
      <c r="G213" s="1" t="s">
        <v>623</v>
      </c>
      <c r="H213" s="1" t="s">
        <v>60</v>
      </c>
      <c r="I213" s="1" t="s">
        <v>64</v>
      </c>
      <c r="J213" s="1" t="s">
        <v>61</v>
      </c>
      <c r="K213" s="1" t="str">
        <f>"FRN"</f>
        <v>FRN</v>
      </c>
      <c r="L213" s="2">
        <v>43129</v>
      </c>
      <c r="M213" s="2">
        <v>43131</v>
      </c>
      <c r="N213" s="2">
        <v>43131</v>
      </c>
      <c r="W213" s="1" t="s">
        <v>59</v>
      </c>
      <c r="X213" s="1" t="str">
        <f>"305671"</f>
        <v>305671</v>
      </c>
      <c r="Z213" s="1" t="s">
        <v>65</v>
      </c>
      <c r="AA213" s="1">
        <v>1</v>
      </c>
      <c r="AD213" s="1" t="s">
        <v>67</v>
      </c>
    </row>
    <row r="214" spans="1:30" s="1" customFormat="1" x14ac:dyDescent="0.3">
      <c r="A214" s="1" t="s">
        <v>311</v>
      </c>
      <c r="B214" s="1" t="s">
        <v>312</v>
      </c>
      <c r="C214" s="1" t="s">
        <v>313</v>
      </c>
      <c r="D214" s="1" t="s">
        <v>37</v>
      </c>
      <c r="F214" s="1" t="s">
        <v>4478</v>
      </c>
      <c r="G214" s="1" t="s">
        <v>626</v>
      </c>
      <c r="H214" s="1" t="s">
        <v>60</v>
      </c>
      <c r="I214" s="1" t="s">
        <v>95</v>
      </c>
      <c r="J214" s="1" t="s">
        <v>61</v>
      </c>
      <c r="K214" s="1" t="str">
        <f>"102"</f>
        <v>102</v>
      </c>
      <c r="L214" s="2">
        <v>43130</v>
      </c>
      <c r="M214" s="2">
        <v>43131</v>
      </c>
      <c r="N214" s="2">
        <v>43131</v>
      </c>
      <c r="W214" s="1" t="s">
        <v>59</v>
      </c>
      <c r="X214" s="1" t="str">
        <f>"847692"</f>
        <v>847692</v>
      </c>
      <c r="Z214" s="1" t="s">
        <v>108</v>
      </c>
      <c r="AA214" s="1">
        <v>1</v>
      </c>
      <c r="AD214" s="1" t="s">
        <v>114</v>
      </c>
    </row>
    <row r="215" spans="1:30" s="1" customFormat="1" x14ac:dyDescent="0.3">
      <c r="A215" s="1" t="s">
        <v>629</v>
      </c>
      <c r="B215" s="1" t="s">
        <v>51</v>
      </c>
      <c r="C215" s="1" t="s">
        <v>630</v>
      </c>
      <c r="D215" s="1" t="s">
        <v>34</v>
      </c>
      <c r="F215" s="1" t="s">
        <v>4487</v>
      </c>
      <c r="G215" s="1" t="s">
        <v>628</v>
      </c>
      <c r="H215" s="1" t="s">
        <v>60</v>
      </c>
      <c r="I215" s="1" t="s">
        <v>95</v>
      </c>
      <c r="J215" s="1" t="s">
        <v>61</v>
      </c>
      <c r="K215" s="1" t="str">
        <f>"LVL"</f>
        <v>LVL</v>
      </c>
      <c r="L215" s="2">
        <v>43130</v>
      </c>
      <c r="M215" s="2">
        <v>43131</v>
      </c>
      <c r="N215" s="2">
        <v>43131</v>
      </c>
      <c r="W215" s="1" t="s">
        <v>59</v>
      </c>
      <c r="X215" s="1" t="str">
        <f>"417770"</f>
        <v>417770</v>
      </c>
      <c r="Z215" s="1" t="s">
        <v>627</v>
      </c>
      <c r="AA215" s="1">
        <v>6</v>
      </c>
      <c r="AD215" s="1" t="s">
        <v>631</v>
      </c>
    </row>
    <row r="216" spans="1:30" s="1" customFormat="1" x14ac:dyDescent="0.3">
      <c r="A216" s="1" t="s">
        <v>629</v>
      </c>
      <c r="B216" s="1" t="s">
        <v>51</v>
      </c>
      <c r="C216" s="1" t="s">
        <v>630</v>
      </c>
      <c r="D216" s="1" t="s">
        <v>34</v>
      </c>
      <c r="F216" s="1" t="s">
        <v>4487</v>
      </c>
      <c r="G216" s="1" t="s">
        <v>628</v>
      </c>
      <c r="H216" s="1" t="s">
        <v>60</v>
      </c>
      <c r="I216" s="1" t="s">
        <v>95</v>
      </c>
      <c r="J216" s="1" t="s">
        <v>61</v>
      </c>
      <c r="K216" s="1" t="str">
        <f>"LVL"</f>
        <v>LVL</v>
      </c>
      <c r="L216" s="2">
        <v>43130</v>
      </c>
      <c r="M216" s="2">
        <v>43131</v>
      </c>
      <c r="N216" s="2">
        <v>43131</v>
      </c>
      <c r="W216" s="1" t="s">
        <v>59</v>
      </c>
      <c r="X216" s="1" t="str">
        <f>"417770"</f>
        <v>417770</v>
      </c>
      <c r="Z216" s="1" t="s">
        <v>627</v>
      </c>
      <c r="AA216" s="1">
        <v>2</v>
      </c>
      <c r="AD216" s="1" t="s">
        <v>631</v>
      </c>
    </row>
    <row r="217" spans="1:30" s="1" customFormat="1" x14ac:dyDescent="0.3">
      <c r="A217" s="1" t="s">
        <v>633</v>
      </c>
      <c r="B217" s="1" t="s">
        <v>634</v>
      </c>
      <c r="C217" s="1" t="s">
        <v>635</v>
      </c>
      <c r="D217" s="1" t="s">
        <v>37</v>
      </c>
      <c r="F217" s="1">
        <v>105</v>
      </c>
      <c r="G217" s="1" t="s">
        <v>632</v>
      </c>
      <c r="H217" s="1" t="s">
        <v>60</v>
      </c>
      <c r="I217" s="1" t="s">
        <v>64</v>
      </c>
      <c r="J217" s="1" t="s">
        <v>61</v>
      </c>
      <c r="K217" s="1" t="str">
        <f>"102"</f>
        <v>102</v>
      </c>
      <c r="L217" s="2">
        <v>43130</v>
      </c>
      <c r="M217" s="2">
        <v>43131</v>
      </c>
      <c r="N217" s="2">
        <v>43131</v>
      </c>
      <c r="W217" s="1" t="s">
        <v>59</v>
      </c>
      <c r="X217" s="1" t="str">
        <f>"305671"</f>
        <v>305671</v>
      </c>
      <c r="Z217" s="1" t="s">
        <v>65</v>
      </c>
      <c r="AA217" s="1">
        <v>1</v>
      </c>
      <c r="AD217" s="1" t="s">
        <v>67</v>
      </c>
    </row>
    <row r="218" spans="1:30" s="1" customFormat="1" x14ac:dyDescent="0.3">
      <c r="A218" s="1" t="s">
        <v>637</v>
      </c>
      <c r="B218" s="1" t="s">
        <v>638</v>
      </c>
      <c r="C218" s="1" t="s">
        <v>639</v>
      </c>
      <c r="D218" s="1" t="s">
        <v>37</v>
      </c>
      <c r="F218" s="1" t="s">
        <v>4478</v>
      </c>
      <c r="G218" s="1" t="s">
        <v>636</v>
      </c>
      <c r="H218" s="1" t="s">
        <v>60</v>
      </c>
      <c r="I218" s="1" t="s">
        <v>113</v>
      </c>
      <c r="J218" s="1" t="s">
        <v>61</v>
      </c>
      <c r="K218" s="1" t="str">
        <f>"102"</f>
        <v>102</v>
      </c>
      <c r="L218" s="2">
        <v>43130</v>
      </c>
      <c r="M218" s="2">
        <v>43131</v>
      </c>
      <c r="N218" s="2">
        <v>43131</v>
      </c>
      <c r="W218" s="1" t="s">
        <v>59</v>
      </c>
      <c r="X218" s="1" t="str">
        <f>"847692"</f>
        <v>847692</v>
      </c>
      <c r="Z218" s="1" t="s">
        <v>108</v>
      </c>
      <c r="AA218" s="1">
        <v>1</v>
      </c>
      <c r="AB218" s="1" t="s">
        <v>640</v>
      </c>
      <c r="AD218" s="1" t="s">
        <v>114</v>
      </c>
    </row>
    <row r="219" spans="1:30" s="1" customFormat="1" x14ac:dyDescent="0.3">
      <c r="A219" s="1" t="s">
        <v>637</v>
      </c>
      <c r="B219" s="1" t="s">
        <v>638</v>
      </c>
      <c r="C219" s="1" t="s">
        <v>639</v>
      </c>
      <c r="D219" s="1" t="s">
        <v>37</v>
      </c>
      <c r="F219" s="1" t="s">
        <v>4478</v>
      </c>
      <c r="G219" s="1" t="s">
        <v>641</v>
      </c>
      <c r="H219" s="1" t="s">
        <v>60</v>
      </c>
      <c r="I219" s="1" t="s">
        <v>113</v>
      </c>
      <c r="J219" s="1" t="s">
        <v>61</v>
      </c>
      <c r="K219" s="1" t="str">
        <f>"102"</f>
        <v>102</v>
      </c>
      <c r="L219" s="2">
        <v>43130</v>
      </c>
      <c r="M219" s="2">
        <v>43131</v>
      </c>
      <c r="N219" s="2">
        <v>43131</v>
      </c>
      <c r="W219" s="1" t="s">
        <v>59</v>
      </c>
      <c r="X219" s="1" t="str">
        <f>"847692"</f>
        <v>847692</v>
      </c>
      <c r="Z219" s="1" t="s">
        <v>108</v>
      </c>
      <c r="AA219" s="1">
        <v>1</v>
      </c>
      <c r="AB219" s="1" t="s">
        <v>642</v>
      </c>
      <c r="AD219" s="1" t="s">
        <v>114</v>
      </c>
    </row>
    <row r="220" spans="1:30" s="1" customFormat="1" x14ac:dyDescent="0.3">
      <c r="A220" s="1" t="s">
        <v>644</v>
      </c>
      <c r="B220" s="1" t="s">
        <v>645</v>
      </c>
      <c r="C220" s="1" t="s">
        <v>337</v>
      </c>
      <c r="D220" s="1" t="s">
        <v>34</v>
      </c>
      <c r="F220" s="1" t="s">
        <v>4475</v>
      </c>
      <c r="G220" s="1" t="s">
        <v>643</v>
      </c>
      <c r="H220" s="1" t="s">
        <v>60</v>
      </c>
      <c r="I220" s="1" t="s">
        <v>113</v>
      </c>
      <c r="J220" s="1" t="s">
        <v>61</v>
      </c>
      <c r="K220" s="1" t="str">
        <f>"LVL"</f>
        <v>LVL</v>
      </c>
      <c r="L220" s="2">
        <v>43130</v>
      </c>
      <c r="M220" s="2">
        <v>43131</v>
      </c>
      <c r="N220" s="2">
        <v>43131</v>
      </c>
      <c r="W220" s="1" t="s">
        <v>59</v>
      </c>
      <c r="X220" s="1" t="str">
        <f>"690945"</f>
        <v>690945</v>
      </c>
      <c r="Z220" s="1" t="s">
        <v>184</v>
      </c>
      <c r="AA220" s="1">
        <v>1</v>
      </c>
      <c r="AD220" s="1" t="s">
        <v>79</v>
      </c>
    </row>
    <row r="221" spans="1:30" s="1" customFormat="1" x14ac:dyDescent="0.3">
      <c r="A221" s="1" t="s">
        <v>644</v>
      </c>
      <c r="B221" s="1" t="s">
        <v>645</v>
      </c>
      <c r="C221" s="1" t="s">
        <v>337</v>
      </c>
      <c r="D221" s="1" t="s">
        <v>34</v>
      </c>
      <c r="F221" s="1" t="s">
        <v>4475</v>
      </c>
      <c r="G221" s="1" t="s">
        <v>643</v>
      </c>
      <c r="H221" s="1" t="s">
        <v>60</v>
      </c>
      <c r="I221" s="1" t="s">
        <v>113</v>
      </c>
      <c r="J221" s="1" t="s">
        <v>61</v>
      </c>
      <c r="K221" s="1" t="str">
        <f>"LVL"</f>
        <v>LVL</v>
      </c>
      <c r="L221" s="2">
        <v>43130</v>
      </c>
      <c r="M221" s="2">
        <v>43131</v>
      </c>
      <c r="N221" s="2">
        <v>43131</v>
      </c>
      <c r="W221" s="1" t="s">
        <v>59</v>
      </c>
      <c r="X221" s="1" t="str">
        <f>"690945"</f>
        <v>690945</v>
      </c>
      <c r="Z221" s="1" t="s">
        <v>184</v>
      </c>
      <c r="AA221" s="1">
        <v>1</v>
      </c>
      <c r="AD221" s="1" t="s">
        <v>79</v>
      </c>
    </row>
    <row r="222" spans="1:30" s="1" customFormat="1" x14ac:dyDescent="0.3">
      <c r="A222" s="1" t="s">
        <v>71</v>
      </c>
      <c r="B222" s="1" t="s">
        <v>72</v>
      </c>
      <c r="C222" s="1" t="s">
        <v>73</v>
      </c>
      <c r="D222" s="1" t="s">
        <v>37</v>
      </c>
      <c r="F222" s="1">
        <v>105</v>
      </c>
      <c r="G222" s="1" t="s">
        <v>646</v>
      </c>
      <c r="H222" s="1" t="s">
        <v>60</v>
      </c>
      <c r="I222" s="1" t="s">
        <v>64</v>
      </c>
      <c r="J222" s="1" t="s">
        <v>61</v>
      </c>
      <c r="K222" s="1" t="str">
        <f>"44"</f>
        <v>44</v>
      </c>
      <c r="L222" s="2">
        <v>43131</v>
      </c>
      <c r="M222" s="2">
        <v>43133</v>
      </c>
      <c r="N222" s="2">
        <v>43133</v>
      </c>
      <c r="W222" s="1" t="s">
        <v>59</v>
      </c>
      <c r="X222" s="1" t="str">
        <f t="shared" ref="X222:X228" si="11">"305671"</f>
        <v>305671</v>
      </c>
      <c r="Z222" s="1" t="s">
        <v>65</v>
      </c>
      <c r="AA222" s="1">
        <v>1</v>
      </c>
      <c r="AB222" s="1" t="s">
        <v>49</v>
      </c>
      <c r="AD222" s="1" t="s">
        <v>67</v>
      </c>
    </row>
    <row r="223" spans="1:30" s="1" customFormat="1" x14ac:dyDescent="0.3">
      <c r="A223" s="1" t="s">
        <v>648</v>
      </c>
      <c r="B223" s="1" t="s">
        <v>649</v>
      </c>
      <c r="C223" s="1" t="s">
        <v>650</v>
      </c>
      <c r="D223" s="1" t="s">
        <v>37</v>
      </c>
      <c r="F223" s="1">
        <v>105</v>
      </c>
      <c r="G223" s="1" t="s">
        <v>647</v>
      </c>
      <c r="H223" s="1" t="s">
        <v>60</v>
      </c>
      <c r="I223" s="1" t="s">
        <v>64</v>
      </c>
      <c r="J223" s="1" t="s">
        <v>61</v>
      </c>
      <c r="K223" s="1" t="str">
        <f>"102"</f>
        <v>102</v>
      </c>
      <c r="L223" s="2">
        <v>43131</v>
      </c>
      <c r="M223" s="2">
        <v>43132</v>
      </c>
      <c r="N223" s="2">
        <v>43132</v>
      </c>
      <c r="W223" s="1" t="s">
        <v>59</v>
      </c>
      <c r="X223" s="1" t="str">
        <f t="shared" si="11"/>
        <v>305671</v>
      </c>
      <c r="Z223" s="1" t="s">
        <v>65</v>
      </c>
      <c r="AA223" s="1">
        <v>1</v>
      </c>
      <c r="AB223" s="1" t="s">
        <v>49</v>
      </c>
      <c r="AD223" s="1" t="s">
        <v>67</v>
      </c>
    </row>
    <row r="224" spans="1:30" s="1" customFormat="1" x14ac:dyDescent="0.3">
      <c r="A224" s="1" t="s">
        <v>652</v>
      </c>
      <c r="B224" s="1" t="s">
        <v>134</v>
      </c>
      <c r="C224" s="1" t="s">
        <v>653</v>
      </c>
      <c r="D224" s="1" t="s">
        <v>37</v>
      </c>
      <c r="F224" s="1">
        <v>105</v>
      </c>
      <c r="G224" s="1" t="s">
        <v>651</v>
      </c>
      <c r="H224" s="1" t="s">
        <v>60</v>
      </c>
      <c r="I224" s="1" t="s">
        <v>64</v>
      </c>
      <c r="J224" s="1" t="s">
        <v>61</v>
      </c>
      <c r="K224" s="1" t="str">
        <f>"102"</f>
        <v>102</v>
      </c>
      <c r="L224" s="2">
        <v>43131</v>
      </c>
      <c r="M224" s="2">
        <v>43132</v>
      </c>
      <c r="N224" s="2">
        <v>43132</v>
      </c>
      <c r="W224" s="1" t="s">
        <v>59</v>
      </c>
      <c r="X224" s="1" t="str">
        <f t="shared" si="11"/>
        <v>305671</v>
      </c>
      <c r="Z224" s="1" t="s">
        <v>65</v>
      </c>
      <c r="AA224" s="1">
        <v>1</v>
      </c>
      <c r="AD224" s="1" t="s">
        <v>67</v>
      </c>
    </row>
    <row r="225" spans="1:30" s="1" customFormat="1" x14ac:dyDescent="0.3">
      <c r="A225" s="1" t="s">
        <v>655</v>
      </c>
      <c r="B225" s="1" t="s">
        <v>656</v>
      </c>
      <c r="C225" s="1" t="s">
        <v>657</v>
      </c>
      <c r="D225" s="1" t="s">
        <v>37</v>
      </c>
      <c r="F225" s="1">
        <v>105</v>
      </c>
      <c r="G225" s="1" t="s">
        <v>654</v>
      </c>
      <c r="H225" s="1" t="s">
        <v>60</v>
      </c>
      <c r="I225" s="1" t="s">
        <v>64</v>
      </c>
      <c r="J225" s="1" t="s">
        <v>61</v>
      </c>
      <c r="K225" s="1" t="str">
        <f>"FRN"</f>
        <v>FRN</v>
      </c>
      <c r="L225" s="2">
        <v>43131</v>
      </c>
      <c r="M225" s="2">
        <v>43132</v>
      </c>
      <c r="N225" s="2">
        <v>43132</v>
      </c>
      <c r="W225" s="1" t="s">
        <v>59</v>
      </c>
      <c r="X225" s="1" t="str">
        <f t="shared" si="11"/>
        <v>305671</v>
      </c>
      <c r="Z225" s="1" t="s">
        <v>65</v>
      </c>
      <c r="AA225" s="1">
        <v>1</v>
      </c>
      <c r="AB225" s="1" t="s">
        <v>49</v>
      </c>
      <c r="AD225" s="1" t="s">
        <v>67</v>
      </c>
    </row>
    <row r="226" spans="1:30" s="1" customFormat="1" x14ac:dyDescent="0.3">
      <c r="A226" s="1" t="s">
        <v>510</v>
      </c>
      <c r="B226" s="1" t="s">
        <v>511</v>
      </c>
      <c r="C226" s="1" t="s">
        <v>512</v>
      </c>
      <c r="D226" s="1" t="s">
        <v>37</v>
      </c>
      <c r="F226" s="1">
        <v>105</v>
      </c>
      <c r="G226" s="1" t="s">
        <v>658</v>
      </c>
      <c r="H226" s="1" t="s">
        <v>60</v>
      </c>
      <c r="I226" s="1" t="s">
        <v>64</v>
      </c>
      <c r="J226" s="1" t="s">
        <v>61</v>
      </c>
      <c r="K226" s="1" t="str">
        <f>"102"</f>
        <v>102</v>
      </c>
      <c r="L226" s="2">
        <v>43131</v>
      </c>
      <c r="M226" s="2">
        <v>43132</v>
      </c>
      <c r="N226" s="2">
        <v>43132</v>
      </c>
      <c r="W226" s="1" t="s">
        <v>59</v>
      </c>
      <c r="X226" s="1" t="str">
        <f t="shared" si="11"/>
        <v>305671</v>
      </c>
      <c r="Z226" s="1" t="s">
        <v>65</v>
      </c>
      <c r="AA226" s="1">
        <v>1</v>
      </c>
      <c r="AB226" s="1" t="s">
        <v>49</v>
      </c>
      <c r="AD226" s="1" t="s">
        <v>67</v>
      </c>
    </row>
    <row r="227" spans="1:30" s="1" customFormat="1" x14ac:dyDescent="0.3">
      <c r="A227" s="1" t="s">
        <v>660</v>
      </c>
      <c r="B227" s="1" t="s">
        <v>51</v>
      </c>
      <c r="C227" s="1" t="s">
        <v>661</v>
      </c>
      <c r="D227" s="1" t="s">
        <v>37</v>
      </c>
      <c r="F227" s="1">
        <v>105</v>
      </c>
      <c r="G227" s="1" t="s">
        <v>659</v>
      </c>
      <c r="H227" s="1" t="s">
        <v>60</v>
      </c>
      <c r="I227" s="1" t="s">
        <v>64</v>
      </c>
      <c r="J227" s="1" t="s">
        <v>61</v>
      </c>
      <c r="K227" s="1" t="str">
        <f>"44"</f>
        <v>44</v>
      </c>
      <c r="L227" s="2">
        <v>43131</v>
      </c>
      <c r="M227" s="2">
        <v>43136</v>
      </c>
      <c r="N227" s="2">
        <v>43136</v>
      </c>
      <c r="W227" s="1" t="s">
        <v>59</v>
      </c>
      <c r="X227" s="1" t="str">
        <f t="shared" si="11"/>
        <v>305671</v>
      </c>
      <c r="Z227" s="1" t="s">
        <v>65</v>
      </c>
      <c r="AA227" s="1">
        <v>1</v>
      </c>
      <c r="AD227" s="1" t="s">
        <v>67</v>
      </c>
    </row>
    <row r="228" spans="1:30" s="1" customFormat="1" x14ac:dyDescent="0.3">
      <c r="A228" s="1" t="s">
        <v>663</v>
      </c>
      <c r="B228" s="1" t="s">
        <v>664</v>
      </c>
      <c r="C228" s="1" t="s">
        <v>665</v>
      </c>
      <c r="D228" s="1" t="s">
        <v>37</v>
      </c>
      <c r="F228" s="1">
        <v>105</v>
      </c>
      <c r="G228" s="1" t="s">
        <v>662</v>
      </c>
      <c r="H228" s="1" t="s">
        <v>60</v>
      </c>
      <c r="I228" s="1" t="s">
        <v>64</v>
      </c>
      <c r="J228" s="1" t="s">
        <v>61</v>
      </c>
      <c r="K228" s="1" t="str">
        <f>"44"</f>
        <v>44</v>
      </c>
      <c r="L228" s="2">
        <v>43131</v>
      </c>
      <c r="M228" s="2">
        <v>43136</v>
      </c>
      <c r="N228" s="2">
        <v>43136</v>
      </c>
      <c r="W228" s="1" t="s">
        <v>59</v>
      </c>
      <c r="X228" s="1" t="str">
        <f t="shared" si="11"/>
        <v>305671</v>
      </c>
      <c r="Z228" s="1" t="s">
        <v>65</v>
      </c>
      <c r="AA228" s="1">
        <v>1</v>
      </c>
      <c r="AD228" s="1" t="s">
        <v>67</v>
      </c>
    </row>
    <row r="229" spans="1:30" s="1" customFormat="1" x14ac:dyDescent="0.3">
      <c r="A229" s="1" t="s">
        <v>668</v>
      </c>
      <c r="B229" s="1" t="s">
        <v>669</v>
      </c>
      <c r="C229" s="1" t="s">
        <v>670</v>
      </c>
      <c r="D229" s="1" t="s">
        <v>37</v>
      </c>
      <c r="F229" s="1" t="s">
        <v>4478</v>
      </c>
      <c r="G229" s="1" t="s">
        <v>667</v>
      </c>
      <c r="H229" s="1" t="s">
        <v>60</v>
      </c>
      <c r="I229" s="1" t="s">
        <v>95</v>
      </c>
      <c r="J229" s="1" t="s">
        <v>61</v>
      </c>
      <c r="K229" s="1" t="str">
        <f>"102"</f>
        <v>102</v>
      </c>
      <c r="L229" s="2">
        <v>43131</v>
      </c>
      <c r="M229" s="2">
        <v>43133</v>
      </c>
      <c r="N229" s="2">
        <v>43133</v>
      </c>
      <c r="W229" s="1" t="s">
        <v>59</v>
      </c>
      <c r="X229" s="1" t="str">
        <f>"847692"</f>
        <v>847692</v>
      </c>
      <c r="Z229" s="1" t="s">
        <v>108</v>
      </c>
      <c r="AA229" s="1">
        <v>2</v>
      </c>
      <c r="AD229" s="1" t="s">
        <v>114</v>
      </c>
    </row>
    <row r="230" spans="1:30" s="1" customFormat="1" x14ac:dyDescent="0.3">
      <c r="A230" s="1" t="s">
        <v>672</v>
      </c>
      <c r="B230" s="1" t="s">
        <v>673</v>
      </c>
      <c r="C230" s="1" t="s">
        <v>283</v>
      </c>
      <c r="D230" s="1" t="s">
        <v>34</v>
      </c>
      <c r="F230" s="1" t="s">
        <v>4475</v>
      </c>
      <c r="G230" s="1" t="s">
        <v>671</v>
      </c>
      <c r="H230" s="1" t="s">
        <v>60</v>
      </c>
      <c r="I230" s="1" t="s">
        <v>113</v>
      </c>
      <c r="J230" s="1" t="s">
        <v>61</v>
      </c>
      <c r="K230" s="1" t="str">
        <f>"LVL"</f>
        <v>LVL</v>
      </c>
      <c r="L230" s="2">
        <v>43132</v>
      </c>
      <c r="M230" s="2">
        <v>43133</v>
      </c>
      <c r="N230" s="2">
        <v>43409</v>
      </c>
      <c r="W230" s="1" t="s">
        <v>59</v>
      </c>
      <c r="X230" s="1" t="str">
        <f>"690945"</f>
        <v>690945</v>
      </c>
      <c r="Z230" s="1" t="s">
        <v>184</v>
      </c>
      <c r="AA230" s="1">
        <v>1</v>
      </c>
      <c r="AD230" s="1" t="s">
        <v>79</v>
      </c>
    </row>
    <row r="231" spans="1:30" s="1" customFormat="1" x14ac:dyDescent="0.3">
      <c r="A231" s="1" t="s">
        <v>672</v>
      </c>
      <c r="B231" s="1" t="s">
        <v>673</v>
      </c>
      <c r="C231" s="1" t="s">
        <v>283</v>
      </c>
      <c r="D231" s="1" t="s">
        <v>34</v>
      </c>
      <c r="F231" s="1" t="s">
        <v>4475</v>
      </c>
      <c r="G231" s="1" t="s">
        <v>671</v>
      </c>
      <c r="H231" s="1" t="s">
        <v>60</v>
      </c>
      <c r="I231" s="1" t="s">
        <v>113</v>
      </c>
      <c r="J231" s="1" t="s">
        <v>61</v>
      </c>
      <c r="K231" s="1" t="str">
        <f>"LVL"</f>
        <v>LVL</v>
      </c>
      <c r="L231" s="2">
        <v>43132</v>
      </c>
      <c r="M231" s="2">
        <v>43133</v>
      </c>
      <c r="N231" s="2">
        <v>43409</v>
      </c>
      <c r="W231" s="1" t="s">
        <v>59</v>
      </c>
      <c r="X231" s="1" t="str">
        <f>"690945"</f>
        <v>690945</v>
      </c>
      <c r="Z231" s="1" t="s">
        <v>184</v>
      </c>
      <c r="AA231" s="1">
        <v>1</v>
      </c>
      <c r="AD231" s="1" t="s">
        <v>79</v>
      </c>
    </row>
    <row r="232" spans="1:30" s="1" customFormat="1" x14ac:dyDescent="0.3">
      <c r="A232" s="1" t="s">
        <v>672</v>
      </c>
      <c r="B232" s="1" t="s">
        <v>673</v>
      </c>
      <c r="C232" s="1" t="s">
        <v>283</v>
      </c>
      <c r="D232" s="1" t="s">
        <v>34</v>
      </c>
      <c r="F232" s="1" t="s">
        <v>4475</v>
      </c>
      <c r="G232" s="1" t="s">
        <v>671</v>
      </c>
      <c r="H232" s="1" t="s">
        <v>60</v>
      </c>
      <c r="I232" s="1" t="s">
        <v>113</v>
      </c>
      <c r="J232" s="1" t="s">
        <v>61</v>
      </c>
      <c r="K232" s="1" t="str">
        <f>"LVL"</f>
        <v>LVL</v>
      </c>
      <c r="L232" s="2">
        <v>43132</v>
      </c>
      <c r="M232" s="2">
        <v>43133</v>
      </c>
      <c r="N232" s="2">
        <v>43409</v>
      </c>
      <c r="W232" s="1" t="s">
        <v>59</v>
      </c>
      <c r="X232" s="1" t="str">
        <f>"690945"</f>
        <v>690945</v>
      </c>
      <c r="Z232" s="1" t="s">
        <v>184</v>
      </c>
      <c r="AA232" s="1">
        <v>1</v>
      </c>
      <c r="AD232" s="1" t="s">
        <v>79</v>
      </c>
    </row>
    <row r="233" spans="1:30" s="1" customFormat="1" x14ac:dyDescent="0.3">
      <c r="A233" s="1" t="s">
        <v>308</v>
      </c>
      <c r="B233" s="1" t="s">
        <v>51</v>
      </c>
      <c r="C233" s="1" t="s">
        <v>309</v>
      </c>
      <c r="D233" s="1" t="s">
        <v>37</v>
      </c>
      <c r="F233" s="1" t="s">
        <v>4478</v>
      </c>
      <c r="G233" s="1" t="s">
        <v>674</v>
      </c>
      <c r="H233" s="1" t="s">
        <v>60</v>
      </c>
      <c r="I233" s="1" t="s">
        <v>113</v>
      </c>
      <c r="J233" s="1" t="s">
        <v>61</v>
      </c>
      <c r="K233" s="1" t="str">
        <f>"FRN"</f>
        <v>FRN</v>
      </c>
      <c r="L233" s="2">
        <v>43132</v>
      </c>
      <c r="M233" s="2">
        <v>43133</v>
      </c>
      <c r="N233" s="2">
        <v>43133</v>
      </c>
      <c r="W233" s="1" t="s">
        <v>59</v>
      </c>
      <c r="X233" s="1" t="str">
        <f>"847692"</f>
        <v>847692</v>
      </c>
      <c r="Z233" s="1" t="s">
        <v>108</v>
      </c>
      <c r="AA233" s="1">
        <v>1</v>
      </c>
      <c r="AD233" s="1" t="s">
        <v>114</v>
      </c>
    </row>
    <row r="234" spans="1:30" s="1" customFormat="1" x14ac:dyDescent="0.3">
      <c r="A234" s="1" t="s">
        <v>308</v>
      </c>
      <c r="B234" s="1" t="s">
        <v>51</v>
      </c>
      <c r="C234" s="1" t="s">
        <v>309</v>
      </c>
      <c r="D234" s="1" t="s">
        <v>37</v>
      </c>
      <c r="F234" s="1" t="s">
        <v>4478</v>
      </c>
      <c r="G234" s="1" t="s">
        <v>675</v>
      </c>
      <c r="H234" s="1" t="s">
        <v>60</v>
      </c>
      <c r="I234" s="1" t="s">
        <v>113</v>
      </c>
      <c r="J234" s="1" t="s">
        <v>61</v>
      </c>
      <c r="K234" s="1" t="str">
        <f>"FRN"</f>
        <v>FRN</v>
      </c>
      <c r="L234" s="2">
        <v>43132</v>
      </c>
      <c r="M234" s="2">
        <v>43133</v>
      </c>
      <c r="N234" s="2">
        <v>43133</v>
      </c>
      <c r="W234" s="1" t="s">
        <v>59</v>
      </c>
      <c r="X234" s="1" t="str">
        <f>"847692"</f>
        <v>847692</v>
      </c>
      <c r="Z234" s="1" t="s">
        <v>108</v>
      </c>
      <c r="AA234" s="1">
        <v>1</v>
      </c>
      <c r="AD234" s="1" t="s">
        <v>114</v>
      </c>
    </row>
    <row r="235" spans="1:30" s="1" customFormat="1" x14ac:dyDescent="0.3">
      <c r="A235" s="1" t="s">
        <v>677</v>
      </c>
      <c r="B235" s="1" t="s">
        <v>51</v>
      </c>
      <c r="C235" s="1" t="s">
        <v>421</v>
      </c>
      <c r="D235" s="1" t="s">
        <v>34</v>
      </c>
      <c r="F235" s="1" t="s">
        <v>4475</v>
      </c>
      <c r="G235" s="1" t="s">
        <v>676</v>
      </c>
      <c r="H235" s="1" t="s">
        <v>60</v>
      </c>
      <c r="I235" s="1" t="s">
        <v>64</v>
      </c>
      <c r="J235" s="1" t="s">
        <v>61</v>
      </c>
      <c r="K235" s="1" t="str">
        <f>"LVL"</f>
        <v>LVL</v>
      </c>
      <c r="L235" s="2">
        <v>43133</v>
      </c>
      <c r="M235" s="2">
        <v>43139</v>
      </c>
      <c r="N235" s="2">
        <v>43139</v>
      </c>
      <c r="W235" s="1" t="s">
        <v>59</v>
      </c>
      <c r="X235" s="1" t="str">
        <f>"690945"</f>
        <v>690945</v>
      </c>
      <c r="Z235" s="1" t="s">
        <v>184</v>
      </c>
      <c r="AA235" s="1">
        <v>1</v>
      </c>
      <c r="AD235" s="1" t="s">
        <v>79</v>
      </c>
    </row>
    <row r="236" spans="1:30" s="1" customFormat="1" x14ac:dyDescent="0.3">
      <c r="A236" s="1" t="s">
        <v>677</v>
      </c>
      <c r="B236" s="1" t="s">
        <v>51</v>
      </c>
      <c r="C236" s="1" t="s">
        <v>421</v>
      </c>
      <c r="D236" s="1" t="s">
        <v>34</v>
      </c>
      <c r="F236" s="1" t="s">
        <v>4475</v>
      </c>
      <c r="G236" s="1" t="s">
        <v>676</v>
      </c>
      <c r="H236" s="1" t="s">
        <v>60</v>
      </c>
      <c r="I236" s="1" t="s">
        <v>64</v>
      </c>
      <c r="J236" s="1" t="s">
        <v>61</v>
      </c>
      <c r="K236" s="1" t="str">
        <f>"LVL"</f>
        <v>LVL</v>
      </c>
      <c r="L236" s="2">
        <v>43133</v>
      </c>
      <c r="M236" s="2">
        <v>43139</v>
      </c>
      <c r="N236" s="2">
        <v>43139</v>
      </c>
      <c r="W236" s="1" t="s">
        <v>59</v>
      </c>
      <c r="X236" s="1" t="str">
        <f>"690945"</f>
        <v>690945</v>
      </c>
      <c r="Z236" s="1" t="s">
        <v>184</v>
      </c>
      <c r="AA236" s="1">
        <v>1</v>
      </c>
      <c r="AD236" s="1" t="s">
        <v>79</v>
      </c>
    </row>
    <row r="237" spans="1:30" s="1" customFormat="1" x14ac:dyDescent="0.3">
      <c r="A237" s="1" t="s">
        <v>677</v>
      </c>
      <c r="B237" s="1" t="s">
        <v>51</v>
      </c>
      <c r="C237" s="1" t="s">
        <v>421</v>
      </c>
      <c r="D237" s="1" t="s">
        <v>34</v>
      </c>
      <c r="F237" s="1" t="s">
        <v>4475</v>
      </c>
      <c r="G237" s="1" t="s">
        <v>676</v>
      </c>
      <c r="H237" s="1" t="s">
        <v>60</v>
      </c>
      <c r="I237" s="1" t="s">
        <v>64</v>
      </c>
      <c r="J237" s="1" t="s">
        <v>61</v>
      </c>
      <c r="K237" s="1" t="str">
        <f>"LVL"</f>
        <v>LVL</v>
      </c>
      <c r="L237" s="2">
        <v>43133</v>
      </c>
      <c r="M237" s="2">
        <v>43139</v>
      </c>
      <c r="N237" s="2">
        <v>43139</v>
      </c>
      <c r="W237" s="1" t="s">
        <v>59</v>
      </c>
      <c r="X237" s="1" t="str">
        <f>"690945"</f>
        <v>690945</v>
      </c>
      <c r="Z237" s="1" t="s">
        <v>184</v>
      </c>
      <c r="AA237" s="1">
        <v>1</v>
      </c>
      <c r="AD237" s="1" t="s">
        <v>79</v>
      </c>
    </row>
    <row r="238" spans="1:30" s="1" customFormat="1" x14ac:dyDescent="0.3">
      <c r="A238" s="1" t="s">
        <v>677</v>
      </c>
      <c r="B238" s="1" t="s">
        <v>51</v>
      </c>
      <c r="C238" s="1" t="s">
        <v>421</v>
      </c>
      <c r="D238" s="1" t="s">
        <v>34</v>
      </c>
      <c r="F238" s="1" t="s">
        <v>4475</v>
      </c>
      <c r="G238" s="1" t="s">
        <v>676</v>
      </c>
      <c r="H238" s="1" t="s">
        <v>60</v>
      </c>
      <c r="I238" s="1" t="s">
        <v>64</v>
      </c>
      <c r="J238" s="1" t="s">
        <v>61</v>
      </c>
      <c r="K238" s="1" t="str">
        <f>"LVL"</f>
        <v>LVL</v>
      </c>
      <c r="L238" s="2">
        <v>43133</v>
      </c>
      <c r="M238" s="2">
        <v>43139</v>
      </c>
      <c r="N238" s="2">
        <v>43139</v>
      </c>
      <c r="W238" s="1" t="s">
        <v>59</v>
      </c>
      <c r="X238" s="1" t="str">
        <f>"690945"</f>
        <v>690945</v>
      </c>
      <c r="Z238" s="1" t="s">
        <v>184</v>
      </c>
      <c r="AA238" s="1">
        <v>1</v>
      </c>
      <c r="AD238" s="1" t="s">
        <v>79</v>
      </c>
    </row>
    <row r="239" spans="1:30" s="1" customFormat="1" x14ac:dyDescent="0.3">
      <c r="A239" s="1" t="s">
        <v>159</v>
      </c>
      <c r="B239" s="1" t="s">
        <v>160</v>
      </c>
      <c r="C239" s="1" t="s">
        <v>161</v>
      </c>
      <c r="D239" s="1" t="s">
        <v>34</v>
      </c>
      <c r="F239" s="1" t="s">
        <v>4475</v>
      </c>
      <c r="G239" s="1" t="s">
        <v>678</v>
      </c>
      <c r="H239" s="1" t="s">
        <v>60</v>
      </c>
      <c r="I239" s="1" t="s">
        <v>95</v>
      </c>
      <c r="J239" s="1" t="s">
        <v>61</v>
      </c>
      <c r="K239" s="1" t="str">
        <f>"LVL"</f>
        <v>LVL</v>
      </c>
      <c r="L239" s="2">
        <v>43133</v>
      </c>
      <c r="M239" s="2">
        <v>43136</v>
      </c>
      <c r="N239" s="2">
        <v>43136</v>
      </c>
      <c r="W239" s="1" t="s">
        <v>59</v>
      </c>
      <c r="X239" s="1" t="str">
        <f>"690945"</f>
        <v>690945</v>
      </c>
      <c r="Z239" s="1" t="s">
        <v>184</v>
      </c>
      <c r="AA239" s="1">
        <v>2</v>
      </c>
      <c r="AB239" s="1" t="s">
        <v>679</v>
      </c>
      <c r="AD239" s="1" t="s">
        <v>79</v>
      </c>
    </row>
    <row r="240" spans="1:30" s="1" customFormat="1" x14ac:dyDescent="0.3">
      <c r="A240" s="1" t="s">
        <v>681</v>
      </c>
      <c r="B240" s="1" t="s">
        <v>682</v>
      </c>
      <c r="C240" s="1" t="s">
        <v>683</v>
      </c>
      <c r="D240" s="1" t="s">
        <v>37</v>
      </c>
      <c r="F240" s="1">
        <v>105</v>
      </c>
      <c r="G240" s="1" t="s">
        <v>680</v>
      </c>
      <c r="H240" s="1" t="s">
        <v>60</v>
      </c>
      <c r="I240" s="1" t="s">
        <v>64</v>
      </c>
      <c r="J240" s="1" t="s">
        <v>61</v>
      </c>
      <c r="K240" s="1" t="str">
        <f>"FRN"</f>
        <v>FRN</v>
      </c>
      <c r="L240" s="2">
        <v>43133</v>
      </c>
      <c r="M240" s="2">
        <v>43136</v>
      </c>
      <c r="N240" s="2">
        <v>43136</v>
      </c>
      <c r="W240" s="1" t="s">
        <v>59</v>
      </c>
      <c r="X240" s="1" t="str">
        <f>"305671"</f>
        <v>305671</v>
      </c>
      <c r="Z240" s="1" t="s">
        <v>65</v>
      </c>
      <c r="AA240" s="1">
        <v>1</v>
      </c>
      <c r="AD240" s="1" t="s">
        <v>67</v>
      </c>
    </row>
    <row r="241" spans="1:30" s="1" customFormat="1" x14ac:dyDescent="0.3">
      <c r="A241" s="1" t="s">
        <v>686</v>
      </c>
      <c r="B241" s="1" t="s">
        <v>687</v>
      </c>
      <c r="C241" s="1" t="s">
        <v>688</v>
      </c>
      <c r="D241" s="1" t="s">
        <v>37</v>
      </c>
      <c r="F241" s="1">
        <v>105</v>
      </c>
      <c r="G241" s="1" t="s">
        <v>685</v>
      </c>
      <c r="H241" s="1" t="s">
        <v>60</v>
      </c>
      <c r="I241" s="1" t="s">
        <v>64</v>
      </c>
      <c r="J241" s="1" t="s">
        <v>61</v>
      </c>
      <c r="K241" s="1" t="str">
        <f>"FRN"</f>
        <v>FRN</v>
      </c>
      <c r="L241" s="2">
        <v>43133</v>
      </c>
      <c r="M241" s="2">
        <v>43136</v>
      </c>
      <c r="N241" s="2">
        <v>43136</v>
      </c>
      <c r="W241" s="1" t="s">
        <v>59</v>
      </c>
      <c r="X241" s="1" t="str">
        <f>"305671"</f>
        <v>305671</v>
      </c>
      <c r="Z241" s="1" t="s">
        <v>65</v>
      </c>
      <c r="AA241" s="1">
        <v>1</v>
      </c>
      <c r="AD241" s="1" t="s">
        <v>67</v>
      </c>
    </row>
    <row r="242" spans="1:30" s="1" customFormat="1" x14ac:dyDescent="0.3">
      <c r="A242" s="1" t="s">
        <v>690</v>
      </c>
      <c r="B242" s="1" t="s">
        <v>691</v>
      </c>
      <c r="C242" s="1" t="s">
        <v>692</v>
      </c>
      <c r="D242" s="1" t="s">
        <v>37</v>
      </c>
      <c r="F242" s="1">
        <v>105</v>
      </c>
      <c r="G242" s="1" t="s">
        <v>689</v>
      </c>
      <c r="H242" s="1" t="s">
        <v>60</v>
      </c>
      <c r="I242" s="1" t="s">
        <v>113</v>
      </c>
      <c r="J242" s="1" t="s">
        <v>61</v>
      </c>
      <c r="K242" s="1" t="str">
        <f>"102"</f>
        <v>102</v>
      </c>
      <c r="L242" s="2">
        <v>43133</v>
      </c>
      <c r="M242" s="2">
        <v>43136</v>
      </c>
      <c r="N242" s="2">
        <v>43136</v>
      </c>
      <c r="W242" s="1" t="s">
        <v>59</v>
      </c>
      <c r="X242" s="1" t="str">
        <f>"305671"</f>
        <v>305671</v>
      </c>
      <c r="Z242" s="1" t="s">
        <v>65</v>
      </c>
      <c r="AA242" s="1">
        <v>1</v>
      </c>
      <c r="AD242" s="1" t="s">
        <v>67</v>
      </c>
    </row>
    <row r="243" spans="1:30" s="1" customFormat="1" x14ac:dyDescent="0.3">
      <c r="A243" s="1" t="s">
        <v>694</v>
      </c>
      <c r="B243" s="1" t="s">
        <v>695</v>
      </c>
      <c r="C243" s="1" t="s">
        <v>696</v>
      </c>
      <c r="D243" s="1" t="s">
        <v>34</v>
      </c>
      <c r="F243" s="1" t="s">
        <v>4475</v>
      </c>
      <c r="G243" s="1" t="s">
        <v>693</v>
      </c>
      <c r="H243" s="1" t="s">
        <v>60</v>
      </c>
      <c r="I243" s="1" t="s">
        <v>113</v>
      </c>
      <c r="J243" s="1" t="s">
        <v>61</v>
      </c>
      <c r="K243" s="1" t="str">
        <f t="shared" ref="K243:K248" si="12">"LVL"</f>
        <v>LVL</v>
      </c>
      <c r="L243" s="2">
        <v>43136</v>
      </c>
      <c r="M243" s="2">
        <v>43137</v>
      </c>
      <c r="N243" s="2">
        <v>43137</v>
      </c>
      <c r="W243" s="1" t="s">
        <v>59</v>
      </c>
      <c r="X243" s="1" t="str">
        <f>"690945"</f>
        <v>690945</v>
      </c>
      <c r="Z243" s="1" t="s">
        <v>184</v>
      </c>
      <c r="AA243" s="1">
        <v>1</v>
      </c>
      <c r="AB243" s="1" t="s">
        <v>697</v>
      </c>
      <c r="AD243" s="1" t="s">
        <v>79</v>
      </c>
    </row>
    <row r="244" spans="1:30" s="1" customFormat="1" x14ac:dyDescent="0.3">
      <c r="A244" s="1" t="s">
        <v>694</v>
      </c>
      <c r="B244" s="1" t="s">
        <v>695</v>
      </c>
      <c r="C244" s="1" t="s">
        <v>696</v>
      </c>
      <c r="D244" s="1" t="s">
        <v>34</v>
      </c>
      <c r="F244" s="1" t="s">
        <v>4475</v>
      </c>
      <c r="G244" s="1" t="s">
        <v>693</v>
      </c>
      <c r="H244" s="1" t="s">
        <v>60</v>
      </c>
      <c r="I244" s="1" t="s">
        <v>113</v>
      </c>
      <c r="J244" s="1" t="s">
        <v>61</v>
      </c>
      <c r="K244" s="1" t="str">
        <f t="shared" si="12"/>
        <v>LVL</v>
      </c>
      <c r="L244" s="2">
        <v>43136</v>
      </c>
      <c r="M244" s="2">
        <v>43137</v>
      </c>
      <c r="N244" s="2">
        <v>43137</v>
      </c>
      <c r="W244" s="1" t="s">
        <v>59</v>
      </c>
      <c r="X244" s="1" t="str">
        <f>"690945"</f>
        <v>690945</v>
      </c>
      <c r="Z244" s="1" t="s">
        <v>184</v>
      </c>
      <c r="AA244" s="1">
        <v>1</v>
      </c>
      <c r="AB244" s="1" t="s">
        <v>697</v>
      </c>
      <c r="AD244" s="1" t="s">
        <v>79</v>
      </c>
    </row>
    <row r="245" spans="1:30" s="1" customFormat="1" x14ac:dyDescent="0.3">
      <c r="A245" s="1" t="s">
        <v>335</v>
      </c>
      <c r="B245" s="1" t="s">
        <v>336</v>
      </c>
      <c r="C245" s="1" t="s">
        <v>337</v>
      </c>
      <c r="D245" s="1" t="s">
        <v>34</v>
      </c>
      <c r="F245" s="1" t="s">
        <v>4475</v>
      </c>
      <c r="G245" s="1" t="s">
        <v>698</v>
      </c>
      <c r="H245" s="1" t="s">
        <v>60</v>
      </c>
      <c r="I245" s="1" t="s">
        <v>113</v>
      </c>
      <c r="J245" s="1" t="s">
        <v>61</v>
      </c>
      <c r="K245" s="1" t="str">
        <f t="shared" si="12"/>
        <v>LVL</v>
      </c>
      <c r="L245" s="2">
        <v>43136</v>
      </c>
      <c r="M245" s="2">
        <v>43137</v>
      </c>
      <c r="N245" s="2">
        <v>43137</v>
      </c>
      <c r="W245" s="1" t="s">
        <v>59</v>
      </c>
      <c r="X245" s="1" t="str">
        <f>"690945"</f>
        <v>690945</v>
      </c>
      <c r="Z245" s="1" t="s">
        <v>184</v>
      </c>
      <c r="AA245" s="1">
        <v>1</v>
      </c>
      <c r="AB245" s="1" t="s">
        <v>699</v>
      </c>
      <c r="AD245" s="1" t="s">
        <v>79</v>
      </c>
    </row>
    <row r="246" spans="1:30" s="1" customFormat="1" x14ac:dyDescent="0.3">
      <c r="A246" s="1" t="s">
        <v>694</v>
      </c>
      <c r="B246" s="1" t="s">
        <v>695</v>
      </c>
      <c r="C246" s="1" t="s">
        <v>696</v>
      </c>
      <c r="D246" s="1" t="s">
        <v>34</v>
      </c>
      <c r="F246" s="1" t="s">
        <v>4475</v>
      </c>
      <c r="G246" s="1" t="s">
        <v>700</v>
      </c>
      <c r="H246" s="1" t="s">
        <v>60</v>
      </c>
      <c r="I246" s="1" t="s">
        <v>113</v>
      </c>
      <c r="J246" s="1" t="s">
        <v>61</v>
      </c>
      <c r="K246" s="1" t="str">
        <f t="shared" si="12"/>
        <v>LVL</v>
      </c>
      <c r="L246" s="2">
        <v>43136</v>
      </c>
      <c r="M246" s="2">
        <v>43137</v>
      </c>
      <c r="N246" s="2">
        <v>43137</v>
      </c>
      <c r="W246" s="1" t="s">
        <v>59</v>
      </c>
      <c r="X246" s="1" t="str">
        <f>"690945"</f>
        <v>690945</v>
      </c>
      <c r="Z246" s="1" t="s">
        <v>184</v>
      </c>
      <c r="AA246" s="1">
        <v>1</v>
      </c>
      <c r="AB246" s="1" t="s">
        <v>701</v>
      </c>
      <c r="AD246" s="1" t="s">
        <v>79</v>
      </c>
    </row>
    <row r="247" spans="1:30" s="1" customFormat="1" x14ac:dyDescent="0.3">
      <c r="A247" s="1" t="s">
        <v>694</v>
      </c>
      <c r="B247" s="1" t="s">
        <v>695</v>
      </c>
      <c r="C247" s="1" t="s">
        <v>696</v>
      </c>
      <c r="D247" s="1" t="s">
        <v>34</v>
      </c>
      <c r="F247" s="1" t="s">
        <v>4475</v>
      </c>
      <c r="G247" s="1" t="s">
        <v>700</v>
      </c>
      <c r="H247" s="1" t="s">
        <v>60</v>
      </c>
      <c r="I247" s="1" t="s">
        <v>113</v>
      </c>
      <c r="J247" s="1" t="s">
        <v>61</v>
      </c>
      <c r="K247" s="1" t="str">
        <f t="shared" si="12"/>
        <v>LVL</v>
      </c>
      <c r="L247" s="2">
        <v>43136</v>
      </c>
      <c r="M247" s="2">
        <v>43137</v>
      </c>
      <c r="N247" s="2">
        <v>43137</v>
      </c>
      <c r="W247" s="1" t="s">
        <v>59</v>
      </c>
      <c r="X247" s="1" t="str">
        <f>"690945"</f>
        <v>690945</v>
      </c>
      <c r="Z247" s="1" t="s">
        <v>184</v>
      </c>
      <c r="AA247" s="1">
        <v>1</v>
      </c>
      <c r="AB247" s="1" t="s">
        <v>701</v>
      </c>
      <c r="AD247" s="1" t="s">
        <v>79</v>
      </c>
    </row>
    <row r="248" spans="1:30" s="1" customFormat="1" x14ac:dyDescent="0.3">
      <c r="A248" s="1" t="s">
        <v>567</v>
      </c>
      <c r="B248" s="1" t="s">
        <v>568</v>
      </c>
      <c r="C248" s="1" t="s">
        <v>569</v>
      </c>
      <c r="D248" s="1" t="s">
        <v>34</v>
      </c>
      <c r="F248" s="1" t="s">
        <v>4486</v>
      </c>
      <c r="G248" s="1" t="s">
        <v>702</v>
      </c>
      <c r="H248" s="1" t="s">
        <v>60</v>
      </c>
      <c r="I248" s="1" t="s">
        <v>64</v>
      </c>
      <c r="J248" s="1" t="s">
        <v>61</v>
      </c>
      <c r="K248" s="1" t="str">
        <f t="shared" si="12"/>
        <v>LVL</v>
      </c>
      <c r="L248" s="2">
        <v>43137</v>
      </c>
      <c r="M248" s="2">
        <v>43138</v>
      </c>
      <c r="N248" s="2">
        <v>43138</v>
      </c>
      <c r="W248" s="1" t="s">
        <v>59</v>
      </c>
      <c r="X248" s="1" t="str">
        <f>"607975"</f>
        <v>607975</v>
      </c>
      <c r="Z248" s="1" t="s">
        <v>565</v>
      </c>
      <c r="AA248" s="1">
        <v>1</v>
      </c>
      <c r="AB248" s="1" t="s">
        <v>49</v>
      </c>
      <c r="AD248" s="1" t="s">
        <v>570</v>
      </c>
    </row>
    <row r="249" spans="1:30" s="1" customFormat="1" x14ac:dyDescent="0.3">
      <c r="A249" s="1" t="s">
        <v>704</v>
      </c>
      <c r="B249" s="1" t="s">
        <v>705</v>
      </c>
      <c r="C249" s="1" t="s">
        <v>706</v>
      </c>
      <c r="D249" s="1" t="s">
        <v>37</v>
      </c>
      <c r="F249" s="1" t="s">
        <v>4478</v>
      </c>
      <c r="G249" s="1" t="s">
        <v>703</v>
      </c>
      <c r="H249" s="1" t="s">
        <v>60</v>
      </c>
      <c r="I249" s="1" t="s">
        <v>113</v>
      </c>
      <c r="J249" s="1" t="s">
        <v>61</v>
      </c>
      <c r="K249" s="1" t="str">
        <f>"102"</f>
        <v>102</v>
      </c>
      <c r="L249" s="2">
        <v>43137</v>
      </c>
      <c r="M249" s="2">
        <v>43138</v>
      </c>
      <c r="N249" s="2">
        <v>43138</v>
      </c>
      <c r="W249" s="1" t="s">
        <v>59</v>
      </c>
      <c r="X249" s="1" t="str">
        <f>"847692"</f>
        <v>847692</v>
      </c>
      <c r="Z249" s="1" t="s">
        <v>108</v>
      </c>
      <c r="AA249" s="1">
        <v>1</v>
      </c>
      <c r="AD249" s="1" t="s">
        <v>114</v>
      </c>
    </row>
    <row r="250" spans="1:30" s="1" customFormat="1" x14ac:dyDescent="0.3">
      <c r="A250" s="1" t="s">
        <v>704</v>
      </c>
      <c r="B250" s="1" t="s">
        <v>705</v>
      </c>
      <c r="C250" s="1" t="s">
        <v>706</v>
      </c>
      <c r="D250" s="1" t="s">
        <v>37</v>
      </c>
      <c r="F250" s="1" t="s">
        <v>4478</v>
      </c>
      <c r="G250" s="1" t="s">
        <v>703</v>
      </c>
      <c r="H250" s="1" t="s">
        <v>60</v>
      </c>
      <c r="I250" s="1" t="s">
        <v>113</v>
      </c>
      <c r="J250" s="1" t="s">
        <v>61</v>
      </c>
      <c r="K250" s="1" t="str">
        <f>"102"</f>
        <v>102</v>
      </c>
      <c r="L250" s="2">
        <v>43137</v>
      </c>
      <c r="M250" s="2">
        <v>43138</v>
      </c>
      <c r="N250" s="2">
        <v>43138</v>
      </c>
      <c r="W250" s="1" t="s">
        <v>59</v>
      </c>
      <c r="X250" s="1" t="str">
        <f>"847692"</f>
        <v>847692</v>
      </c>
      <c r="Z250" s="1" t="s">
        <v>108</v>
      </c>
      <c r="AA250" s="1">
        <v>1</v>
      </c>
      <c r="AD250" s="1" t="s">
        <v>114</v>
      </c>
    </row>
    <row r="251" spans="1:30" s="1" customFormat="1" x14ac:dyDescent="0.3">
      <c r="A251" s="1" t="s">
        <v>709</v>
      </c>
      <c r="B251" s="1" t="s">
        <v>710</v>
      </c>
      <c r="C251" s="1" t="s">
        <v>711</v>
      </c>
      <c r="D251" s="1" t="s">
        <v>34</v>
      </c>
      <c r="F251" s="1" t="s">
        <v>4474</v>
      </c>
      <c r="G251" s="1" t="s">
        <v>708</v>
      </c>
      <c r="H251" s="1" t="s">
        <v>60</v>
      </c>
      <c r="I251" s="1" t="s">
        <v>113</v>
      </c>
      <c r="J251" s="1" t="s">
        <v>61</v>
      </c>
      <c r="K251" s="1" t="str">
        <f t="shared" ref="K251:K270" si="13">"LVL"</f>
        <v>LVL</v>
      </c>
      <c r="L251" s="2">
        <v>43137</v>
      </c>
      <c r="M251" s="2">
        <v>43138</v>
      </c>
      <c r="N251" s="2">
        <v>43138</v>
      </c>
      <c r="W251" s="1" t="s">
        <v>59</v>
      </c>
      <c r="X251" s="1" t="str">
        <f>"643631"</f>
        <v>643631</v>
      </c>
      <c r="Z251" s="1" t="s">
        <v>707</v>
      </c>
      <c r="AA251" s="1">
        <v>1</v>
      </c>
      <c r="AD251" s="1" t="s">
        <v>70</v>
      </c>
    </row>
    <row r="252" spans="1:30" s="1" customFormat="1" x14ac:dyDescent="0.3">
      <c r="A252" s="1" t="s">
        <v>713</v>
      </c>
      <c r="B252" s="1" t="s">
        <v>714</v>
      </c>
      <c r="C252" s="1" t="s">
        <v>715</v>
      </c>
      <c r="D252" s="1" t="s">
        <v>34</v>
      </c>
      <c r="F252" s="1" t="s">
        <v>4475</v>
      </c>
      <c r="G252" s="1" t="s">
        <v>712</v>
      </c>
      <c r="H252" s="1" t="s">
        <v>60</v>
      </c>
      <c r="I252" s="1" t="s">
        <v>113</v>
      </c>
      <c r="J252" s="1" t="s">
        <v>61</v>
      </c>
      <c r="K252" s="1" t="str">
        <f t="shared" si="13"/>
        <v>LVL</v>
      </c>
      <c r="L252" s="2">
        <v>43137</v>
      </c>
      <c r="M252" s="2">
        <v>43139</v>
      </c>
      <c r="N252" s="2">
        <v>43139</v>
      </c>
      <c r="W252" s="1" t="s">
        <v>59</v>
      </c>
      <c r="X252" s="1" t="str">
        <f t="shared" ref="X252:X270" si="14">"690945"</f>
        <v>690945</v>
      </c>
      <c r="Z252" s="1" t="s">
        <v>184</v>
      </c>
      <c r="AA252" s="1">
        <v>1</v>
      </c>
      <c r="AD252" s="1" t="s">
        <v>79</v>
      </c>
    </row>
    <row r="253" spans="1:30" s="1" customFormat="1" x14ac:dyDescent="0.3">
      <c r="A253" s="1" t="s">
        <v>717</v>
      </c>
      <c r="B253" s="1" t="s">
        <v>718</v>
      </c>
      <c r="C253" s="1" t="s">
        <v>719</v>
      </c>
      <c r="D253" s="1" t="s">
        <v>34</v>
      </c>
      <c r="F253" s="1" t="s">
        <v>4475</v>
      </c>
      <c r="G253" s="1" t="s">
        <v>716</v>
      </c>
      <c r="H253" s="1" t="s">
        <v>60</v>
      </c>
      <c r="I253" s="1" t="s">
        <v>113</v>
      </c>
      <c r="J253" s="1" t="s">
        <v>61</v>
      </c>
      <c r="K253" s="1" t="str">
        <f t="shared" si="13"/>
        <v>LVL</v>
      </c>
      <c r="L253" s="2">
        <v>43137</v>
      </c>
      <c r="M253" s="2">
        <v>43138</v>
      </c>
      <c r="N253" s="2">
        <v>43138</v>
      </c>
      <c r="W253" s="1" t="s">
        <v>59</v>
      </c>
      <c r="X253" s="1" t="str">
        <f t="shared" si="14"/>
        <v>690945</v>
      </c>
      <c r="Z253" s="1" t="s">
        <v>184</v>
      </c>
      <c r="AA253" s="1">
        <v>1</v>
      </c>
      <c r="AD253" s="1" t="s">
        <v>79</v>
      </c>
    </row>
    <row r="254" spans="1:30" s="1" customFormat="1" x14ac:dyDescent="0.3">
      <c r="A254" s="1" t="s">
        <v>717</v>
      </c>
      <c r="B254" s="1" t="s">
        <v>718</v>
      </c>
      <c r="C254" s="1" t="s">
        <v>719</v>
      </c>
      <c r="D254" s="1" t="s">
        <v>34</v>
      </c>
      <c r="F254" s="1" t="s">
        <v>4475</v>
      </c>
      <c r="G254" s="1" t="s">
        <v>716</v>
      </c>
      <c r="H254" s="1" t="s">
        <v>60</v>
      </c>
      <c r="I254" s="1" t="s">
        <v>113</v>
      </c>
      <c r="J254" s="1" t="s">
        <v>61</v>
      </c>
      <c r="K254" s="1" t="str">
        <f t="shared" si="13"/>
        <v>LVL</v>
      </c>
      <c r="L254" s="2">
        <v>43137</v>
      </c>
      <c r="M254" s="2">
        <v>43138</v>
      </c>
      <c r="N254" s="2">
        <v>43138</v>
      </c>
      <c r="W254" s="1" t="s">
        <v>59</v>
      </c>
      <c r="X254" s="1" t="str">
        <f t="shared" si="14"/>
        <v>690945</v>
      </c>
      <c r="Z254" s="1" t="s">
        <v>184</v>
      </c>
      <c r="AA254" s="1">
        <v>1</v>
      </c>
      <c r="AD254" s="1" t="s">
        <v>79</v>
      </c>
    </row>
    <row r="255" spans="1:30" s="1" customFormat="1" x14ac:dyDescent="0.3">
      <c r="A255" s="1" t="s">
        <v>717</v>
      </c>
      <c r="B255" s="1" t="s">
        <v>718</v>
      </c>
      <c r="C255" s="1" t="s">
        <v>719</v>
      </c>
      <c r="D255" s="1" t="s">
        <v>34</v>
      </c>
      <c r="F255" s="1" t="s">
        <v>4475</v>
      </c>
      <c r="G255" s="1" t="s">
        <v>716</v>
      </c>
      <c r="H255" s="1" t="s">
        <v>60</v>
      </c>
      <c r="I255" s="1" t="s">
        <v>113</v>
      </c>
      <c r="J255" s="1" t="s">
        <v>61</v>
      </c>
      <c r="K255" s="1" t="str">
        <f t="shared" si="13"/>
        <v>LVL</v>
      </c>
      <c r="L255" s="2">
        <v>43137</v>
      </c>
      <c r="M255" s="2">
        <v>43138</v>
      </c>
      <c r="N255" s="2">
        <v>43138</v>
      </c>
      <c r="W255" s="1" t="s">
        <v>59</v>
      </c>
      <c r="X255" s="1" t="str">
        <f t="shared" si="14"/>
        <v>690945</v>
      </c>
      <c r="Z255" s="1" t="s">
        <v>184</v>
      </c>
      <c r="AA255" s="1">
        <v>1</v>
      </c>
      <c r="AD255" s="1" t="s">
        <v>79</v>
      </c>
    </row>
    <row r="256" spans="1:30" s="1" customFormat="1" x14ac:dyDescent="0.3">
      <c r="A256" s="1" t="s">
        <v>717</v>
      </c>
      <c r="B256" s="1" t="s">
        <v>718</v>
      </c>
      <c r="C256" s="1" t="s">
        <v>719</v>
      </c>
      <c r="D256" s="1" t="s">
        <v>34</v>
      </c>
      <c r="F256" s="1" t="s">
        <v>4475</v>
      </c>
      <c r="G256" s="1" t="s">
        <v>716</v>
      </c>
      <c r="H256" s="1" t="s">
        <v>60</v>
      </c>
      <c r="I256" s="1" t="s">
        <v>113</v>
      </c>
      <c r="J256" s="1" t="s">
        <v>61</v>
      </c>
      <c r="K256" s="1" t="str">
        <f t="shared" si="13"/>
        <v>LVL</v>
      </c>
      <c r="L256" s="2">
        <v>43137</v>
      </c>
      <c r="M256" s="2">
        <v>43138</v>
      </c>
      <c r="N256" s="2">
        <v>43138</v>
      </c>
      <c r="W256" s="1" t="s">
        <v>59</v>
      </c>
      <c r="X256" s="1" t="str">
        <f t="shared" si="14"/>
        <v>690945</v>
      </c>
      <c r="Z256" s="1" t="s">
        <v>184</v>
      </c>
      <c r="AA256" s="1">
        <v>1</v>
      </c>
      <c r="AD256" s="1" t="s">
        <v>79</v>
      </c>
    </row>
    <row r="257" spans="1:30" s="1" customFormat="1" x14ac:dyDescent="0.3">
      <c r="A257" s="1" t="s">
        <v>717</v>
      </c>
      <c r="B257" s="1" t="s">
        <v>718</v>
      </c>
      <c r="C257" s="1" t="s">
        <v>719</v>
      </c>
      <c r="D257" s="1" t="s">
        <v>34</v>
      </c>
      <c r="F257" s="1" t="s">
        <v>4475</v>
      </c>
      <c r="G257" s="1" t="s">
        <v>716</v>
      </c>
      <c r="H257" s="1" t="s">
        <v>60</v>
      </c>
      <c r="I257" s="1" t="s">
        <v>113</v>
      </c>
      <c r="J257" s="1" t="s">
        <v>61</v>
      </c>
      <c r="K257" s="1" t="str">
        <f t="shared" si="13"/>
        <v>LVL</v>
      </c>
      <c r="L257" s="2">
        <v>43137</v>
      </c>
      <c r="M257" s="2">
        <v>43138</v>
      </c>
      <c r="N257" s="2">
        <v>43138</v>
      </c>
      <c r="W257" s="1" t="s">
        <v>59</v>
      </c>
      <c r="X257" s="1" t="str">
        <f t="shared" si="14"/>
        <v>690945</v>
      </c>
      <c r="Z257" s="1" t="s">
        <v>184</v>
      </c>
      <c r="AA257" s="1">
        <v>1</v>
      </c>
      <c r="AD257" s="1" t="s">
        <v>79</v>
      </c>
    </row>
    <row r="258" spans="1:30" s="1" customFormat="1" x14ac:dyDescent="0.3">
      <c r="A258" s="1" t="s">
        <v>540</v>
      </c>
      <c r="B258" s="1" t="s">
        <v>541</v>
      </c>
      <c r="C258" s="1" t="s">
        <v>542</v>
      </c>
      <c r="D258" s="1" t="s">
        <v>34</v>
      </c>
      <c r="F258" s="1" t="s">
        <v>4475</v>
      </c>
      <c r="G258" s="1" t="s">
        <v>720</v>
      </c>
      <c r="H258" s="1" t="s">
        <v>60</v>
      </c>
      <c r="I258" s="1" t="s">
        <v>113</v>
      </c>
      <c r="J258" s="1" t="s">
        <v>61</v>
      </c>
      <c r="K258" s="1" t="str">
        <f t="shared" si="13"/>
        <v>LVL</v>
      </c>
      <c r="L258" s="2">
        <v>43137</v>
      </c>
      <c r="M258" s="2">
        <v>43138</v>
      </c>
      <c r="N258" s="2">
        <v>43138</v>
      </c>
      <c r="W258" s="1" t="s">
        <v>59</v>
      </c>
      <c r="X258" s="1" t="str">
        <f t="shared" si="14"/>
        <v>690945</v>
      </c>
      <c r="Z258" s="1" t="s">
        <v>184</v>
      </c>
      <c r="AA258" s="1">
        <v>1</v>
      </c>
      <c r="AB258" s="1" t="s">
        <v>721</v>
      </c>
      <c r="AD258" s="1" t="s">
        <v>79</v>
      </c>
    </row>
    <row r="259" spans="1:30" s="1" customFormat="1" x14ac:dyDescent="0.3">
      <c r="A259" s="1" t="s">
        <v>540</v>
      </c>
      <c r="B259" s="1" t="s">
        <v>541</v>
      </c>
      <c r="C259" s="1" t="s">
        <v>542</v>
      </c>
      <c r="D259" s="1" t="s">
        <v>34</v>
      </c>
      <c r="F259" s="1" t="s">
        <v>4475</v>
      </c>
      <c r="G259" s="1" t="s">
        <v>720</v>
      </c>
      <c r="H259" s="1" t="s">
        <v>60</v>
      </c>
      <c r="I259" s="1" t="s">
        <v>113</v>
      </c>
      <c r="J259" s="1" t="s">
        <v>61</v>
      </c>
      <c r="K259" s="1" t="str">
        <f t="shared" si="13"/>
        <v>LVL</v>
      </c>
      <c r="L259" s="2">
        <v>43137</v>
      </c>
      <c r="M259" s="2">
        <v>43138</v>
      </c>
      <c r="N259" s="2">
        <v>43138</v>
      </c>
      <c r="W259" s="1" t="s">
        <v>59</v>
      </c>
      <c r="X259" s="1" t="str">
        <f t="shared" si="14"/>
        <v>690945</v>
      </c>
      <c r="Z259" s="1" t="s">
        <v>184</v>
      </c>
      <c r="AA259" s="1">
        <v>1</v>
      </c>
      <c r="AB259" s="1" t="s">
        <v>721</v>
      </c>
      <c r="AD259" s="1" t="s">
        <v>79</v>
      </c>
    </row>
    <row r="260" spans="1:30" s="1" customFormat="1" x14ac:dyDescent="0.3">
      <c r="A260" s="1" t="s">
        <v>540</v>
      </c>
      <c r="B260" s="1" t="s">
        <v>541</v>
      </c>
      <c r="C260" s="1" t="s">
        <v>542</v>
      </c>
      <c r="D260" s="1" t="s">
        <v>34</v>
      </c>
      <c r="F260" s="1" t="s">
        <v>4475</v>
      </c>
      <c r="G260" s="1" t="s">
        <v>720</v>
      </c>
      <c r="H260" s="1" t="s">
        <v>60</v>
      </c>
      <c r="I260" s="1" t="s">
        <v>113</v>
      </c>
      <c r="J260" s="1" t="s">
        <v>61</v>
      </c>
      <c r="K260" s="1" t="str">
        <f t="shared" si="13"/>
        <v>LVL</v>
      </c>
      <c r="L260" s="2">
        <v>43137</v>
      </c>
      <c r="M260" s="2">
        <v>43138</v>
      </c>
      <c r="N260" s="2">
        <v>43138</v>
      </c>
      <c r="W260" s="1" t="s">
        <v>59</v>
      </c>
      <c r="X260" s="1" t="str">
        <f t="shared" si="14"/>
        <v>690945</v>
      </c>
      <c r="Z260" s="1" t="s">
        <v>184</v>
      </c>
      <c r="AA260" s="1">
        <v>1</v>
      </c>
      <c r="AB260" s="1" t="s">
        <v>721</v>
      </c>
      <c r="AD260" s="1" t="s">
        <v>79</v>
      </c>
    </row>
    <row r="261" spans="1:30" s="1" customFormat="1" x14ac:dyDescent="0.3">
      <c r="A261" s="1" t="s">
        <v>540</v>
      </c>
      <c r="B261" s="1" t="s">
        <v>541</v>
      </c>
      <c r="C261" s="1" t="s">
        <v>542</v>
      </c>
      <c r="D261" s="1" t="s">
        <v>34</v>
      </c>
      <c r="F261" s="1" t="s">
        <v>4475</v>
      </c>
      <c r="G261" s="1" t="s">
        <v>720</v>
      </c>
      <c r="H261" s="1" t="s">
        <v>60</v>
      </c>
      <c r="I261" s="1" t="s">
        <v>113</v>
      </c>
      <c r="J261" s="1" t="s">
        <v>61</v>
      </c>
      <c r="K261" s="1" t="str">
        <f t="shared" si="13"/>
        <v>LVL</v>
      </c>
      <c r="L261" s="2">
        <v>43137</v>
      </c>
      <c r="M261" s="2">
        <v>43138</v>
      </c>
      <c r="N261" s="2">
        <v>43138</v>
      </c>
      <c r="W261" s="1" t="s">
        <v>59</v>
      </c>
      <c r="X261" s="1" t="str">
        <f t="shared" si="14"/>
        <v>690945</v>
      </c>
      <c r="Z261" s="1" t="s">
        <v>184</v>
      </c>
      <c r="AA261" s="1">
        <v>1</v>
      </c>
      <c r="AB261" s="1" t="s">
        <v>721</v>
      </c>
      <c r="AD261" s="1" t="s">
        <v>79</v>
      </c>
    </row>
    <row r="262" spans="1:30" s="1" customFormat="1" x14ac:dyDescent="0.3">
      <c r="A262" s="1" t="s">
        <v>717</v>
      </c>
      <c r="B262" s="1" t="s">
        <v>718</v>
      </c>
      <c r="C262" s="1" t="s">
        <v>719</v>
      </c>
      <c r="D262" s="1" t="s">
        <v>34</v>
      </c>
      <c r="F262" s="1" t="s">
        <v>4475</v>
      </c>
      <c r="G262" s="1" t="s">
        <v>722</v>
      </c>
      <c r="H262" s="1" t="s">
        <v>60</v>
      </c>
      <c r="I262" s="1" t="s">
        <v>113</v>
      </c>
      <c r="J262" s="1" t="s">
        <v>61</v>
      </c>
      <c r="K262" s="1" t="str">
        <f t="shared" si="13"/>
        <v>LVL</v>
      </c>
      <c r="L262" s="2">
        <v>43138</v>
      </c>
      <c r="M262" s="2">
        <v>43139</v>
      </c>
      <c r="N262" s="2">
        <v>43139</v>
      </c>
      <c r="W262" s="1" t="s">
        <v>59</v>
      </c>
      <c r="X262" s="1" t="str">
        <f t="shared" si="14"/>
        <v>690945</v>
      </c>
      <c r="Z262" s="1" t="s">
        <v>184</v>
      </c>
      <c r="AA262" s="1">
        <v>1</v>
      </c>
      <c r="AD262" s="1" t="s">
        <v>79</v>
      </c>
    </row>
    <row r="263" spans="1:30" s="1" customFormat="1" x14ac:dyDescent="0.3">
      <c r="A263" s="1" t="s">
        <v>717</v>
      </c>
      <c r="B263" s="1" t="s">
        <v>718</v>
      </c>
      <c r="C263" s="1" t="s">
        <v>719</v>
      </c>
      <c r="D263" s="1" t="s">
        <v>34</v>
      </c>
      <c r="F263" s="1" t="s">
        <v>4475</v>
      </c>
      <c r="G263" s="1" t="s">
        <v>723</v>
      </c>
      <c r="H263" s="1" t="s">
        <v>60</v>
      </c>
      <c r="I263" s="1" t="s">
        <v>113</v>
      </c>
      <c r="J263" s="1" t="s">
        <v>61</v>
      </c>
      <c r="K263" s="1" t="str">
        <f t="shared" si="13"/>
        <v>LVL</v>
      </c>
      <c r="L263" s="2">
        <v>43138</v>
      </c>
      <c r="M263" s="2">
        <v>43139</v>
      </c>
      <c r="N263" s="2">
        <v>43139</v>
      </c>
      <c r="W263" s="1" t="s">
        <v>59</v>
      </c>
      <c r="X263" s="1" t="str">
        <f t="shared" si="14"/>
        <v>690945</v>
      </c>
      <c r="Z263" s="1" t="s">
        <v>184</v>
      </c>
      <c r="AA263" s="1">
        <v>1</v>
      </c>
      <c r="AD263" s="1" t="s">
        <v>79</v>
      </c>
    </row>
    <row r="264" spans="1:30" s="1" customFormat="1" x14ac:dyDescent="0.3">
      <c r="A264" s="1" t="s">
        <v>323</v>
      </c>
      <c r="B264" s="1" t="s">
        <v>324</v>
      </c>
      <c r="C264" s="1" t="s">
        <v>325</v>
      </c>
      <c r="D264" s="1" t="s">
        <v>34</v>
      </c>
      <c r="F264" s="1" t="s">
        <v>4475</v>
      </c>
      <c r="G264" s="1" t="s">
        <v>724</v>
      </c>
      <c r="H264" s="1" t="s">
        <v>60</v>
      </c>
      <c r="I264" s="1" t="s">
        <v>113</v>
      </c>
      <c r="J264" s="1" t="s">
        <v>61</v>
      </c>
      <c r="K264" s="1" t="str">
        <f t="shared" si="13"/>
        <v>LVL</v>
      </c>
      <c r="L264" s="2">
        <v>43139</v>
      </c>
      <c r="M264" s="2">
        <v>43140</v>
      </c>
      <c r="N264" s="2">
        <v>43140</v>
      </c>
      <c r="W264" s="1" t="s">
        <v>59</v>
      </c>
      <c r="X264" s="1" t="str">
        <f t="shared" si="14"/>
        <v>690945</v>
      </c>
      <c r="Z264" s="1" t="s">
        <v>184</v>
      </c>
      <c r="AA264" s="1">
        <v>1</v>
      </c>
      <c r="AB264" s="1" t="s">
        <v>725</v>
      </c>
      <c r="AD264" s="1" t="s">
        <v>79</v>
      </c>
    </row>
    <row r="265" spans="1:30" s="1" customFormat="1" x14ac:dyDescent="0.3">
      <c r="A265" s="1" t="s">
        <v>323</v>
      </c>
      <c r="B265" s="1" t="s">
        <v>324</v>
      </c>
      <c r="C265" s="1" t="s">
        <v>325</v>
      </c>
      <c r="D265" s="1" t="s">
        <v>34</v>
      </c>
      <c r="F265" s="1" t="s">
        <v>4475</v>
      </c>
      <c r="G265" s="1" t="s">
        <v>724</v>
      </c>
      <c r="H265" s="1" t="s">
        <v>60</v>
      </c>
      <c r="I265" s="1" t="s">
        <v>113</v>
      </c>
      <c r="J265" s="1" t="s">
        <v>61</v>
      </c>
      <c r="K265" s="1" t="str">
        <f t="shared" si="13"/>
        <v>LVL</v>
      </c>
      <c r="L265" s="2">
        <v>43139</v>
      </c>
      <c r="M265" s="2">
        <v>43140</v>
      </c>
      <c r="N265" s="2">
        <v>43140</v>
      </c>
      <c r="W265" s="1" t="s">
        <v>59</v>
      </c>
      <c r="X265" s="1" t="str">
        <f t="shared" si="14"/>
        <v>690945</v>
      </c>
      <c r="Z265" s="1" t="s">
        <v>184</v>
      </c>
      <c r="AA265" s="1">
        <v>1</v>
      </c>
      <c r="AB265" s="1" t="s">
        <v>725</v>
      </c>
      <c r="AD265" s="1" t="s">
        <v>79</v>
      </c>
    </row>
    <row r="266" spans="1:30" s="1" customFormat="1" x14ac:dyDescent="0.3">
      <c r="A266" s="1" t="s">
        <v>323</v>
      </c>
      <c r="B266" s="1" t="s">
        <v>324</v>
      </c>
      <c r="C266" s="1" t="s">
        <v>325</v>
      </c>
      <c r="D266" s="1" t="s">
        <v>34</v>
      </c>
      <c r="F266" s="1" t="s">
        <v>4475</v>
      </c>
      <c r="G266" s="1" t="s">
        <v>724</v>
      </c>
      <c r="H266" s="1" t="s">
        <v>60</v>
      </c>
      <c r="I266" s="1" t="s">
        <v>113</v>
      </c>
      <c r="J266" s="1" t="s">
        <v>61</v>
      </c>
      <c r="K266" s="1" t="str">
        <f t="shared" si="13"/>
        <v>LVL</v>
      </c>
      <c r="L266" s="2">
        <v>43139</v>
      </c>
      <c r="M266" s="2">
        <v>43140</v>
      </c>
      <c r="N266" s="2">
        <v>43140</v>
      </c>
      <c r="W266" s="1" t="s">
        <v>59</v>
      </c>
      <c r="X266" s="1" t="str">
        <f t="shared" si="14"/>
        <v>690945</v>
      </c>
      <c r="Z266" s="1" t="s">
        <v>184</v>
      </c>
      <c r="AA266" s="1">
        <v>1</v>
      </c>
      <c r="AB266" s="1" t="s">
        <v>725</v>
      </c>
      <c r="AD266" s="1" t="s">
        <v>79</v>
      </c>
    </row>
    <row r="267" spans="1:30" s="1" customFormat="1" x14ac:dyDescent="0.3">
      <c r="A267" s="1" t="s">
        <v>323</v>
      </c>
      <c r="B267" s="1" t="s">
        <v>324</v>
      </c>
      <c r="C267" s="1" t="s">
        <v>325</v>
      </c>
      <c r="D267" s="1" t="s">
        <v>34</v>
      </c>
      <c r="F267" s="1" t="s">
        <v>4475</v>
      </c>
      <c r="G267" s="1" t="s">
        <v>724</v>
      </c>
      <c r="H267" s="1" t="s">
        <v>60</v>
      </c>
      <c r="I267" s="1" t="s">
        <v>113</v>
      </c>
      <c r="J267" s="1" t="s">
        <v>61</v>
      </c>
      <c r="K267" s="1" t="str">
        <f t="shared" si="13"/>
        <v>LVL</v>
      </c>
      <c r="L267" s="2">
        <v>43139</v>
      </c>
      <c r="M267" s="2">
        <v>43140</v>
      </c>
      <c r="N267" s="2">
        <v>43140</v>
      </c>
      <c r="W267" s="1" t="s">
        <v>59</v>
      </c>
      <c r="X267" s="1" t="str">
        <f t="shared" si="14"/>
        <v>690945</v>
      </c>
      <c r="Z267" s="1" t="s">
        <v>184</v>
      </c>
      <c r="AA267" s="1">
        <v>1</v>
      </c>
      <c r="AB267" s="1" t="s">
        <v>725</v>
      </c>
      <c r="AD267" s="1" t="s">
        <v>79</v>
      </c>
    </row>
    <row r="268" spans="1:30" s="1" customFormat="1" x14ac:dyDescent="0.3">
      <c r="A268" s="1" t="s">
        <v>727</v>
      </c>
      <c r="B268" s="1" t="s">
        <v>72</v>
      </c>
      <c r="C268" s="1" t="s">
        <v>728</v>
      </c>
      <c r="D268" s="1" t="s">
        <v>34</v>
      </c>
      <c r="F268" s="1" t="s">
        <v>4475</v>
      </c>
      <c r="G268" s="1" t="s">
        <v>726</v>
      </c>
      <c r="H268" s="1" t="s">
        <v>60</v>
      </c>
      <c r="I268" s="1" t="s">
        <v>113</v>
      </c>
      <c r="J268" s="1" t="s">
        <v>61</v>
      </c>
      <c r="K268" s="1" t="str">
        <f t="shared" si="13"/>
        <v>LVL</v>
      </c>
      <c r="L268" s="2">
        <v>43139</v>
      </c>
      <c r="M268" s="2">
        <v>43140</v>
      </c>
      <c r="N268" s="2">
        <v>43140</v>
      </c>
      <c r="W268" s="1" t="s">
        <v>59</v>
      </c>
      <c r="X268" s="1" t="str">
        <f t="shared" si="14"/>
        <v>690945</v>
      </c>
      <c r="Z268" s="1" t="s">
        <v>184</v>
      </c>
      <c r="AA268" s="1">
        <v>1</v>
      </c>
      <c r="AB268" s="1" t="s">
        <v>729</v>
      </c>
      <c r="AD268" s="1" t="s">
        <v>79</v>
      </c>
    </row>
    <row r="269" spans="1:30" s="1" customFormat="1" x14ac:dyDescent="0.3">
      <c r="A269" s="1" t="s">
        <v>731</v>
      </c>
      <c r="B269" s="1" t="s">
        <v>732</v>
      </c>
      <c r="C269" s="1" t="s">
        <v>434</v>
      </c>
      <c r="D269" s="1" t="s">
        <v>34</v>
      </c>
      <c r="F269" s="1" t="s">
        <v>4475</v>
      </c>
      <c r="G269" s="1" t="s">
        <v>730</v>
      </c>
      <c r="H269" s="1" t="s">
        <v>60</v>
      </c>
      <c r="I269" s="1" t="s">
        <v>113</v>
      </c>
      <c r="J269" s="1" t="s">
        <v>61</v>
      </c>
      <c r="K269" s="1" t="str">
        <f t="shared" si="13"/>
        <v>LVL</v>
      </c>
      <c r="L269" s="2">
        <v>43139</v>
      </c>
      <c r="M269" s="2">
        <v>43140</v>
      </c>
      <c r="N269" s="2">
        <v>43140</v>
      </c>
      <c r="W269" s="1" t="s">
        <v>59</v>
      </c>
      <c r="X269" s="1" t="str">
        <f t="shared" si="14"/>
        <v>690945</v>
      </c>
      <c r="Z269" s="1" t="s">
        <v>184</v>
      </c>
      <c r="AA269" s="1">
        <v>1</v>
      </c>
      <c r="AD269" s="1" t="s">
        <v>79</v>
      </c>
    </row>
    <row r="270" spans="1:30" s="1" customFormat="1" x14ac:dyDescent="0.3">
      <c r="A270" s="1" t="s">
        <v>602</v>
      </c>
      <c r="B270" s="1" t="s">
        <v>603</v>
      </c>
      <c r="C270" s="1" t="s">
        <v>77</v>
      </c>
      <c r="D270" s="1" t="s">
        <v>34</v>
      </c>
      <c r="F270" s="1" t="s">
        <v>4475</v>
      </c>
      <c r="G270" s="1" t="s">
        <v>733</v>
      </c>
      <c r="H270" s="1" t="s">
        <v>60</v>
      </c>
      <c r="I270" s="1" t="s">
        <v>113</v>
      </c>
      <c r="J270" s="1" t="s">
        <v>61</v>
      </c>
      <c r="K270" s="1" t="str">
        <f t="shared" si="13"/>
        <v>LVL</v>
      </c>
      <c r="L270" s="2">
        <v>43139</v>
      </c>
      <c r="M270" s="2">
        <v>43140</v>
      </c>
      <c r="N270" s="2">
        <v>43140</v>
      </c>
      <c r="W270" s="1" t="s">
        <v>59</v>
      </c>
      <c r="X270" s="1" t="str">
        <f t="shared" si="14"/>
        <v>690945</v>
      </c>
      <c r="Z270" s="1" t="s">
        <v>184</v>
      </c>
      <c r="AA270" s="1">
        <v>1</v>
      </c>
      <c r="AB270" s="1" t="s">
        <v>734</v>
      </c>
      <c r="AD270" s="1" t="s">
        <v>79</v>
      </c>
    </row>
    <row r="271" spans="1:30" s="1" customFormat="1" x14ac:dyDescent="0.3">
      <c r="A271" s="1" t="s">
        <v>736</v>
      </c>
      <c r="B271" s="1" t="s">
        <v>737</v>
      </c>
      <c r="C271" s="1" t="s">
        <v>738</v>
      </c>
      <c r="D271" s="1" t="s">
        <v>37</v>
      </c>
      <c r="F271" s="1">
        <v>105</v>
      </c>
      <c r="G271" s="1" t="s">
        <v>735</v>
      </c>
      <c r="H271" s="1" t="s">
        <v>60</v>
      </c>
      <c r="I271" s="1" t="s">
        <v>113</v>
      </c>
      <c r="J271" s="1" t="s">
        <v>61</v>
      </c>
      <c r="K271" s="1" t="str">
        <f>"FRN"</f>
        <v>FRN</v>
      </c>
      <c r="L271" s="2">
        <v>43140</v>
      </c>
      <c r="M271" s="2">
        <v>43143</v>
      </c>
      <c r="N271" s="2">
        <v>43143</v>
      </c>
      <c r="W271" s="1" t="s">
        <v>59</v>
      </c>
      <c r="X271" s="1" t="str">
        <f>"305671"</f>
        <v>305671</v>
      </c>
      <c r="Z271" s="1" t="s">
        <v>65</v>
      </c>
      <c r="AA271" s="1">
        <v>1</v>
      </c>
      <c r="AB271" s="1" t="s">
        <v>739</v>
      </c>
      <c r="AD271" s="1" t="s">
        <v>67</v>
      </c>
    </row>
    <row r="272" spans="1:30" s="1" customFormat="1" x14ac:dyDescent="0.3">
      <c r="A272" s="1" t="s">
        <v>741</v>
      </c>
      <c r="B272" s="1" t="s">
        <v>742</v>
      </c>
      <c r="C272" s="1" t="s">
        <v>743</v>
      </c>
      <c r="D272" s="1" t="s">
        <v>34</v>
      </c>
      <c r="F272" s="1" t="s">
        <v>4475</v>
      </c>
      <c r="G272" s="1" t="s">
        <v>740</v>
      </c>
      <c r="H272" s="1" t="s">
        <v>60</v>
      </c>
      <c r="I272" s="1" t="s">
        <v>113</v>
      </c>
      <c r="J272" s="1" t="s">
        <v>61</v>
      </c>
      <c r="K272" s="1" t="str">
        <f t="shared" ref="K272:K281" si="15">"LVL"</f>
        <v>LVL</v>
      </c>
      <c r="L272" s="2">
        <v>43140</v>
      </c>
      <c r="M272" s="2">
        <v>43143</v>
      </c>
      <c r="N272" s="2">
        <v>43143</v>
      </c>
      <c r="W272" s="1" t="s">
        <v>59</v>
      </c>
      <c r="X272" s="1" t="str">
        <f t="shared" ref="X272:X281" si="16">"690945"</f>
        <v>690945</v>
      </c>
      <c r="Z272" s="1" t="s">
        <v>184</v>
      </c>
      <c r="AA272" s="1">
        <v>1</v>
      </c>
      <c r="AD272" s="1" t="s">
        <v>79</v>
      </c>
    </row>
    <row r="273" spans="1:30" s="1" customFormat="1" x14ac:dyDescent="0.3">
      <c r="A273" s="1" t="s">
        <v>741</v>
      </c>
      <c r="B273" s="1" t="s">
        <v>742</v>
      </c>
      <c r="C273" s="1" t="s">
        <v>743</v>
      </c>
      <c r="D273" s="1" t="s">
        <v>34</v>
      </c>
      <c r="F273" s="1" t="s">
        <v>4475</v>
      </c>
      <c r="G273" s="1" t="s">
        <v>740</v>
      </c>
      <c r="H273" s="1" t="s">
        <v>60</v>
      </c>
      <c r="I273" s="1" t="s">
        <v>113</v>
      </c>
      <c r="J273" s="1" t="s">
        <v>61</v>
      </c>
      <c r="K273" s="1" t="str">
        <f t="shared" si="15"/>
        <v>LVL</v>
      </c>
      <c r="L273" s="2">
        <v>43140</v>
      </c>
      <c r="M273" s="2">
        <v>43143</v>
      </c>
      <c r="N273" s="2">
        <v>43143</v>
      </c>
      <c r="W273" s="1" t="s">
        <v>59</v>
      </c>
      <c r="X273" s="1" t="str">
        <f t="shared" si="16"/>
        <v>690945</v>
      </c>
      <c r="Z273" s="1" t="s">
        <v>184</v>
      </c>
      <c r="AA273" s="1">
        <v>1</v>
      </c>
      <c r="AD273" s="1" t="s">
        <v>79</v>
      </c>
    </row>
    <row r="274" spans="1:30" s="1" customFormat="1" x14ac:dyDescent="0.3">
      <c r="A274" s="1" t="s">
        <v>741</v>
      </c>
      <c r="B274" s="1" t="s">
        <v>742</v>
      </c>
      <c r="C274" s="1" t="s">
        <v>743</v>
      </c>
      <c r="D274" s="1" t="s">
        <v>34</v>
      </c>
      <c r="F274" s="1" t="s">
        <v>4475</v>
      </c>
      <c r="G274" s="1" t="s">
        <v>740</v>
      </c>
      <c r="H274" s="1" t="s">
        <v>60</v>
      </c>
      <c r="I274" s="1" t="s">
        <v>113</v>
      </c>
      <c r="J274" s="1" t="s">
        <v>61</v>
      </c>
      <c r="K274" s="1" t="str">
        <f t="shared" si="15"/>
        <v>LVL</v>
      </c>
      <c r="L274" s="2">
        <v>43140</v>
      </c>
      <c r="M274" s="2">
        <v>43143</v>
      </c>
      <c r="N274" s="2">
        <v>43143</v>
      </c>
      <c r="W274" s="1" t="s">
        <v>59</v>
      </c>
      <c r="X274" s="1" t="str">
        <f t="shared" si="16"/>
        <v>690945</v>
      </c>
      <c r="Z274" s="1" t="s">
        <v>184</v>
      </c>
      <c r="AA274" s="1">
        <v>1</v>
      </c>
      <c r="AD274" s="1" t="s">
        <v>79</v>
      </c>
    </row>
    <row r="275" spans="1:30" s="1" customFormat="1" x14ac:dyDescent="0.3">
      <c r="A275" s="1" t="s">
        <v>745</v>
      </c>
      <c r="B275" s="1" t="s">
        <v>746</v>
      </c>
      <c r="C275" s="1" t="s">
        <v>747</v>
      </c>
      <c r="D275" s="1" t="s">
        <v>34</v>
      </c>
      <c r="F275" s="1" t="s">
        <v>4475</v>
      </c>
      <c r="G275" s="1" t="s">
        <v>744</v>
      </c>
      <c r="H275" s="1" t="s">
        <v>60</v>
      </c>
      <c r="I275" s="1" t="s">
        <v>113</v>
      </c>
      <c r="J275" s="1" t="s">
        <v>61</v>
      </c>
      <c r="K275" s="1" t="str">
        <f t="shared" si="15"/>
        <v>LVL</v>
      </c>
      <c r="L275" s="2">
        <v>43140</v>
      </c>
      <c r="M275" s="2">
        <v>43144</v>
      </c>
      <c r="N275" s="2">
        <v>43144</v>
      </c>
      <c r="W275" s="1" t="s">
        <v>59</v>
      </c>
      <c r="X275" s="1" t="str">
        <f t="shared" si="16"/>
        <v>690945</v>
      </c>
      <c r="Z275" s="1" t="s">
        <v>184</v>
      </c>
      <c r="AA275" s="1">
        <v>1</v>
      </c>
      <c r="AB275" s="1" t="s">
        <v>748</v>
      </c>
      <c r="AD275" s="1" t="s">
        <v>79</v>
      </c>
    </row>
    <row r="276" spans="1:30" s="1" customFormat="1" x14ac:dyDescent="0.3">
      <c r="A276" s="1" t="s">
        <v>750</v>
      </c>
      <c r="B276" s="1" t="s">
        <v>751</v>
      </c>
      <c r="C276" s="1" t="s">
        <v>752</v>
      </c>
      <c r="D276" s="1" t="s">
        <v>34</v>
      </c>
      <c r="F276" s="1" t="s">
        <v>4475</v>
      </c>
      <c r="G276" s="1" t="s">
        <v>749</v>
      </c>
      <c r="H276" s="1" t="s">
        <v>60</v>
      </c>
      <c r="I276" s="1" t="s">
        <v>113</v>
      </c>
      <c r="J276" s="1" t="s">
        <v>61</v>
      </c>
      <c r="K276" s="1" t="str">
        <f t="shared" si="15"/>
        <v>LVL</v>
      </c>
      <c r="L276" s="2">
        <v>43140</v>
      </c>
      <c r="M276" s="2">
        <v>43143</v>
      </c>
      <c r="N276" s="2">
        <v>43143</v>
      </c>
      <c r="W276" s="1" t="s">
        <v>59</v>
      </c>
      <c r="X276" s="1" t="str">
        <f t="shared" si="16"/>
        <v>690945</v>
      </c>
      <c r="Z276" s="1" t="s">
        <v>184</v>
      </c>
      <c r="AA276" s="1">
        <v>1</v>
      </c>
      <c r="AD276" s="1" t="s">
        <v>79</v>
      </c>
    </row>
    <row r="277" spans="1:30" s="1" customFormat="1" x14ac:dyDescent="0.3">
      <c r="A277" s="1" t="s">
        <v>750</v>
      </c>
      <c r="B277" s="1" t="s">
        <v>751</v>
      </c>
      <c r="C277" s="1" t="s">
        <v>752</v>
      </c>
      <c r="D277" s="1" t="s">
        <v>34</v>
      </c>
      <c r="F277" s="1" t="s">
        <v>4475</v>
      </c>
      <c r="G277" s="1" t="s">
        <v>749</v>
      </c>
      <c r="H277" s="1" t="s">
        <v>60</v>
      </c>
      <c r="I277" s="1" t="s">
        <v>113</v>
      </c>
      <c r="J277" s="1" t="s">
        <v>61</v>
      </c>
      <c r="K277" s="1" t="str">
        <f t="shared" si="15"/>
        <v>LVL</v>
      </c>
      <c r="L277" s="2">
        <v>43140</v>
      </c>
      <c r="M277" s="2">
        <v>43143</v>
      </c>
      <c r="N277" s="2">
        <v>43143</v>
      </c>
      <c r="W277" s="1" t="s">
        <v>59</v>
      </c>
      <c r="X277" s="1" t="str">
        <f t="shared" si="16"/>
        <v>690945</v>
      </c>
      <c r="Z277" s="1" t="s">
        <v>184</v>
      </c>
      <c r="AA277" s="1">
        <v>1</v>
      </c>
      <c r="AD277" s="1" t="s">
        <v>79</v>
      </c>
    </row>
    <row r="278" spans="1:30" s="1" customFormat="1" x14ac:dyDescent="0.3">
      <c r="A278" s="1" t="s">
        <v>750</v>
      </c>
      <c r="B278" s="1" t="s">
        <v>751</v>
      </c>
      <c r="C278" s="1" t="s">
        <v>752</v>
      </c>
      <c r="D278" s="1" t="s">
        <v>34</v>
      </c>
      <c r="F278" s="1" t="s">
        <v>4475</v>
      </c>
      <c r="G278" s="1" t="s">
        <v>749</v>
      </c>
      <c r="H278" s="1" t="s">
        <v>60</v>
      </c>
      <c r="I278" s="1" t="s">
        <v>113</v>
      </c>
      <c r="J278" s="1" t="s">
        <v>61</v>
      </c>
      <c r="K278" s="1" t="str">
        <f t="shared" si="15"/>
        <v>LVL</v>
      </c>
      <c r="L278" s="2">
        <v>43140</v>
      </c>
      <c r="M278" s="2">
        <v>43143</v>
      </c>
      <c r="N278" s="2">
        <v>43143</v>
      </c>
      <c r="W278" s="1" t="s">
        <v>59</v>
      </c>
      <c r="X278" s="1" t="str">
        <f t="shared" si="16"/>
        <v>690945</v>
      </c>
      <c r="Z278" s="1" t="s">
        <v>184</v>
      </c>
      <c r="AA278" s="1">
        <v>1</v>
      </c>
      <c r="AD278" s="1" t="s">
        <v>79</v>
      </c>
    </row>
    <row r="279" spans="1:30" s="1" customFormat="1" x14ac:dyDescent="0.3">
      <c r="A279" s="1" t="s">
        <v>750</v>
      </c>
      <c r="B279" s="1" t="s">
        <v>751</v>
      </c>
      <c r="C279" s="1" t="s">
        <v>752</v>
      </c>
      <c r="D279" s="1" t="s">
        <v>34</v>
      </c>
      <c r="F279" s="1" t="s">
        <v>4475</v>
      </c>
      <c r="G279" s="1" t="s">
        <v>749</v>
      </c>
      <c r="H279" s="1" t="s">
        <v>60</v>
      </c>
      <c r="I279" s="1" t="s">
        <v>113</v>
      </c>
      <c r="J279" s="1" t="s">
        <v>61</v>
      </c>
      <c r="K279" s="1" t="str">
        <f t="shared" si="15"/>
        <v>LVL</v>
      </c>
      <c r="L279" s="2">
        <v>43140</v>
      </c>
      <c r="M279" s="2">
        <v>43143</v>
      </c>
      <c r="N279" s="2">
        <v>43143</v>
      </c>
      <c r="W279" s="1" t="s">
        <v>59</v>
      </c>
      <c r="X279" s="1" t="str">
        <f t="shared" si="16"/>
        <v>690945</v>
      </c>
      <c r="Z279" s="1" t="s">
        <v>184</v>
      </c>
      <c r="AA279" s="1">
        <v>1</v>
      </c>
      <c r="AD279" s="1" t="s">
        <v>79</v>
      </c>
    </row>
    <row r="280" spans="1:30" s="1" customFormat="1" x14ac:dyDescent="0.3">
      <c r="A280" s="1" t="s">
        <v>750</v>
      </c>
      <c r="B280" s="1" t="s">
        <v>751</v>
      </c>
      <c r="C280" s="1" t="s">
        <v>752</v>
      </c>
      <c r="D280" s="1" t="s">
        <v>34</v>
      </c>
      <c r="F280" s="1" t="s">
        <v>4475</v>
      </c>
      <c r="G280" s="1" t="s">
        <v>749</v>
      </c>
      <c r="H280" s="1" t="s">
        <v>60</v>
      </c>
      <c r="I280" s="1" t="s">
        <v>113</v>
      </c>
      <c r="J280" s="1" t="s">
        <v>61</v>
      </c>
      <c r="K280" s="1" t="str">
        <f t="shared" si="15"/>
        <v>LVL</v>
      </c>
      <c r="L280" s="2">
        <v>43140</v>
      </c>
      <c r="M280" s="2">
        <v>43143</v>
      </c>
      <c r="N280" s="2">
        <v>43143</v>
      </c>
      <c r="W280" s="1" t="s">
        <v>59</v>
      </c>
      <c r="X280" s="1" t="str">
        <f t="shared" si="16"/>
        <v>690945</v>
      </c>
      <c r="Z280" s="1" t="s">
        <v>184</v>
      </c>
      <c r="AA280" s="1">
        <v>1</v>
      </c>
      <c r="AD280" s="1" t="s">
        <v>79</v>
      </c>
    </row>
    <row r="281" spans="1:30" s="1" customFormat="1" x14ac:dyDescent="0.3">
      <c r="A281" s="1" t="s">
        <v>750</v>
      </c>
      <c r="B281" s="1" t="s">
        <v>751</v>
      </c>
      <c r="C281" s="1" t="s">
        <v>752</v>
      </c>
      <c r="D281" s="1" t="s">
        <v>34</v>
      </c>
      <c r="F281" s="1" t="s">
        <v>4475</v>
      </c>
      <c r="G281" s="1" t="s">
        <v>749</v>
      </c>
      <c r="H281" s="1" t="s">
        <v>60</v>
      </c>
      <c r="I281" s="1" t="s">
        <v>113</v>
      </c>
      <c r="J281" s="1" t="s">
        <v>61</v>
      </c>
      <c r="K281" s="1" t="str">
        <f t="shared" si="15"/>
        <v>LVL</v>
      </c>
      <c r="L281" s="2">
        <v>43140</v>
      </c>
      <c r="M281" s="2">
        <v>43143</v>
      </c>
      <c r="N281" s="2">
        <v>43143</v>
      </c>
      <c r="W281" s="1" t="s">
        <v>59</v>
      </c>
      <c r="X281" s="1" t="str">
        <f t="shared" si="16"/>
        <v>690945</v>
      </c>
      <c r="Z281" s="1" t="s">
        <v>184</v>
      </c>
      <c r="AA281" s="1">
        <v>1</v>
      </c>
      <c r="AD281" s="1" t="s">
        <v>79</v>
      </c>
    </row>
    <row r="282" spans="1:30" s="1" customFormat="1" x14ac:dyDescent="0.3">
      <c r="A282" s="1" t="s">
        <v>754</v>
      </c>
      <c r="B282" s="1" t="s">
        <v>755</v>
      </c>
      <c r="C282" s="1" t="s">
        <v>756</v>
      </c>
      <c r="D282" s="1" t="s">
        <v>37</v>
      </c>
      <c r="F282" s="1" t="s">
        <v>4478</v>
      </c>
      <c r="G282" s="1" t="s">
        <v>753</v>
      </c>
      <c r="H282" s="1" t="s">
        <v>60</v>
      </c>
      <c r="I282" s="1" t="s">
        <v>113</v>
      </c>
      <c r="J282" s="1" t="s">
        <v>61</v>
      </c>
      <c r="K282" s="1" t="str">
        <f>"FRN"</f>
        <v>FRN</v>
      </c>
      <c r="L282" s="2">
        <v>43140</v>
      </c>
      <c r="M282" s="2">
        <v>43144</v>
      </c>
      <c r="N282" s="2">
        <v>43144</v>
      </c>
      <c r="W282" s="1" t="s">
        <v>59</v>
      </c>
      <c r="X282" s="1" t="str">
        <f>"847692"</f>
        <v>847692</v>
      </c>
      <c r="Z282" s="1" t="s">
        <v>108</v>
      </c>
      <c r="AA282" s="1">
        <v>1</v>
      </c>
      <c r="AB282" s="1" t="s">
        <v>757</v>
      </c>
      <c r="AD282" s="1" t="s">
        <v>114</v>
      </c>
    </row>
    <row r="283" spans="1:30" s="1" customFormat="1" x14ac:dyDescent="0.3">
      <c r="A283" s="1" t="s">
        <v>754</v>
      </c>
      <c r="B283" s="1" t="s">
        <v>755</v>
      </c>
      <c r="C283" s="1" t="s">
        <v>756</v>
      </c>
      <c r="D283" s="1" t="s">
        <v>37</v>
      </c>
      <c r="F283" s="1" t="s">
        <v>4478</v>
      </c>
      <c r="G283" s="1" t="s">
        <v>753</v>
      </c>
      <c r="H283" s="1" t="s">
        <v>60</v>
      </c>
      <c r="I283" s="1" t="s">
        <v>113</v>
      </c>
      <c r="J283" s="1" t="s">
        <v>61</v>
      </c>
      <c r="K283" s="1" t="str">
        <f>"FRN"</f>
        <v>FRN</v>
      </c>
      <c r="L283" s="2">
        <v>43140</v>
      </c>
      <c r="M283" s="2">
        <v>43144</v>
      </c>
      <c r="N283" s="2">
        <v>43144</v>
      </c>
      <c r="W283" s="1" t="s">
        <v>59</v>
      </c>
      <c r="X283" s="1" t="str">
        <f>"847692"</f>
        <v>847692</v>
      </c>
      <c r="Z283" s="1" t="s">
        <v>108</v>
      </c>
      <c r="AA283" s="1">
        <v>1</v>
      </c>
      <c r="AB283" s="1" t="s">
        <v>757</v>
      </c>
      <c r="AD283" s="1" t="s">
        <v>114</v>
      </c>
    </row>
    <row r="284" spans="1:30" s="1" customFormat="1" x14ac:dyDescent="0.3">
      <c r="A284" s="1" t="s">
        <v>668</v>
      </c>
      <c r="B284" s="1" t="s">
        <v>669</v>
      </c>
      <c r="C284" s="1" t="s">
        <v>670</v>
      </c>
      <c r="D284" s="1" t="s">
        <v>37</v>
      </c>
      <c r="F284" s="1" t="s">
        <v>4478</v>
      </c>
      <c r="G284" s="1" t="s">
        <v>758</v>
      </c>
      <c r="H284" s="1" t="s">
        <v>60</v>
      </c>
      <c r="I284" s="1" t="s">
        <v>113</v>
      </c>
      <c r="J284" s="1" t="s">
        <v>61</v>
      </c>
      <c r="K284" s="1" t="str">
        <f>"102"</f>
        <v>102</v>
      </c>
      <c r="L284" s="2">
        <v>43140</v>
      </c>
      <c r="M284" s="2">
        <v>43144</v>
      </c>
      <c r="N284" s="2">
        <v>43144</v>
      </c>
      <c r="W284" s="1" t="s">
        <v>59</v>
      </c>
      <c r="X284" s="1" t="str">
        <f>"847692"</f>
        <v>847692</v>
      </c>
      <c r="Z284" s="1" t="s">
        <v>108</v>
      </c>
      <c r="AA284" s="1">
        <v>1</v>
      </c>
      <c r="AD284" s="1" t="s">
        <v>114</v>
      </c>
    </row>
    <row r="285" spans="1:30" s="1" customFormat="1" x14ac:dyDescent="0.3">
      <c r="A285" s="1" t="s">
        <v>668</v>
      </c>
      <c r="B285" s="1" t="s">
        <v>669</v>
      </c>
      <c r="C285" s="1" t="s">
        <v>670</v>
      </c>
      <c r="D285" s="1" t="s">
        <v>37</v>
      </c>
      <c r="F285" s="1" t="s">
        <v>4478</v>
      </c>
      <c r="G285" s="1" t="s">
        <v>759</v>
      </c>
      <c r="H285" s="1" t="s">
        <v>60</v>
      </c>
      <c r="I285" s="1" t="s">
        <v>113</v>
      </c>
      <c r="J285" s="1" t="s">
        <v>61</v>
      </c>
      <c r="K285" s="1" t="str">
        <f>"102"</f>
        <v>102</v>
      </c>
      <c r="L285" s="2">
        <v>43140</v>
      </c>
      <c r="M285" s="2">
        <v>43144</v>
      </c>
      <c r="N285" s="2">
        <v>43144</v>
      </c>
      <c r="W285" s="1" t="s">
        <v>59</v>
      </c>
      <c r="X285" s="1" t="str">
        <f>"847692"</f>
        <v>847692</v>
      </c>
      <c r="Z285" s="1" t="s">
        <v>108</v>
      </c>
      <c r="AA285" s="1">
        <v>1</v>
      </c>
      <c r="AD285" s="1" t="s">
        <v>114</v>
      </c>
    </row>
    <row r="286" spans="1:30" s="1" customFormat="1" x14ac:dyDescent="0.3">
      <c r="A286" s="1" t="s">
        <v>761</v>
      </c>
      <c r="B286" s="1" t="s">
        <v>762</v>
      </c>
      <c r="C286" s="1" t="s">
        <v>763</v>
      </c>
      <c r="D286" s="1" t="s">
        <v>37</v>
      </c>
      <c r="F286" s="1" t="s">
        <v>4478</v>
      </c>
      <c r="G286" s="1" t="s">
        <v>760</v>
      </c>
      <c r="H286" s="1" t="s">
        <v>60</v>
      </c>
      <c r="I286" s="1" t="s">
        <v>113</v>
      </c>
      <c r="J286" s="1" t="s">
        <v>61</v>
      </c>
      <c r="K286" s="1" t="str">
        <f>"102"</f>
        <v>102</v>
      </c>
      <c r="L286" s="2">
        <v>43143</v>
      </c>
      <c r="M286" s="2">
        <v>43144</v>
      </c>
      <c r="N286" s="2">
        <v>43144</v>
      </c>
      <c r="W286" s="1" t="s">
        <v>59</v>
      </c>
      <c r="X286" s="1" t="str">
        <f>"847692"</f>
        <v>847692</v>
      </c>
      <c r="Z286" s="1" t="s">
        <v>108</v>
      </c>
      <c r="AA286" s="1">
        <v>1</v>
      </c>
      <c r="AB286" s="1" t="s">
        <v>764</v>
      </c>
      <c r="AD286" s="1" t="s">
        <v>114</v>
      </c>
    </row>
    <row r="287" spans="1:30" s="1" customFormat="1" x14ac:dyDescent="0.3">
      <c r="A287" s="1" t="s">
        <v>686</v>
      </c>
      <c r="B287" s="1" t="s">
        <v>687</v>
      </c>
      <c r="C287" s="1" t="s">
        <v>688</v>
      </c>
      <c r="D287" s="1" t="s">
        <v>37</v>
      </c>
      <c r="F287" s="1">
        <v>105</v>
      </c>
      <c r="G287" s="1" t="s">
        <v>765</v>
      </c>
      <c r="H287" s="1" t="s">
        <v>60</v>
      </c>
      <c r="I287" s="1" t="s">
        <v>95</v>
      </c>
      <c r="J287" s="1" t="s">
        <v>61</v>
      </c>
      <c r="K287" s="1" t="str">
        <f>"FRN"</f>
        <v>FRN</v>
      </c>
      <c r="L287" s="2">
        <v>43144</v>
      </c>
      <c r="M287" s="2">
        <v>43145</v>
      </c>
      <c r="N287" s="2">
        <v>43145</v>
      </c>
      <c r="W287" s="1" t="s">
        <v>59</v>
      </c>
      <c r="X287" s="1" t="str">
        <f>"305671"</f>
        <v>305671</v>
      </c>
      <c r="Z287" s="1" t="s">
        <v>65</v>
      </c>
      <c r="AA287" s="1">
        <v>1</v>
      </c>
      <c r="AD287" s="1" t="s">
        <v>67</v>
      </c>
    </row>
    <row r="288" spans="1:30" s="1" customFormat="1" x14ac:dyDescent="0.3">
      <c r="A288" s="1" t="s">
        <v>767</v>
      </c>
      <c r="B288" s="1" t="s">
        <v>768</v>
      </c>
      <c r="C288" s="1" t="s">
        <v>48</v>
      </c>
      <c r="D288" s="1" t="s">
        <v>34</v>
      </c>
      <c r="F288" s="1" t="s">
        <v>4475</v>
      </c>
      <c r="G288" s="1" t="s">
        <v>766</v>
      </c>
      <c r="H288" s="1" t="s">
        <v>60</v>
      </c>
      <c r="I288" s="1" t="s">
        <v>95</v>
      </c>
      <c r="J288" s="1" t="s">
        <v>61</v>
      </c>
      <c r="K288" s="1" t="str">
        <f>"LVL"</f>
        <v>LVL</v>
      </c>
      <c r="L288" s="2">
        <v>43144</v>
      </c>
      <c r="M288" s="2">
        <v>43146</v>
      </c>
      <c r="N288" s="2">
        <v>43146</v>
      </c>
      <c r="W288" s="1" t="s">
        <v>59</v>
      </c>
      <c r="X288" s="1" t="str">
        <f>"690945"</f>
        <v>690945</v>
      </c>
      <c r="Z288" s="1" t="s">
        <v>184</v>
      </c>
      <c r="AA288" s="1">
        <v>1</v>
      </c>
      <c r="AD288" s="1" t="s">
        <v>79</v>
      </c>
    </row>
    <row r="289" spans="1:30" s="1" customFormat="1" x14ac:dyDescent="0.3">
      <c r="A289" s="1" t="s">
        <v>770</v>
      </c>
      <c r="B289" s="1" t="s">
        <v>771</v>
      </c>
      <c r="C289" s="1" t="s">
        <v>772</v>
      </c>
      <c r="D289" s="1" t="s">
        <v>34</v>
      </c>
      <c r="F289" s="1" t="s">
        <v>4475</v>
      </c>
      <c r="G289" s="1" t="s">
        <v>769</v>
      </c>
      <c r="H289" s="1" t="s">
        <v>60</v>
      </c>
      <c r="I289" s="1" t="s">
        <v>95</v>
      </c>
      <c r="J289" s="1" t="s">
        <v>61</v>
      </c>
      <c r="K289" s="1" t="str">
        <f>"LVL"</f>
        <v>LVL</v>
      </c>
      <c r="L289" s="2">
        <v>43145</v>
      </c>
      <c r="M289" s="2">
        <v>43146</v>
      </c>
      <c r="N289" s="2">
        <v>43146</v>
      </c>
      <c r="W289" s="1" t="s">
        <v>59</v>
      </c>
      <c r="X289" s="1" t="str">
        <f>"690945"</f>
        <v>690945</v>
      </c>
      <c r="Z289" s="1" t="s">
        <v>184</v>
      </c>
      <c r="AA289" s="1">
        <v>1</v>
      </c>
      <c r="AD289" s="1" t="s">
        <v>79</v>
      </c>
    </row>
    <row r="290" spans="1:30" s="1" customFormat="1" x14ac:dyDescent="0.3">
      <c r="A290" s="1" t="s">
        <v>774</v>
      </c>
      <c r="B290" s="1" t="s">
        <v>167</v>
      </c>
      <c r="C290" s="1" t="s">
        <v>168</v>
      </c>
      <c r="D290" s="1" t="s">
        <v>34</v>
      </c>
      <c r="F290" s="1" t="s">
        <v>4475</v>
      </c>
      <c r="G290" s="1" t="s">
        <v>773</v>
      </c>
      <c r="H290" s="1" t="s">
        <v>60</v>
      </c>
      <c r="I290" s="1" t="s">
        <v>113</v>
      </c>
      <c r="J290" s="1" t="s">
        <v>61</v>
      </c>
      <c r="K290" s="1" t="str">
        <f>"LVL"</f>
        <v>LVL</v>
      </c>
      <c r="L290" s="2">
        <v>43146</v>
      </c>
      <c r="M290" s="2">
        <v>43147</v>
      </c>
      <c r="N290" s="2">
        <v>43147</v>
      </c>
      <c r="W290" s="1" t="s">
        <v>59</v>
      </c>
      <c r="X290" s="1" t="str">
        <f>"690945"</f>
        <v>690945</v>
      </c>
      <c r="Z290" s="1" t="s">
        <v>184</v>
      </c>
      <c r="AA290" s="1">
        <v>1</v>
      </c>
      <c r="AD290" s="1" t="s">
        <v>79</v>
      </c>
    </row>
    <row r="291" spans="1:30" s="1" customFormat="1" x14ac:dyDescent="0.3">
      <c r="A291" s="1" t="s">
        <v>774</v>
      </c>
      <c r="B291" s="1" t="s">
        <v>167</v>
      </c>
      <c r="C291" s="1" t="s">
        <v>168</v>
      </c>
      <c r="D291" s="1" t="s">
        <v>34</v>
      </c>
      <c r="F291" s="1" t="s">
        <v>4475</v>
      </c>
      <c r="G291" s="1" t="s">
        <v>773</v>
      </c>
      <c r="H291" s="1" t="s">
        <v>60</v>
      </c>
      <c r="I291" s="1" t="s">
        <v>113</v>
      </c>
      <c r="J291" s="1" t="s">
        <v>61</v>
      </c>
      <c r="K291" s="1" t="str">
        <f>"LVL"</f>
        <v>LVL</v>
      </c>
      <c r="L291" s="2">
        <v>43146</v>
      </c>
      <c r="M291" s="2">
        <v>43147</v>
      </c>
      <c r="N291" s="2">
        <v>43147</v>
      </c>
      <c r="W291" s="1" t="s">
        <v>59</v>
      </c>
      <c r="X291" s="1" t="str">
        <f>"690945"</f>
        <v>690945</v>
      </c>
      <c r="Z291" s="1" t="s">
        <v>184</v>
      </c>
      <c r="AA291" s="1">
        <v>1</v>
      </c>
      <c r="AD291" s="1" t="s">
        <v>79</v>
      </c>
    </row>
    <row r="292" spans="1:30" s="1" customFormat="1" x14ac:dyDescent="0.3">
      <c r="A292" s="1" t="s">
        <v>776</v>
      </c>
      <c r="B292" s="1" t="s">
        <v>777</v>
      </c>
      <c r="C292" s="1" t="s">
        <v>778</v>
      </c>
      <c r="D292" s="1" t="s">
        <v>37</v>
      </c>
      <c r="F292" s="1" t="s">
        <v>4480</v>
      </c>
      <c r="G292" s="1" t="s">
        <v>775</v>
      </c>
      <c r="H292" s="1" t="s">
        <v>60</v>
      </c>
      <c r="I292" s="1" t="s">
        <v>33</v>
      </c>
      <c r="J292" s="1" t="s">
        <v>61</v>
      </c>
      <c r="K292" s="1" t="str">
        <f>"102"</f>
        <v>102</v>
      </c>
      <c r="L292" s="2">
        <v>43147</v>
      </c>
      <c r="M292" s="2">
        <v>43151</v>
      </c>
      <c r="N292" s="2">
        <v>43151</v>
      </c>
      <c r="W292" s="1" t="s">
        <v>59</v>
      </c>
      <c r="X292" s="1" t="str">
        <f>"551600"</f>
        <v>551600</v>
      </c>
      <c r="Z292" s="1" t="s">
        <v>177</v>
      </c>
      <c r="AA292" s="1">
        <v>10</v>
      </c>
      <c r="AB292" s="1" t="s">
        <v>49</v>
      </c>
      <c r="AD292" s="1" t="s">
        <v>182</v>
      </c>
    </row>
    <row r="293" spans="1:30" s="1" customFormat="1" x14ac:dyDescent="0.3">
      <c r="A293" s="1" t="s">
        <v>378</v>
      </c>
      <c r="B293" s="1" t="s">
        <v>379</v>
      </c>
      <c r="C293" s="1" t="s">
        <v>380</v>
      </c>
      <c r="D293" s="1" t="s">
        <v>37</v>
      </c>
      <c r="F293" s="1" t="s">
        <v>4478</v>
      </c>
      <c r="G293" s="1" t="s">
        <v>779</v>
      </c>
      <c r="H293" s="1" t="s">
        <v>60</v>
      </c>
      <c r="I293" s="1" t="s">
        <v>113</v>
      </c>
      <c r="J293" s="1" t="s">
        <v>61</v>
      </c>
      <c r="K293" s="1" t="str">
        <f>"102"</f>
        <v>102</v>
      </c>
      <c r="L293" s="2">
        <v>43147</v>
      </c>
      <c r="M293" s="2">
        <v>43150</v>
      </c>
      <c r="N293" s="2">
        <v>43150</v>
      </c>
      <c r="W293" s="1" t="s">
        <v>59</v>
      </c>
      <c r="X293" s="1" t="str">
        <f>"847692"</f>
        <v>847692</v>
      </c>
      <c r="Z293" s="1" t="s">
        <v>108</v>
      </c>
      <c r="AA293" s="1">
        <v>1</v>
      </c>
      <c r="AB293" s="1" t="s">
        <v>780</v>
      </c>
      <c r="AD293" s="1" t="s">
        <v>114</v>
      </c>
    </row>
    <row r="294" spans="1:30" s="1" customFormat="1" x14ac:dyDescent="0.3">
      <c r="A294" s="1" t="s">
        <v>540</v>
      </c>
      <c r="B294" s="1" t="s">
        <v>541</v>
      </c>
      <c r="C294" s="1" t="s">
        <v>542</v>
      </c>
      <c r="D294" s="1" t="s">
        <v>34</v>
      </c>
      <c r="F294" s="1" t="s">
        <v>4475</v>
      </c>
      <c r="G294" s="1" t="s">
        <v>781</v>
      </c>
      <c r="H294" s="1" t="s">
        <v>60</v>
      </c>
      <c r="I294" s="1" t="s">
        <v>113</v>
      </c>
      <c r="J294" s="1" t="s">
        <v>61</v>
      </c>
      <c r="K294" s="1" t="str">
        <f>"LVL"</f>
        <v>LVL</v>
      </c>
      <c r="L294" s="2">
        <v>43147</v>
      </c>
      <c r="M294" s="2">
        <v>43150</v>
      </c>
      <c r="N294" s="2">
        <v>43150</v>
      </c>
      <c r="W294" s="1" t="s">
        <v>59</v>
      </c>
      <c r="X294" s="1" t="str">
        <f>"690945"</f>
        <v>690945</v>
      </c>
      <c r="Z294" s="1" t="s">
        <v>184</v>
      </c>
      <c r="AA294" s="1">
        <v>1</v>
      </c>
      <c r="AB294" s="1" t="s">
        <v>782</v>
      </c>
      <c r="AD294" s="1" t="s">
        <v>79</v>
      </c>
    </row>
    <row r="295" spans="1:30" s="1" customFormat="1" x14ac:dyDescent="0.3">
      <c r="A295" s="1" t="s">
        <v>378</v>
      </c>
      <c r="B295" s="1" t="s">
        <v>379</v>
      </c>
      <c r="C295" s="1" t="s">
        <v>380</v>
      </c>
      <c r="D295" s="1" t="s">
        <v>37</v>
      </c>
      <c r="F295" s="1" t="s">
        <v>4478</v>
      </c>
      <c r="G295" s="1" t="s">
        <v>783</v>
      </c>
      <c r="H295" s="1" t="s">
        <v>60</v>
      </c>
      <c r="I295" s="1" t="s">
        <v>113</v>
      </c>
      <c r="J295" s="1" t="s">
        <v>61</v>
      </c>
      <c r="K295" s="1" t="str">
        <f>"102"</f>
        <v>102</v>
      </c>
      <c r="L295" s="2">
        <v>43147</v>
      </c>
      <c r="M295" s="2">
        <v>43150</v>
      </c>
      <c r="N295" s="2">
        <v>43150</v>
      </c>
      <c r="W295" s="1" t="s">
        <v>59</v>
      </c>
      <c r="X295" s="1" t="str">
        <f t="shared" ref="X295:X301" si="17">"847692"</f>
        <v>847692</v>
      </c>
      <c r="Z295" s="1" t="s">
        <v>108</v>
      </c>
      <c r="AA295" s="1">
        <v>1</v>
      </c>
      <c r="AB295" s="1" t="s">
        <v>784</v>
      </c>
      <c r="AD295" s="1" t="s">
        <v>114</v>
      </c>
    </row>
    <row r="296" spans="1:30" s="1" customFormat="1" x14ac:dyDescent="0.3">
      <c r="A296" s="1" t="s">
        <v>378</v>
      </c>
      <c r="B296" s="1" t="s">
        <v>379</v>
      </c>
      <c r="C296" s="1" t="s">
        <v>380</v>
      </c>
      <c r="D296" s="1" t="s">
        <v>37</v>
      </c>
      <c r="F296" s="1" t="s">
        <v>4478</v>
      </c>
      <c r="G296" s="1" t="s">
        <v>785</v>
      </c>
      <c r="H296" s="1" t="s">
        <v>60</v>
      </c>
      <c r="I296" s="1" t="s">
        <v>113</v>
      </c>
      <c r="J296" s="1" t="s">
        <v>61</v>
      </c>
      <c r="K296" s="1" t="str">
        <f>"102"</f>
        <v>102</v>
      </c>
      <c r="L296" s="2">
        <v>43147</v>
      </c>
      <c r="M296" s="2">
        <v>43150</v>
      </c>
      <c r="N296" s="2">
        <v>43150</v>
      </c>
      <c r="W296" s="1" t="s">
        <v>59</v>
      </c>
      <c r="X296" s="1" t="str">
        <f t="shared" si="17"/>
        <v>847692</v>
      </c>
      <c r="Z296" s="1" t="s">
        <v>108</v>
      </c>
      <c r="AA296" s="1">
        <v>1</v>
      </c>
      <c r="AB296" s="1" t="s">
        <v>786</v>
      </c>
      <c r="AD296" s="1" t="s">
        <v>114</v>
      </c>
    </row>
    <row r="297" spans="1:30" s="1" customFormat="1" x14ac:dyDescent="0.3">
      <c r="A297" s="1" t="s">
        <v>378</v>
      </c>
      <c r="B297" s="1" t="s">
        <v>379</v>
      </c>
      <c r="C297" s="1" t="s">
        <v>380</v>
      </c>
      <c r="D297" s="1" t="s">
        <v>37</v>
      </c>
      <c r="F297" s="1" t="s">
        <v>4478</v>
      </c>
      <c r="G297" s="1" t="s">
        <v>785</v>
      </c>
      <c r="H297" s="1" t="s">
        <v>60</v>
      </c>
      <c r="I297" s="1" t="s">
        <v>113</v>
      </c>
      <c r="J297" s="1" t="s">
        <v>61</v>
      </c>
      <c r="K297" s="1" t="str">
        <f>"102"</f>
        <v>102</v>
      </c>
      <c r="L297" s="2">
        <v>43147</v>
      </c>
      <c r="M297" s="2">
        <v>43150</v>
      </c>
      <c r="N297" s="2">
        <v>43150</v>
      </c>
      <c r="W297" s="1" t="s">
        <v>59</v>
      </c>
      <c r="X297" s="1" t="str">
        <f t="shared" si="17"/>
        <v>847692</v>
      </c>
      <c r="Z297" s="1" t="s">
        <v>108</v>
      </c>
      <c r="AA297" s="1">
        <v>1</v>
      </c>
      <c r="AB297" s="1" t="s">
        <v>786</v>
      </c>
      <c r="AD297" s="1" t="s">
        <v>114</v>
      </c>
    </row>
    <row r="298" spans="1:30" s="1" customFormat="1" x14ac:dyDescent="0.3">
      <c r="A298" s="1" t="s">
        <v>788</v>
      </c>
      <c r="B298" s="1" t="s">
        <v>789</v>
      </c>
      <c r="C298" s="1" t="s">
        <v>790</v>
      </c>
      <c r="D298" s="1" t="s">
        <v>37</v>
      </c>
      <c r="F298" s="1" t="s">
        <v>4478</v>
      </c>
      <c r="G298" s="1" t="s">
        <v>787</v>
      </c>
      <c r="H298" s="1" t="s">
        <v>60</v>
      </c>
      <c r="I298" s="1" t="s">
        <v>113</v>
      </c>
      <c r="J298" s="1" t="s">
        <v>61</v>
      </c>
      <c r="K298" s="1" t="str">
        <f>"FRN"</f>
        <v>FRN</v>
      </c>
      <c r="L298" s="2">
        <v>43147</v>
      </c>
      <c r="M298" s="2">
        <v>43151</v>
      </c>
      <c r="N298" s="2">
        <v>43151</v>
      </c>
      <c r="W298" s="1" t="s">
        <v>59</v>
      </c>
      <c r="X298" s="1" t="str">
        <f t="shared" si="17"/>
        <v>847692</v>
      </c>
      <c r="Z298" s="1" t="s">
        <v>108</v>
      </c>
      <c r="AA298" s="1">
        <v>1</v>
      </c>
      <c r="AB298" s="1" t="s">
        <v>791</v>
      </c>
      <c r="AD298" s="1" t="s">
        <v>114</v>
      </c>
    </row>
    <row r="299" spans="1:30" s="1" customFormat="1" x14ac:dyDescent="0.3">
      <c r="A299" s="1" t="s">
        <v>788</v>
      </c>
      <c r="B299" s="1" t="s">
        <v>789</v>
      </c>
      <c r="C299" s="1" t="s">
        <v>790</v>
      </c>
      <c r="D299" s="1" t="s">
        <v>37</v>
      </c>
      <c r="F299" s="1" t="s">
        <v>4478</v>
      </c>
      <c r="G299" s="1" t="s">
        <v>787</v>
      </c>
      <c r="H299" s="1" t="s">
        <v>60</v>
      </c>
      <c r="I299" s="1" t="s">
        <v>113</v>
      </c>
      <c r="J299" s="1" t="s">
        <v>61</v>
      </c>
      <c r="K299" s="1" t="str">
        <f>"FRN"</f>
        <v>FRN</v>
      </c>
      <c r="L299" s="2">
        <v>43147</v>
      </c>
      <c r="M299" s="2">
        <v>43151</v>
      </c>
      <c r="N299" s="2">
        <v>43151</v>
      </c>
      <c r="W299" s="1" t="s">
        <v>59</v>
      </c>
      <c r="X299" s="1" t="str">
        <f t="shared" si="17"/>
        <v>847692</v>
      </c>
      <c r="Z299" s="1" t="s">
        <v>108</v>
      </c>
      <c r="AA299" s="1">
        <v>1</v>
      </c>
      <c r="AB299" s="1" t="s">
        <v>791</v>
      </c>
      <c r="AD299" s="1" t="s">
        <v>114</v>
      </c>
    </row>
    <row r="300" spans="1:30" s="1" customFormat="1" x14ac:dyDescent="0.3">
      <c r="A300" s="1" t="s">
        <v>788</v>
      </c>
      <c r="B300" s="1" t="s">
        <v>789</v>
      </c>
      <c r="C300" s="1" t="s">
        <v>790</v>
      </c>
      <c r="D300" s="1" t="s">
        <v>37</v>
      </c>
      <c r="F300" s="1" t="s">
        <v>4478</v>
      </c>
      <c r="G300" s="1" t="s">
        <v>792</v>
      </c>
      <c r="H300" s="1" t="s">
        <v>60</v>
      </c>
      <c r="I300" s="1" t="s">
        <v>113</v>
      </c>
      <c r="J300" s="1" t="s">
        <v>61</v>
      </c>
      <c r="K300" s="1" t="str">
        <f>"FRN"</f>
        <v>FRN</v>
      </c>
      <c r="L300" s="2">
        <v>43147</v>
      </c>
      <c r="M300" s="2">
        <v>43151</v>
      </c>
      <c r="N300" s="2">
        <v>43151</v>
      </c>
      <c r="W300" s="1" t="s">
        <v>59</v>
      </c>
      <c r="X300" s="1" t="str">
        <f t="shared" si="17"/>
        <v>847692</v>
      </c>
      <c r="Z300" s="1" t="s">
        <v>108</v>
      </c>
      <c r="AA300" s="1">
        <v>1</v>
      </c>
      <c r="AB300" s="1" t="s">
        <v>793</v>
      </c>
      <c r="AD300" s="1" t="s">
        <v>114</v>
      </c>
    </row>
    <row r="301" spans="1:30" s="1" customFormat="1" x14ac:dyDescent="0.3">
      <c r="A301" s="1" t="s">
        <v>795</v>
      </c>
      <c r="B301" s="1" t="s">
        <v>796</v>
      </c>
      <c r="C301" s="1" t="s">
        <v>797</v>
      </c>
      <c r="D301" s="1" t="s">
        <v>37</v>
      </c>
      <c r="F301" s="1" t="s">
        <v>4478</v>
      </c>
      <c r="G301" s="1" t="s">
        <v>794</v>
      </c>
      <c r="H301" s="1" t="s">
        <v>60</v>
      </c>
      <c r="I301" s="1" t="s">
        <v>113</v>
      </c>
      <c r="J301" s="1" t="s">
        <v>61</v>
      </c>
      <c r="K301" s="1" t="str">
        <f>"102"</f>
        <v>102</v>
      </c>
      <c r="L301" s="2">
        <v>43150</v>
      </c>
      <c r="M301" s="2">
        <v>43152</v>
      </c>
      <c r="N301" s="2">
        <v>43152</v>
      </c>
      <c r="W301" s="1" t="s">
        <v>59</v>
      </c>
      <c r="X301" s="1" t="str">
        <f t="shared" si="17"/>
        <v>847692</v>
      </c>
      <c r="Z301" s="1" t="s">
        <v>108</v>
      </c>
      <c r="AA301" s="1">
        <v>1</v>
      </c>
      <c r="AB301" s="1" t="s">
        <v>798</v>
      </c>
      <c r="AD301" s="1" t="s">
        <v>114</v>
      </c>
    </row>
    <row r="302" spans="1:30" s="1" customFormat="1" x14ac:dyDescent="0.3">
      <c r="A302" s="1" t="s">
        <v>774</v>
      </c>
      <c r="B302" s="1" t="s">
        <v>167</v>
      </c>
      <c r="C302" s="1" t="s">
        <v>168</v>
      </c>
      <c r="D302" s="1" t="s">
        <v>34</v>
      </c>
      <c r="F302" s="1" t="s">
        <v>4474</v>
      </c>
      <c r="G302" s="1" t="s">
        <v>799</v>
      </c>
      <c r="H302" s="1" t="s">
        <v>60</v>
      </c>
      <c r="I302" s="1" t="s">
        <v>64</v>
      </c>
      <c r="J302" s="1" t="s">
        <v>61</v>
      </c>
      <c r="K302" s="1" t="str">
        <f>"LVL"</f>
        <v>LVL</v>
      </c>
      <c r="L302" s="2">
        <v>43151</v>
      </c>
      <c r="M302" s="2">
        <v>43152</v>
      </c>
      <c r="N302" s="2">
        <v>43152</v>
      </c>
      <c r="W302" s="1" t="s">
        <v>59</v>
      </c>
      <c r="X302" s="1" t="str">
        <f>"643631"</f>
        <v>643631</v>
      </c>
      <c r="Z302" s="1" t="s">
        <v>707</v>
      </c>
      <c r="AA302" s="1">
        <v>1</v>
      </c>
      <c r="AD302" s="1" t="s">
        <v>70</v>
      </c>
    </row>
    <row r="303" spans="1:30" s="1" customFormat="1" x14ac:dyDescent="0.3">
      <c r="A303" s="1" t="s">
        <v>774</v>
      </c>
      <c r="B303" s="1" t="s">
        <v>167</v>
      </c>
      <c r="C303" s="1" t="s">
        <v>168</v>
      </c>
      <c r="D303" s="1" t="s">
        <v>34</v>
      </c>
      <c r="F303" s="1" t="s">
        <v>4474</v>
      </c>
      <c r="G303" s="1" t="s">
        <v>799</v>
      </c>
      <c r="H303" s="1" t="s">
        <v>60</v>
      </c>
      <c r="I303" s="1" t="s">
        <v>64</v>
      </c>
      <c r="J303" s="1" t="s">
        <v>61</v>
      </c>
      <c r="K303" s="1" t="str">
        <f>"LVL"</f>
        <v>LVL</v>
      </c>
      <c r="L303" s="2">
        <v>43151</v>
      </c>
      <c r="M303" s="2">
        <v>43152</v>
      </c>
      <c r="N303" s="2">
        <v>43152</v>
      </c>
      <c r="W303" s="1" t="s">
        <v>59</v>
      </c>
      <c r="X303" s="1" t="str">
        <f>"643631"</f>
        <v>643631</v>
      </c>
      <c r="Z303" s="1" t="s">
        <v>707</v>
      </c>
      <c r="AA303" s="1">
        <v>1</v>
      </c>
      <c r="AD303" s="1" t="s">
        <v>70</v>
      </c>
    </row>
    <row r="304" spans="1:30" s="1" customFormat="1" x14ac:dyDescent="0.3">
      <c r="A304" s="1" t="s">
        <v>402</v>
      </c>
      <c r="B304" s="1" t="s">
        <v>403</v>
      </c>
      <c r="C304" s="1" t="s">
        <v>404</v>
      </c>
      <c r="D304" s="1" t="s">
        <v>34</v>
      </c>
      <c r="F304" s="1" t="s">
        <v>4475</v>
      </c>
      <c r="G304" s="1" t="s">
        <v>800</v>
      </c>
      <c r="H304" s="1" t="s">
        <v>60</v>
      </c>
      <c r="I304" s="1" t="s">
        <v>113</v>
      </c>
      <c r="J304" s="1" t="s">
        <v>61</v>
      </c>
      <c r="K304" s="1" t="str">
        <f>"LVL"</f>
        <v>LVL</v>
      </c>
      <c r="L304" s="2">
        <v>43151</v>
      </c>
      <c r="M304" s="2">
        <v>43152</v>
      </c>
      <c r="N304" s="2">
        <v>43152</v>
      </c>
      <c r="W304" s="1" t="s">
        <v>59</v>
      </c>
      <c r="X304" s="1" t="str">
        <f>"690945"</f>
        <v>690945</v>
      </c>
      <c r="Z304" s="1" t="s">
        <v>184</v>
      </c>
      <c r="AA304" s="1">
        <v>1</v>
      </c>
      <c r="AB304" s="1" t="s">
        <v>801</v>
      </c>
      <c r="AD304" s="1" t="s">
        <v>79</v>
      </c>
    </row>
    <row r="305" spans="1:30" s="1" customFormat="1" x14ac:dyDescent="0.3">
      <c r="A305" s="1" t="s">
        <v>402</v>
      </c>
      <c r="B305" s="1" t="s">
        <v>403</v>
      </c>
      <c r="C305" s="1" t="s">
        <v>404</v>
      </c>
      <c r="D305" s="1" t="s">
        <v>34</v>
      </c>
      <c r="F305" s="1" t="s">
        <v>4475</v>
      </c>
      <c r="G305" s="1" t="s">
        <v>800</v>
      </c>
      <c r="H305" s="1" t="s">
        <v>60</v>
      </c>
      <c r="I305" s="1" t="s">
        <v>113</v>
      </c>
      <c r="J305" s="1" t="s">
        <v>61</v>
      </c>
      <c r="K305" s="1" t="str">
        <f>"LVL"</f>
        <v>LVL</v>
      </c>
      <c r="L305" s="2">
        <v>43151</v>
      </c>
      <c r="M305" s="2">
        <v>43152</v>
      </c>
      <c r="N305" s="2">
        <v>43152</v>
      </c>
      <c r="W305" s="1" t="s">
        <v>59</v>
      </c>
      <c r="X305" s="1" t="str">
        <f>"690945"</f>
        <v>690945</v>
      </c>
      <c r="Z305" s="1" t="s">
        <v>184</v>
      </c>
      <c r="AA305" s="1">
        <v>1</v>
      </c>
      <c r="AB305" s="1" t="s">
        <v>801</v>
      </c>
      <c r="AD305" s="1" t="s">
        <v>79</v>
      </c>
    </row>
    <row r="306" spans="1:30" s="1" customFormat="1" x14ac:dyDescent="0.3">
      <c r="A306" s="1" t="s">
        <v>549</v>
      </c>
      <c r="B306" s="1" t="s">
        <v>57</v>
      </c>
      <c r="C306" s="1" t="s">
        <v>550</v>
      </c>
      <c r="D306" s="1" t="s">
        <v>34</v>
      </c>
      <c r="F306" s="1" t="s">
        <v>4475</v>
      </c>
      <c r="G306" s="1" t="s">
        <v>802</v>
      </c>
      <c r="H306" s="1" t="s">
        <v>60</v>
      </c>
      <c r="I306" s="1" t="s">
        <v>95</v>
      </c>
      <c r="J306" s="1" t="s">
        <v>61</v>
      </c>
      <c r="K306" s="1" t="str">
        <f>"LVL"</f>
        <v>LVL</v>
      </c>
      <c r="L306" s="2">
        <v>43152</v>
      </c>
      <c r="M306" s="2">
        <v>43153</v>
      </c>
      <c r="N306" s="2">
        <v>43153</v>
      </c>
      <c r="W306" s="1" t="s">
        <v>59</v>
      </c>
      <c r="X306" s="1" t="str">
        <f>"690945"</f>
        <v>690945</v>
      </c>
      <c r="Z306" s="1" t="s">
        <v>184</v>
      </c>
      <c r="AA306" s="1">
        <v>1</v>
      </c>
      <c r="AD306" s="1" t="s">
        <v>79</v>
      </c>
    </row>
    <row r="307" spans="1:30" s="1" customFormat="1" x14ac:dyDescent="0.3">
      <c r="A307" s="1" t="s">
        <v>267</v>
      </c>
      <c r="B307" s="1" t="s">
        <v>268</v>
      </c>
      <c r="C307" s="1" t="s">
        <v>269</v>
      </c>
      <c r="D307" s="1" t="s">
        <v>37</v>
      </c>
      <c r="F307" s="1" t="s">
        <v>4478</v>
      </c>
      <c r="G307" s="1" t="s">
        <v>803</v>
      </c>
      <c r="H307" s="1" t="s">
        <v>60</v>
      </c>
      <c r="I307" s="1" t="s">
        <v>113</v>
      </c>
      <c r="J307" s="1" t="s">
        <v>61</v>
      </c>
      <c r="K307" s="1" t="str">
        <f>"FRN"</f>
        <v>FRN</v>
      </c>
      <c r="L307" s="2">
        <v>43152</v>
      </c>
      <c r="M307" s="2">
        <v>43153</v>
      </c>
      <c r="N307" s="2">
        <v>43153</v>
      </c>
      <c r="W307" s="1" t="s">
        <v>59</v>
      </c>
      <c r="X307" s="1" t="str">
        <f>"847692"</f>
        <v>847692</v>
      </c>
      <c r="Z307" s="1" t="s">
        <v>108</v>
      </c>
      <c r="AA307" s="1">
        <v>1</v>
      </c>
      <c r="AB307" s="1" t="s">
        <v>804</v>
      </c>
      <c r="AD307" s="1" t="s">
        <v>114</v>
      </c>
    </row>
    <row r="308" spans="1:30" s="1" customFormat="1" x14ac:dyDescent="0.3">
      <c r="A308" s="1" t="s">
        <v>557</v>
      </c>
      <c r="B308" s="1" t="s">
        <v>558</v>
      </c>
      <c r="C308" s="1" t="s">
        <v>559</v>
      </c>
      <c r="D308" s="1" t="s">
        <v>37</v>
      </c>
      <c r="F308" s="1">
        <v>105</v>
      </c>
      <c r="G308" s="1" t="s">
        <v>805</v>
      </c>
      <c r="H308" s="1" t="s">
        <v>60</v>
      </c>
      <c r="I308" s="1" t="s">
        <v>113</v>
      </c>
      <c r="J308" s="1" t="s">
        <v>61</v>
      </c>
      <c r="K308" s="1" t="str">
        <f>"44"</f>
        <v>44</v>
      </c>
      <c r="L308" s="2">
        <v>43154</v>
      </c>
      <c r="M308" s="2">
        <v>43158</v>
      </c>
      <c r="N308" s="2">
        <v>43158</v>
      </c>
      <c r="W308" s="1" t="s">
        <v>59</v>
      </c>
      <c r="X308" s="1" t="str">
        <f>"305671"</f>
        <v>305671</v>
      </c>
      <c r="Z308" s="1" t="s">
        <v>65</v>
      </c>
      <c r="AA308" s="1">
        <v>1</v>
      </c>
      <c r="AB308" s="1" t="s">
        <v>806</v>
      </c>
      <c r="AD308" s="1" t="s">
        <v>67</v>
      </c>
    </row>
    <row r="309" spans="1:30" s="1" customFormat="1" x14ac:dyDescent="0.3">
      <c r="A309" s="1" t="s">
        <v>402</v>
      </c>
      <c r="B309" s="1" t="s">
        <v>403</v>
      </c>
      <c r="C309" s="1" t="s">
        <v>404</v>
      </c>
      <c r="D309" s="1" t="s">
        <v>37</v>
      </c>
      <c r="F309" s="1" t="s">
        <v>4478</v>
      </c>
      <c r="G309" s="1" t="s">
        <v>807</v>
      </c>
      <c r="H309" s="1" t="s">
        <v>60</v>
      </c>
      <c r="I309" s="1" t="s">
        <v>113</v>
      </c>
      <c r="J309" s="1" t="s">
        <v>61</v>
      </c>
      <c r="K309" s="1" t="str">
        <f>"102"</f>
        <v>102</v>
      </c>
      <c r="L309" s="2">
        <v>43155</v>
      </c>
      <c r="M309" s="2">
        <v>43158</v>
      </c>
      <c r="N309" s="2">
        <v>43158</v>
      </c>
      <c r="W309" s="1" t="s">
        <v>59</v>
      </c>
      <c r="X309" s="1" t="str">
        <f>"847692"</f>
        <v>847692</v>
      </c>
      <c r="Z309" s="1" t="s">
        <v>108</v>
      </c>
      <c r="AA309" s="1">
        <v>1</v>
      </c>
      <c r="AB309" s="1" t="s">
        <v>808</v>
      </c>
      <c r="AD309" s="1" t="s">
        <v>114</v>
      </c>
    </row>
    <row r="310" spans="1:30" s="1" customFormat="1" x14ac:dyDescent="0.3">
      <c r="A310" s="1" t="s">
        <v>402</v>
      </c>
      <c r="B310" s="1" t="s">
        <v>403</v>
      </c>
      <c r="C310" s="1" t="s">
        <v>404</v>
      </c>
      <c r="D310" s="1" t="s">
        <v>37</v>
      </c>
      <c r="F310" s="1" t="s">
        <v>4478</v>
      </c>
      <c r="G310" s="1" t="s">
        <v>807</v>
      </c>
      <c r="H310" s="1" t="s">
        <v>60</v>
      </c>
      <c r="I310" s="1" t="s">
        <v>113</v>
      </c>
      <c r="J310" s="1" t="s">
        <v>61</v>
      </c>
      <c r="K310" s="1" t="str">
        <f>"102"</f>
        <v>102</v>
      </c>
      <c r="L310" s="2">
        <v>43155</v>
      </c>
      <c r="M310" s="2">
        <v>43158</v>
      </c>
      <c r="N310" s="2">
        <v>43158</v>
      </c>
      <c r="W310" s="1" t="s">
        <v>59</v>
      </c>
      <c r="X310" s="1" t="str">
        <f>"847692"</f>
        <v>847692</v>
      </c>
      <c r="Z310" s="1" t="s">
        <v>108</v>
      </c>
      <c r="AA310" s="1">
        <v>1</v>
      </c>
      <c r="AB310" s="1" t="s">
        <v>808</v>
      </c>
      <c r="AD310" s="1" t="s">
        <v>114</v>
      </c>
    </row>
    <row r="311" spans="1:30" s="1" customFormat="1" x14ac:dyDescent="0.3">
      <c r="A311" s="1" t="s">
        <v>402</v>
      </c>
      <c r="B311" s="1" t="s">
        <v>403</v>
      </c>
      <c r="C311" s="1" t="s">
        <v>404</v>
      </c>
      <c r="D311" s="1" t="s">
        <v>37</v>
      </c>
      <c r="F311" s="1" t="s">
        <v>4478</v>
      </c>
      <c r="G311" s="1" t="s">
        <v>809</v>
      </c>
      <c r="H311" s="1" t="s">
        <v>60</v>
      </c>
      <c r="I311" s="1" t="s">
        <v>113</v>
      </c>
      <c r="J311" s="1" t="s">
        <v>61</v>
      </c>
      <c r="K311" s="1" t="str">
        <f>"102"</f>
        <v>102</v>
      </c>
      <c r="L311" s="2">
        <v>43155</v>
      </c>
      <c r="M311" s="2">
        <v>43158</v>
      </c>
      <c r="N311" s="2">
        <v>43158</v>
      </c>
      <c r="W311" s="1" t="s">
        <v>59</v>
      </c>
      <c r="X311" s="1" t="str">
        <f>"847692"</f>
        <v>847692</v>
      </c>
      <c r="Z311" s="1" t="s">
        <v>108</v>
      </c>
      <c r="AA311" s="1">
        <v>1</v>
      </c>
      <c r="AB311" s="1" t="s">
        <v>810</v>
      </c>
      <c r="AD311" s="1" t="s">
        <v>114</v>
      </c>
    </row>
    <row r="312" spans="1:30" s="1" customFormat="1" x14ac:dyDescent="0.3">
      <c r="A312" s="1" t="s">
        <v>713</v>
      </c>
      <c r="B312" s="1" t="s">
        <v>714</v>
      </c>
      <c r="C312" s="1" t="s">
        <v>715</v>
      </c>
      <c r="D312" s="1" t="s">
        <v>34</v>
      </c>
      <c r="F312" s="1" t="s">
        <v>4475</v>
      </c>
      <c r="G312" s="1" t="s">
        <v>811</v>
      </c>
      <c r="H312" s="1" t="s">
        <v>60</v>
      </c>
      <c r="I312" s="1" t="s">
        <v>113</v>
      </c>
      <c r="J312" s="1" t="s">
        <v>61</v>
      </c>
      <c r="K312" s="1" t="str">
        <f>"LVL"</f>
        <v>LVL</v>
      </c>
      <c r="L312" s="2">
        <v>43157</v>
      </c>
      <c r="M312" s="2">
        <v>43158</v>
      </c>
      <c r="N312" s="2">
        <v>43158</v>
      </c>
      <c r="W312" s="1" t="s">
        <v>59</v>
      </c>
      <c r="X312" s="1" t="str">
        <f>"690945"</f>
        <v>690945</v>
      </c>
      <c r="Z312" s="1" t="s">
        <v>184</v>
      </c>
      <c r="AA312" s="1">
        <v>1</v>
      </c>
      <c r="AD312" s="1" t="s">
        <v>79</v>
      </c>
    </row>
    <row r="313" spans="1:30" s="1" customFormat="1" x14ac:dyDescent="0.3">
      <c r="A313" s="1" t="s">
        <v>713</v>
      </c>
      <c r="B313" s="1" t="s">
        <v>714</v>
      </c>
      <c r="C313" s="1" t="s">
        <v>715</v>
      </c>
      <c r="D313" s="1" t="s">
        <v>34</v>
      </c>
      <c r="F313" s="1" t="s">
        <v>4475</v>
      </c>
      <c r="G313" s="1" t="s">
        <v>811</v>
      </c>
      <c r="H313" s="1" t="s">
        <v>60</v>
      </c>
      <c r="I313" s="1" t="s">
        <v>113</v>
      </c>
      <c r="J313" s="1" t="s">
        <v>61</v>
      </c>
      <c r="K313" s="1" t="str">
        <f>"LVL"</f>
        <v>LVL</v>
      </c>
      <c r="L313" s="2">
        <v>43157</v>
      </c>
      <c r="M313" s="2">
        <v>43158</v>
      </c>
      <c r="N313" s="2">
        <v>43158</v>
      </c>
      <c r="W313" s="1" t="s">
        <v>59</v>
      </c>
      <c r="X313" s="1" t="str">
        <f>"690945"</f>
        <v>690945</v>
      </c>
      <c r="Z313" s="1" t="s">
        <v>184</v>
      </c>
      <c r="AA313" s="1">
        <v>1</v>
      </c>
      <c r="AD313" s="1" t="s">
        <v>79</v>
      </c>
    </row>
    <row r="314" spans="1:30" s="1" customFormat="1" x14ac:dyDescent="0.3">
      <c r="A314" s="1" t="s">
        <v>345</v>
      </c>
      <c r="B314" s="1" t="s">
        <v>192</v>
      </c>
      <c r="C314" s="1" t="s">
        <v>346</v>
      </c>
      <c r="D314" s="1" t="s">
        <v>37</v>
      </c>
      <c r="F314" s="1">
        <v>105</v>
      </c>
      <c r="G314" s="1" t="s">
        <v>812</v>
      </c>
      <c r="H314" s="1" t="s">
        <v>60</v>
      </c>
      <c r="I314" s="1" t="s">
        <v>113</v>
      </c>
      <c r="J314" s="1" t="s">
        <v>61</v>
      </c>
      <c r="K314" s="1" t="str">
        <f>"102"</f>
        <v>102</v>
      </c>
      <c r="L314" s="2">
        <v>43157</v>
      </c>
      <c r="M314" s="2">
        <v>43158</v>
      </c>
      <c r="N314" s="2">
        <v>43158</v>
      </c>
      <c r="W314" s="1" t="s">
        <v>59</v>
      </c>
      <c r="X314" s="1" t="str">
        <f>"305671"</f>
        <v>305671</v>
      </c>
      <c r="Z314" s="1" t="s">
        <v>65</v>
      </c>
      <c r="AA314" s="1">
        <v>1</v>
      </c>
      <c r="AD314" s="1" t="s">
        <v>67</v>
      </c>
    </row>
    <row r="315" spans="1:30" s="1" customFormat="1" x14ac:dyDescent="0.3">
      <c r="A315" s="1" t="s">
        <v>814</v>
      </c>
      <c r="B315" s="1" t="s">
        <v>815</v>
      </c>
      <c r="C315" s="1" t="s">
        <v>816</v>
      </c>
      <c r="D315" s="1" t="s">
        <v>37</v>
      </c>
      <c r="F315" s="1">
        <v>105</v>
      </c>
      <c r="G315" s="1" t="s">
        <v>813</v>
      </c>
      <c r="H315" s="1" t="s">
        <v>60</v>
      </c>
      <c r="I315" s="1" t="s">
        <v>113</v>
      </c>
      <c r="J315" s="1" t="s">
        <v>61</v>
      </c>
      <c r="K315" s="1" t="str">
        <f>"102"</f>
        <v>102</v>
      </c>
      <c r="L315" s="2">
        <v>43160</v>
      </c>
      <c r="M315" s="2">
        <v>43165</v>
      </c>
      <c r="N315" s="2">
        <v>43165</v>
      </c>
      <c r="W315" s="1" t="s">
        <v>59</v>
      </c>
      <c r="X315" s="1" t="str">
        <f>"305671"</f>
        <v>305671</v>
      </c>
      <c r="Z315" s="1" t="s">
        <v>65</v>
      </c>
      <c r="AA315" s="1">
        <v>1</v>
      </c>
      <c r="AD315" s="1" t="s">
        <v>67</v>
      </c>
    </row>
    <row r="316" spans="1:30" s="1" customFormat="1" x14ac:dyDescent="0.3">
      <c r="A316" s="1" t="s">
        <v>814</v>
      </c>
      <c r="B316" s="1" t="s">
        <v>815</v>
      </c>
      <c r="C316" s="1" t="s">
        <v>816</v>
      </c>
      <c r="D316" s="1" t="s">
        <v>37</v>
      </c>
      <c r="F316" s="1">
        <v>105</v>
      </c>
      <c r="G316" s="1" t="s">
        <v>817</v>
      </c>
      <c r="H316" s="1" t="s">
        <v>60</v>
      </c>
      <c r="I316" s="1" t="s">
        <v>113</v>
      </c>
      <c r="J316" s="1" t="s">
        <v>61</v>
      </c>
      <c r="K316" s="1" t="str">
        <f>"102"</f>
        <v>102</v>
      </c>
      <c r="L316" s="2">
        <v>43160</v>
      </c>
      <c r="M316" s="2">
        <v>43165</v>
      </c>
      <c r="N316" s="2">
        <v>43165</v>
      </c>
      <c r="W316" s="1" t="s">
        <v>59</v>
      </c>
      <c r="X316" s="1" t="str">
        <f>"305671"</f>
        <v>305671</v>
      </c>
      <c r="Z316" s="1" t="s">
        <v>65</v>
      </c>
      <c r="AA316" s="1">
        <v>1</v>
      </c>
      <c r="AD316" s="1" t="s">
        <v>67</v>
      </c>
    </row>
    <row r="317" spans="1:30" s="1" customFormat="1" x14ac:dyDescent="0.3">
      <c r="A317" s="1" t="s">
        <v>378</v>
      </c>
      <c r="B317" s="1" t="s">
        <v>379</v>
      </c>
      <c r="C317" s="1" t="s">
        <v>380</v>
      </c>
      <c r="D317" s="1" t="s">
        <v>34</v>
      </c>
      <c r="F317" s="1" t="s">
        <v>4475</v>
      </c>
      <c r="G317" s="1" t="s">
        <v>818</v>
      </c>
      <c r="H317" s="1" t="s">
        <v>60</v>
      </c>
      <c r="I317" s="1" t="s">
        <v>113</v>
      </c>
      <c r="J317" s="1" t="s">
        <v>61</v>
      </c>
      <c r="K317" s="1" t="str">
        <f>"LVL"</f>
        <v>LVL</v>
      </c>
      <c r="L317" s="2">
        <v>43160</v>
      </c>
      <c r="M317" s="2">
        <v>43161</v>
      </c>
      <c r="N317" s="2">
        <v>43161</v>
      </c>
      <c r="W317" s="1" t="s">
        <v>59</v>
      </c>
      <c r="X317" s="1" t="str">
        <f>"690945"</f>
        <v>690945</v>
      </c>
      <c r="Z317" s="1" t="s">
        <v>184</v>
      </c>
      <c r="AA317" s="1">
        <v>1</v>
      </c>
      <c r="AB317" s="1" t="s">
        <v>819</v>
      </c>
      <c r="AD317" s="1" t="s">
        <v>79</v>
      </c>
    </row>
    <row r="318" spans="1:30" s="1" customFormat="1" x14ac:dyDescent="0.3">
      <c r="A318" s="1" t="s">
        <v>378</v>
      </c>
      <c r="B318" s="1" t="s">
        <v>379</v>
      </c>
      <c r="C318" s="1" t="s">
        <v>380</v>
      </c>
      <c r="D318" s="1" t="s">
        <v>34</v>
      </c>
      <c r="F318" s="1" t="s">
        <v>4475</v>
      </c>
      <c r="G318" s="1" t="s">
        <v>820</v>
      </c>
      <c r="H318" s="1" t="s">
        <v>60</v>
      </c>
      <c r="I318" s="1" t="s">
        <v>113</v>
      </c>
      <c r="J318" s="1" t="s">
        <v>61</v>
      </c>
      <c r="K318" s="1" t="str">
        <f>"LVL"</f>
        <v>LVL</v>
      </c>
      <c r="L318" s="2">
        <v>43160</v>
      </c>
      <c r="M318" s="2">
        <v>43161</v>
      </c>
      <c r="N318" s="2">
        <v>43161</v>
      </c>
      <c r="W318" s="1" t="s">
        <v>59</v>
      </c>
      <c r="X318" s="1" t="str">
        <f>"690945"</f>
        <v>690945</v>
      </c>
      <c r="Z318" s="1" t="s">
        <v>184</v>
      </c>
      <c r="AA318" s="1">
        <v>1</v>
      </c>
      <c r="AB318" s="1" t="s">
        <v>821</v>
      </c>
      <c r="AD318" s="1" t="s">
        <v>79</v>
      </c>
    </row>
    <row r="319" spans="1:30" s="1" customFormat="1" x14ac:dyDescent="0.3">
      <c r="A319" s="1" t="s">
        <v>251</v>
      </c>
      <c r="B319" s="1" t="s">
        <v>252</v>
      </c>
      <c r="C319" s="1" t="s">
        <v>253</v>
      </c>
      <c r="D319" s="1" t="s">
        <v>37</v>
      </c>
      <c r="F319" s="1" t="s">
        <v>4478</v>
      </c>
      <c r="G319" s="1" t="s">
        <v>822</v>
      </c>
      <c r="H319" s="1" t="s">
        <v>60</v>
      </c>
      <c r="I319" s="1" t="s">
        <v>64</v>
      </c>
      <c r="J319" s="1" t="s">
        <v>61</v>
      </c>
      <c r="K319" s="1" t="str">
        <f>"102"</f>
        <v>102</v>
      </c>
      <c r="L319" s="2">
        <v>43161</v>
      </c>
      <c r="M319" s="2">
        <v>43164</v>
      </c>
      <c r="N319" s="2">
        <v>43164</v>
      </c>
      <c r="W319" s="1" t="s">
        <v>59</v>
      </c>
      <c r="X319" s="1" t="str">
        <f>"847692"</f>
        <v>847692</v>
      </c>
      <c r="Z319" s="1" t="s">
        <v>108</v>
      </c>
      <c r="AA319" s="1">
        <v>1</v>
      </c>
      <c r="AB319" s="1" t="s">
        <v>49</v>
      </c>
      <c r="AD319" s="1" t="s">
        <v>114</v>
      </c>
    </row>
    <row r="320" spans="1:30" s="1" customFormat="1" x14ac:dyDescent="0.3">
      <c r="A320" s="1" t="s">
        <v>251</v>
      </c>
      <c r="B320" s="1" t="s">
        <v>252</v>
      </c>
      <c r="C320" s="1" t="s">
        <v>253</v>
      </c>
      <c r="D320" s="1" t="s">
        <v>37</v>
      </c>
      <c r="F320" s="1" t="s">
        <v>4478</v>
      </c>
      <c r="G320" s="1" t="s">
        <v>822</v>
      </c>
      <c r="H320" s="1" t="s">
        <v>60</v>
      </c>
      <c r="I320" s="1" t="s">
        <v>64</v>
      </c>
      <c r="J320" s="1" t="s">
        <v>61</v>
      </c>
      <c r="K320" s="1" t="str">
        <f>"102"</f>
        <v>102</v>
      </c>
      <c r="L320" s="2">
        <v>43161</v>
      </c>
      <c r="M320" s="2">
        <v>43164</v>
      </c>
      <c r="N320" s="2">
        <v>43164</v>
      </c>
      <c r="W320" s="1" t="s">
        <v>59</v>
      </c>
      <c r="X320" s="1" t="str">
        <f>"847692"</f>
        <v>847692</v>
      </c>
      <c r="Z320" s="1" t="s">
        <v>108</v>
      </c>
      <c r="AA320" s="1">
        <v>1</v>
      </c>
      <c r="AB320" s="1" t="s">
        <v>49</v>
      </c>
      <c r="AD320" s="1" t="s">
        <v>114</v>
      </c>
    </row>
    <row r="321" spans="1:30" s="1" customFormat="1" x14ac:dyDescent="0.3">
      <c r="A321" s="1" t="s">
        <v>416</v>
      </c>
      <c r="B321" s="1" t="s">
        <v>417</v>
      </c>
      <c r="C321" s="1" t="s">
        <v>586</v>
      </c>
      <c r="D321" s="1" t="s">
        <v>37</v>
      </c>
      <c r="F321" s="1" t="s">
        <v>4478</v>
      </c>
      <c r="G321" s="1" t="s">
        <v>823</v>
      </c>
      <c r="H321" s="1" t="s">
        <v>60</v>
      </c>
      <c r="I321" s="1" t="s">
        <v>113</v>
      </c>
      <c r="J321" s="1" t="s">
        <v>61</v>
      </c>
      <c r="K321" s="1" t="str">
        <f>"FRN"</f>
        <v>FRN</v>
      </c>
      <c r="L321" s="2">
        <v>43161</v>
      </c>
      <c r="M321" s="2">
        <v>43164</v>
      </c>
      <c r="N321" s="2">
        <v>43164</v>
      </c>
      <c r="W321" s="1" t="s">
        <v>59</v>
      </c>
      <c r="X321" s="1" t="str">
        <f>"847692"</f>
        <v>847692</v>
      </c>
      <c r="Z321" s="1" t="s">
        <v>108</v>
      </c>
      <c r="AA321" s="1">
        <v>1</v>
      </c>
      <c r="AD321" s="1" t="s">
        <v>114</v>
      </c>
    </row>
    <row r="322" spans="1:30" s="1" customFormat="1" x14ac:dyDescent="0.3">
      <c r="A322" s="1" t="s">
        <v>713</v>
      </c>
      <c r="B322" s="1" t="s">
        <v>714</v>
      </c>
      <c r="C322" s="1" t="s">
        <v>715</v>
      </c>
      <c r="D322" s="1" t="s">
        <v>34</v>
      </c>
      <c r="F322" s="1" t="s">
        <v>4475</v>
      </c>
      <c r="G322" s="1" t="s">
        <v>824</v>
      </c>
      <c r="H322" s="1" t="s">
        <v>60</v>
      </c>
      <c r="I322" s="1" t="s">
        <v>113</v>
      </c>
      <c r="J322" s="1" t="s">
        <v>61</v>
      </c>
      <c r="K322" s="1" t="str">
        <f t="shared" ref="K322:K330" si="18">"LVL"</f>
        <v>LVL</v>
      </c>
      <c r="L322" s="2">
        <v>43161</v>
      </c>
      <c r="M322" s="2">
        <v>43165</v>
      </c>
      <c r="N322" s="2">
        <v>43165</v>
      </c>
      <c r="W322" s="1" t="s">
        <v>59</v>
      </c>
      <c r="X322" s="1" t="str">
        <f t="shared" ref="X322:X327" si="19">"690945"</f>
        <v>690945</v>
      </c>
      <c r="Z322" s="1" t="s">
        <v>184</v>
      </c>
      <c r="AA322" s="1">
        <v>1</v>
      </c>
      <c r="AD322" s="1" t="s">
        <v>79</v>
      </c>
    </row>
    <row r="323" spans="1:30" s="1" customFormat="1" x14ac:dyDescent="0.3">
      <c r="A323" s="1" t="s">
        <v>545</v>
      </c>
      <c r="B323" s="1" t="s">
        <v>546</v>
      </c>
      <c r="C323" s="1" t="s">
        <v>547</v>
      </c>
      <c r="D323" s="1" t="s">
        <v>34</v>
      </c>
      <c r="F323" s="1" t="s">
        <v>4475</v>
      </c>
      <c r="G323" s="1" t="s">
        <v>825</v>
      </c>
      <c r="H323" s="1" t="s">
        <v>60</v>
      </c>
      <c r="I323" s="1" t="s">
        <v>113</v>
      </c>
      <c r="J323" s="1" t="s">
        <v>61</v>
      </c>
      <c r="K323" s="1" t="str">
        <f t="shared" si="18"/>
        <v>LVL</v>
      </c>
      <c r="L323" s="2">
        <v>43161</v>
      </c>
      <c r="M323" s="2">
        <v>43164</v>
      </c>
      <c r="N323" s="2">
        <v>43164</v>
      </c>
      <c r="W323" s="1" t="s">
        <v>59</v>
      </c>
      <c r="X323" s="1" t="str">
        <f t="shared" si="19"/>
        <v>690945</v>
      </c>
      <c r="Z323" s="1" t="s">
        <v>184</v>
      </c>
      <c r="AA323" s="1">
        <v>1</v>
      </c>
      <c r="AD323" s="1" t="s">
        <v>79</v>
      </c>
    </row>
    <row r="324" spans="1:30" s="1" customFormat="1" x14ac:dyDescent="0.3">
      <c r="A324" s="1" t="s">
        <v>545</v>
      </c>
      <c r="B324" s="1" t="s">
        <v>546</v>
      </c>
      <c r="C324" s="1" t="s">
        <v>547</v>
      </c>
      <c r="D324" s="1" t="s">
        <v>34</v>
      </c>
      <c r="F324" s="1" t="s">
        <v>4475</v>
      </c>
      <c r="G324" s="1" t="s">
        <v>825</v>
      </c>
      <c r="H324" s="1" t="s">
        <v>60</v>
      </c>
      <c r="I324" s="1" t="s">
        <v>113</v>
      </c>
      <c r="J324" s="1" t="s">
        <v>61</v>
      </c>
      <c r="K324" s="1" t="str">
        <f t="shared" si="18"/>
        <v>LVL</v>
      </c>
      <c r="L324" s="2">
        <v>43161</v>
      </c>
      <c r="M324" s="2">
        <v>43164</v>
      </c>
      <c r="N324" s="2">
        <v>43164</v>
      </c>
      <c r="W324" s="1" t="s">
        <v>59</v>
      </c>
      <c r="X324" s="1" t="str">
        <f t="shared" si="19"/>
        <v>690945</v>
      </c>
      <c r="Z324" s="1" t="s">
        <v>184</v>
      </c>
      <c r="AA324" s="1">
        <v>1</v>
      </c>
      <c r="AD324" s="1" t="s">
        <v>79</v>
      </c>
    </row>
    <row r="325" spans="1:30" s="1" customFormat="1" x14ac:dyDescent="0.3">
      <c r="A325" s="1" t="s">
        <v>545</v>
      </c>
      <c r="B325" s="1" t="s">
        <v>546</v>
      </c>
      <c r="C325" s="1" t="s">
        <v>547</v>
      </c>
      <c r="D325" s="1" t="s">
        <v>34</v>
      </c>
      <c r="F325" s="1" t="s">
        <v>4475</v>
      </c>
      <c r="G325" s="1" t="s">
        <v>825</v>
      </c>
      <c r="H325" s="1" t="s">
        <v>60</v>
      </c>
      <c r="I325" s="1" t="s">
        <v>113</v>
      </c>
      <c r="J325" s="1" t="s">
        <v>61</v>
      </c>
      <c r="K325" s="1" t="str">
        <f t="shared" si="18"/>
        <v>LVL</v>
      </c>
      <c r="L325" s="2">
        <v>43161</v>
      </c>
      <c r="M325" s="2">
        <v>43164</v>
      </c>
      <c r="N325" s="2">
        <v>43164</v>
      </c>
      <c r="W325" s="1" t="s">
        <v>59</v>
      </c>
      <c r="X325" s="1" t="str">
        <f t="shared" si="19"/>
        <v>690945</v>
      </c>
      <c r="Z325" s="1" t="s">
        <v>184</v>
      </c>
      <c r="AA325" s="1">
        <v>1</v>
      </c>
      <c r="AD325" s="1" t="s">
        <v>79</v>
      </c>
    </row>
    <row r="326" spans="1:30" s="1" customFormat="1" x14ac:dyDescent="0.3">
      <c r="A326" s="1" t="s">
        <v>545</v>
      </c>
      <c r="B326" s="1" t="s">
        <v>546</v>
      </c>
      <c r="C326" s="1" t="s">
        <v>547</v>
      </c>
      <c r="D326" s="1" t="s">
        <v>34</v>
      </c>
      <c r="F326" s="1" t="s">
        <v>4475</v>
      </c>
      <c r="G326" s="1" t="s">
        <v>825</v>
      </c>
      <c r="H326" s="1" t="s">
        <v>60</v>
      </c>
      <c r="I326" s="1" t="s">
        <v>113</v>
      </c>
      <c r="J326" s="1" t="s">
        <v>61</v>
      </c>
      <c r="K326" s="1" t="str">
        <f t="shared" si="18"/>
        <v>LVL</v>
      </c>
      <c r="L326" s="2">
        <v>43161</v>
      </c>
      <c r="M326" s="2">
        <v>43164</v>
      </c>
      <c r="N326" s="2">
        <v>43164</v>
      </c>
      <c r="W326" s="1" t="s">
        <v>59</v>
      </c>
      <c r="X326" s="1" t="str">
        <f t="shared" si="19"/>
        <v>690945</v>
      </c>
      <c r="Z326" s="1" t="s">
        <v>184</v>
      </c>
      <c r="AA326" s="1">
        <v>1</v>
      </c>
      <c r="AD326" s="1" t="s">
        <v>79</v>
      </c>
    </row>
    <row r="327" spans="1:30" s="1" customFormat="1" x14ac:dyDescent="0.3">
      <c r="A327" s="1" t="s">
        <v>545</v>
      </c>
      <c r="B327" s="1" t="s">
        <v>546</v>
      </c>
      <c r="C327" s="1" t="s">
        <v>547</v>
      </c>
      <c r="D327" s="1" t="s">
        <v>34</v>
      </c>
      <c r="F327" s="1" t="s">
        <v>4475</v>
      </c>
      <c r="G327" s="1" t="s">
        <v>825</v>
      </c>
      <c r="H327" s="1" t="s">
        <v>60</v>
      </c>
      <c r="I327" s="1" t="s">
        <v>113</v>
      </c>
      <c r="J327" s="1" t="s">
        <v>61</v>
      </c>
      <c r="K327" s="1" t="str">
        <f t="shared" si="18"/>
        <v>LVL</v>
      </c>
      <c r="L327" s="2">
        <v>43161</v>
      </c>
      <c r="M327" s="2">
        <v>43164</v>
      </c>
      <c r="N327" s="2">
        <v>43164</v>
      </c>
      <c r="W327" s="1" t="s">
        <v>59</v>
      </c>
      <c r="X327" s="1" t="str">
        <f t="shared" si="19"/>
        <v>690945</v>
      </c>
      <c r="Z327" s="1" t="s">
        <v>184</v>
      </c>
      <c r="AA327" s="1">
        <v>1</v>
      </c>
      <c r="AD327" s="1" t="s">
        <v>79</v>
      </c>
    </row>
    <row r="328" spans="1:30" s="1" customFormat="1" x14ac:dyDescent="0.3">
      <c r="A328" s="1" t="s">
        <v>827</v>
      </c>
      <c r="B328" s="1" t="s">
        <v>828</v>
      </c>
      <c r="C328" s="1" t="s">
        <v>542</v>
      </c>
      <c r="D328" s="1" t="s">
        <v>34</v>
      </c>
      <c r="F328" s="1" t="s">
        <v>4476</v>
      </c>
      <c r="G328" s="1" t="s">
        <v>826</v>
      </c>
      <c r="H328" s="1" t="s">
        <v>60</v>
      </c>
      <c r="I328" s="1" t="s">
        <v>113</v>
      </c>
      <c r="J328" s="1" t="s">
        <v>61</v>
      </c>
      <c r="K328" s="1" t="str">
        <f t="shared" si="18"/>
        <v>LVL</v>
      </c>
      <c r="L328" s="2">
        <v>43161</v>
      </c>
      <c r="M328" s="2">
        <v>43164</v>
      </c>
      <c r="N328" s="2">
        <v>43164</v>
      </c>
      <c r="W328" s="1" t="s">
        <v>59</v>
      </c>
      <c r="X328" s="1" t="str">
        <f>"873066"</f>
        <v>873066</v>
      </c>
      <c r="Z328" s="1" t="s">
        <v>96</v>
      </c>
      <c r="AA328" s="1">
        <v>1</v>
      </c>
      <c r="AB328" s="1" t="s">
        <v>829</v>
      </c>
      <c r="AD328" s="1" t="s">
        <v>101</v>
      </c>
    </row>
    <row r="329" spans="1:30" s="1" customFormat="1" x14ac:dyDescent="0.3">
      <c r="A329" s="1" t="s">
        <v>831</v>
      </c>
      <c r="B329" s="1" t="s">
        <v>832</v>
      </c>
      <c r="C329" s="1" t="s">
        <v>833</v>
      </c>
      <c r="D329" s="1" t="s">
        <v>34</v>
      </c>
      <c r="F329" s="1" t="s">
        <v>4475</v>
      </c>
      <c r="G329" s="1" t="s">
        <v>830</v>
      </c>
      <c r="H329" s="1" t="s">
        <v>60</v>
      </c>
      <c r="I329" s="1" t="s">
        <v>113</v>
      </c>
      <c r="J329" s="1" t="s">
        <v>61</v>
      </c>
      <c r="K329" s="1" t="str">
        <f t="shared" si="18"/>
        <v>LVL</v>
      </c>
      <c r="L329" s="2">
        <v>43164</v>
      </c>
      <c r="M329" s="2">
        <v>43167</v>
      </c>
      <c r="N329" s="2">
        <v>43167</v>
      </c>
      <c r="W329" s="1" t="s">
        <v>59</v>
      </c>
      <c r="X329" s="1" t="str">
        <f>"690945"</f>
        <v>690945</v>
      </c>
      <c r="Z329" s="1" t="s">
        <v>184</v>
      </c>
      <c r="AA329" s="1">
        <v>1</v>
      </c>
      <c r="AD329" s="1" t="s">
        <v>79</v>
      </c>
    </row>
    <row r="330" spans="1:30" s="1" customFormat="1" x14ac:dyDescent="0.3">
      <c r="A330" s="1" t="s">
        <v>831</v>
      </c>
      <c r="B330" s="1" t="s">
        <v>832</v>
      </c>
      <c r="C330" s="1" t="s">
        <v>833</v>
      </c>
      <c r="D330" s="1" t="s">
        <v>34</v>
      </c>
      <c r="F330" s="1" t="s">
        <v>4475</v>
      </c>
      <c r="G330" s="1" t="s">
        <v>830</v>
      </c>
      <c r="H330" s="1" t="s">
        <v>60</v>
      </c>
      <c r="I330" s="1" t="s">
        <v>113</v>
      </c>
      <c r="J330" s="1" t="s">
        <v>61</v>
      </c>
      <c r="K330" s="1" t="str">
        <f t="shared" si="18"/>
        <v>LVL</v>
      </c>
      <c r="L330" s="2">
        <v>43164</v>
      </c>
      <c r="M330" s="2">
        <v>43167</v>
      </c>
      <c r="N330" s="2">
        <v>43167</v>
      </c>
      <c r="W330" s="1" t="s">
        <v>59</v>
      </c>
      <c r="X330" s="1" t="str">
        <f>"690945"</f>
        <v>690945</v>
      </c>
      <c r="Z330" s="1" t="s">
        <v>184</v>
      </c>
      <c r="AA330" s="1">
        <v>1</v>
      </c>
      <c r="AD330" s="1" t="s">
        <v>79</v>
      </c>
    </row>
    <row r="331" spans="1:30" s="1" customFormat="1" x14ac:dyDescent="0.3">
      <c r="A331" s="1" t="s">
        <v>835</v>
      </c>
      <c r="B331" s="1" t="s">
        <v>836</v>
      </c>
      <c r="C331" s="1" t="s">
        <v>300</v>
      </c>
      <c r="D331" s="1" t="s">
        <v>37</v>
      </c>
      <c r="F331" s="1">
        <v>105</v>
      </c>
      <c r="G331" s="1" t="s">
        <v>834</v>
      </c>
      <c r="H331" s="1" t="s">
        <v>60</v>
      </c>
      <c r="I331" s="1" t="s">
        <v>64</v>
      </c>
      <c r="J331" s="1" t="s">
        <v>61</v>
      </c>
      <c r="K331" s="1" t="str">
        <f>"102"</f>
        <v>102</v>
      </c>
      <c r="L331" s="2">
        <v>43164</v>
      </c>
      <c r="M331" s="2">
        <v>43165</v>
      </c>
      <c r="N331" s="2">
        <v>43165</v>
      </c>
      <c r="W331" s="1" t="s">
        <v>59</v>
      </c>
      <c r="X331" s="1" t="str">
        <f t="shared" ref="X331:X337" si="20">"305671"</f>
        <v>305671</v>
      </c>
      <c r="Z331" s="1" t="s">
        <v>65</v>
      </c>
      <c r="AA331" s="1">
        <v>1</v>
      </c>
      <c r="AD331" s="1" t="s">
        <v>67</v>
      </c>
    </row>
    <row r="332" spans="1:30" s="1" customFormat="1" x14ac:dyDescent="0.3">
      <c r="A332" s="1" t="s">
        <v>838</v>
      </c>
      <c r="B332" s="1" t="s">
        <v>839</v>
      </c>
      <c r="C332" s="1" t="s">
        <v>840</v>
      </c>
      <c r="D332" s="1" t="s">
        <v>37</v>
      </c>
      <c r="F332" s="1">
        <v>105</v>
      </c>
      <c r="G332" s="1" t="s">
        <v>837</v>
      </c>
      <c r="H332" s="1" t="s">
        <v>60</v>
      </c>
      <c r="I332" s="1" t="s">
        <v>64</v>
      </c>
      <c r="J332" s="1" t="s">
        <v>61</v>
      </c>
      <c r="K332" s="1" t="str">
        <f>"FRN"</f>
        <v>FRN</v>
      </c>
      <c r="L332" s="2">
        <v>43164</v>
      </c>
      <c r="M332" s="2">
        <v>43165</v>
      </c>
      <c r="N332" s="2">
        <v>43165</v>
      </c>
      <c r="W332" s="1" t="s">
        <v>59</v>
      </c>
      <c r="X332" s="1" t="str">
        <f t="shared" si="20"/>
        <v>305671</v>
      </c>
      <c r="Z332" s="1" t="s">
        <v>65</v>
      </c>
      <c r="AA332" s="1">
        <v>1</v>
      </c>
      <c r="AD332" s="1" t="s">
        <v>67</v>
      </c>
    </row>
    <row r="333" spans="1:30" s="1" customFormat="1" x14ac:dyDescent="0.3">
      <c r="A333" s="1" t="s">
        <v>838</v>
      </c>
      <c r="B333" s="1" t="s">
        <v>839</v>
      </c>
      <c r="C333" s="1" t="s">
        <v>840</v>
      </c>
      <c r="D333" s="1" t="s">
        <v>37</v>
      </c>
      <c r="F333" s="1">
        <v>105</v>
      </c>
      <c r="G333" s="1" t="s">
        <v>837</v>
      </c>
      <c r="H333" s="1" t="s">
        <v>60</v>
      </c>
      <c r="I333" s="1" t="s">
        <v>64</v>
      </c>
      <c r="J333" s="1" t="s">
        <v>61</v>
      </c>
      <c r="K333" s="1" t="str">
        <f>"FRN"</f>
        <v>FRN</v>
      </c>
      <c r="L333" s="2">
        <v>43164</v>
      </c>
      <c r="M333" s="2">
        <v>43165</v>
      </c>
      <c r="N333" s="2">
        <v>43165</v>
      </c>
      <c r="W333" s="1" t="s">
        <v>59</v>
      </c>
      <c r="X333" s="1" t="str">
        <f t="shared" si="20"/>
        <v>305671</v>
      </c>
      <c r="Z333" s="1" t="s">
        <v>65</v>
      </c>
      <c r="AA333" s="1">
        <v>1</v>
      </c>
      <c r="AD333" s="1" t="s">
        <v>67</v>
      </c>
    </row>
    <row r="334" spans="1:30" s="1" customFormat="1" x14ac:dyDescent="0.3">
      <c r="A334" s="1" t="s">
        <v>655</v>
      </c>
      <c r="B334" s="1" t="s">
        <v>656</v>
      </c>
      <c r="C334" s="1" t="s">
        <v>657</v>
      </c>
      <c r="D334" s="1" t="s">
        <v>37</v>
      </c>
      <c r="F334" s="1">
        <v>105</v>
      </c>
      <c r="G334" s="1" t="s">
        <v>841</v>
      </c>
      <c r="H334" s="1" t="s">
        <v>60</v>
      </c>
      <c r="I334" s="1" t="s">
        <v>64</v>
      </c>
      <c r="J334" s="1" t="s">
        <v>61</v>
      </c>
      <c r="K334" s="1" t="str">
        <f>"FRN"</f>
        <v>FRN</v>
      </c>
      <c r="L334" s="2">
        <v>43164</v>
      </c>
      <c r="M334" s="2">
        <v>43165</v>
      </c>
      <c r="N334" s="2">
        <v>43165</v>
      </c>
      <c r="W334" s="1" t="s">
        <v>59</v>
      </c>
      <c r="X334" s="1" t="str">
        <f t="shared" si="20"/>
        <v>305671</v>
      </c>
      <c r="Z334" s="1" t="s">
        <v>65</v>
      </c>
      <c r="AA334" s="1">
        <v>1</v>
      </c>
      <c r="AB334" s="1" t="s">
        <v>49</v>
      </c>
      <c r="AD334" s="1" t="s">
        <v>67</v>
      </c>
    </row>
    <row r="335" spans="1:30" s="1" customFormat="1" x14ac:dyDescent="0.3">
      <c r="A335" s="1" t="s">
        <v>602</v>
      </c>
      <c r="B335" s="1" t="s">
        <v>603</v>
      </c>
      <c r="C335" s="1" t="s">
        <v>77</v>
      </c>
      <c r="D335" s="1" t="s">
        <v>37</v>
      </c>
      <c r="F335" s="1">
        <v>105</v>
      </c>
      <c r="G335" s="1" t="s">
        <v>842</v>
      </c>
      <c r="H335" s="1" t="s">
        <v>60</v>
      </c>
      <c r="I335" s="1" t="s">
        <v>64</v>
      </c>
      <c r="J335" s="1" t="s">
        <v>61</v>
      </c>
      <c r="K335" s="1" t="str">
        <f>"FRN"</f>
        <v>FRN</v>
      </c>
      <c r="L335" s="2">
        <v>43164</v>
      </c>
      <c r="M335" s="2">
        <v>43165</v>
      </c>
      <c r="N335" s="2">
        <v>43165</v>
      </c>
      <c r="W335" s="1" t="s">
        <v>59</v>
      </c>
      <c r="X335" s="1" t="str">
        <f t="shared" si="20"/>
        <v>305671</v>
      </c>
      <c r="Z335" s="1" t="s">
        <v>65</v>
      </c>
      <c r="AA335" s="1">
        <v>1</v>
      </c>
      <c r="AB335" s="1" t="s">
        <v>49</v>
      </c>
      <c r="AD335" s="1" t="s">
        <v>67</v>
      </c>
    </row>
    <row r="336" spans="1:30" s="1" customFormat="1" x14ac:dyDescent="0.3">
      <c r="A336" s="1" t="s">
        <v>844</v>
      </c>
      <c r="B336" s="1" t="s">
        <v>845</v>
      </c>
      <c r="C336" s="1" t="s">
        <v>846</v>
      </c>
      <c r="D336" s="1" t="s">
        <v>37</v>
      </c>
      <c r="F336" s="1">
        <v>105</v>
      </c>
      <c r="G336" s="1" t="s">
        <v>843</v>
      </c>
      <c r="H336" s="1" t="s">
        <v>60</v>
      </c>
      <c r="I336" s="1" t="s">
        <v>64</v>
      </c>
      <c r="J336" s="1" t="s">
        <v>61</v>
      </c>
      <c r="K336" s="1" t="str">
        <f>"FRN"</f>
        <v>FRN</v>
      </c>
      <c r="L336" s="2">
        <v>43164</v>
      </c>
      <c r="M336" s="2">
        <v>43165</v>
      </c>
      <c r="N336" s="2">
        <v>43165</v>
      </c>
      <c r="W336" s="1" t="s">
        <v>59</v>
      </c>
      <c r="X336" s="1" t="str">
        <f t="shared" si="20"/>
        <v>305671</v>
      </c>
      <c r="Z336" s="1" t="s">
        <v>65</v>
      </c>
      <c r="AA336" s="1">
        <v>1</v>
      </c>
      <c r="AB336" s="1" t="s">
        <v>49</v>
      </c>
      <c r="AD336" s="1" t="s">
        <v>67</v>
      </c>
    </row>
    <row r="337" spans="1:30" s="1" customFormat="1" x14ac:dyDescent="0.3">
      <c r="A337" s="1" t="s">
        <v>848</v>
      </c>
      <c r="B337" s="1" t="s">
        <v>849</v>
      </c>
      <c r="C337" s="1" t="s">
        <v>850</v>
      </c>
      <c r="D337" s="1" t="s">
        <v>37</v>
      </c>
      <c r="F337" s="1">
        <v>105</v>
      </c>
      <c r="G337" s="1" t="s">
        <v>847</v>
      </c>
      <c r="H337" s="1" t="s">
        <v>60</v>
      </c>
      <c r="I337" s="1" t="s">
        <v>64</v>
      </c>
      <c r="J337" s="1" t="s">
        <v>61</v>
      </c>
      <c r="K337" s="1" t="str">
        <f>"44"</f>
        <v>44</v>
      </c>
      <c r="L337" s="2">
        <v>43164</v>
      </c>
      <c r="M337" s="2">
        <v>43165</v>
      </c>
      <c r="N337" s="2">
        <v>43165</v>
      </c>
      <c r="W337" s="1" t="s">
        <v>59</v>
      </c>
      <c r="X337" s="1" t="str">
        <f t="shared" si="20"/>
        <v>305671</v>
      </c>
      <c r="Z337" s="1" t="s">
        <v>65</v>
      </c>
      <c r="AA337" s="1">
        <v>1</v>
      </c>
      <c r="AB337" s="1" t="s">
        <v>49</v>
      </c>
      <c r="AD337" s="1" t="s">
        <v>67</v>
      </c>
    </row>
    <row r="338" spans="1:30" s="1" customFormat="1" x14ac:dyDescent="0.3">
      <c r="A338" s="1" t="s">
        <v>577</v>
      </c>
      <c r="B338" s="1" t="s">
        <v>578</v>
      </c>
      <c r="C338" s="1" t="s">
        <v>579</v>
      </c>
      <c r="D338" s="1" t="s">
        <v>34</v>
      </c>
      <c r="F338" s="1" t="s">
        <v>4475</v>
      </c>
      <c r="G338" s="1" t="s">
        <v>851</v>
      </c>
      <c r="H338" s="1" t="s">
        <v>60</v>
      </c>
      <c r="I338" s="1" t="s">
        <v>113</v>
      </c>
      <c r="J338" s="1" t="s">
        <v>61</v>
      </c>
      <c r="K338" s="1" t="str">
        <f t="shared" ref="K338:K349" si="21">"LVL"</f>
        <v>LVL</v>
      </c>
      <c r="L338" s="2">
        <v>43164</v>
      </c>
      <c r="M338" s="2">
        <v>43165</v>
      </c>
      <c r="N338" s="2">
        <v>43165</v>
      </c>
      <c r="W338" s="1" t="s">
        <v>59</v>
      </c>
      <c r="X338" s="1" t="str">
        <f t="shared" ref="X338:X348" si="22">"690945"</f>
        <v>690945</v>
      </c>
      <c r="Z338" s="1" t="s">
        <v>184</v>
      </c>
      <c r="AA338" s="1">
        <v>1</v>
      </c>
      <c r="AD338" s="1" t="s">
        <v>79</v>
      </c>
    </row>
    <row r="339" spans="1:30" s="1" customFormat="1" x14ac:dyDescent="0.3">
      <c r="A339" s="1" t="s">
        <v>609</v>
      </c>
      <c r="B339" s="1" t="s">
        <v>610</v>
      </c>
      <c r="C339" s="1" t="s">
        <v>611</v>
      </c>
      <c r="D339" s="1" t="s">
        <v>34</v>
      </c>
      <c r="F339" s="1" t="s">
        <v>4475</v>
      </c>
      <c r="G339" s="1" t="s">
        <v>852</v>
      </c>
      <c r="H339" s="1" t="s">
        <v>60</v>
      </c>
      <c r="I339" s="1" t="s">
        <v>113</v>
      </c>
      <c r="J339" s="1" t="s">
        <v>61</v>
      </c>
      <c r="K339" s="1" t="str">
        <f t="shared" si="21"/>
        <v>LVL</v>
      </c>
      <c r="L339" s="2">
        <v>43164</v>
      </c>
      <c r="M339" s="2">
        <v>43165</v>
      </c>
      <c r="N339" s="2">
        <v>43165</v>
      </c>
      <c r="W339" s="1" t="s">
        <v>59</v>
      </c>
      <c r="X339" s="1" t="str">
        <f t="shared" si="22"/>
        <v>690945</v>
      </c>
      <c r="Z339" s="1" t="s">
        <v>184</v>
      </c>
      <c r="AA339" s="1">
        <v>1</v>
      </c>
      <c r="AB339" s="1" t="s">
        <v>853</v>
      </c>
      <c r="AD339" s="1" t="s">
        <v>79</v>
      </c>
    </row>
    <row r="340" spans="1:30" s="1" customFormat="1" x14ac:dyDescent="0.3">
      <c r="A340" s="1" t="s">
        <v>609</v>
      </c>
      <c r="B340" s="1" t="s">
        <v>610</v>
      </c>
      <c r="C340" s="1" t="s">
        <v>611</v>
      </c>
      <c r="D340" s="1" t="s">
        <v>34</v>
      </c>
      <c r="F340" s="1" t="s">
        <v>4475</v>
      </c>
      <c r="G340" s="1" t="s">
        <v>852</v>
      </c>
      <c r="H340" s="1" t="s">
        <v>60</v>
      </c>
      <c r="I340" s="1" t="s">
        <v>113</v>
      </c>
      <c r="J340" s="1" t="s">
        <v>61</v>
      </c>
      <c r="K340" s="1" t="str">
        <f t="shared" si="21"/>
        <v>LVL</v>
      </c>
      <c r="L340" s="2">
        <v>43164</v>
      </c>
      <c r="M340" s="2">
        <v>43165</v>
      </c>
      <c r="N340" s="2">
        <v>43165</v>
      </c>
      <c r="W340" s="1" t="s">
        <v>59</v>
      </c>
      <c r="X340" s="1" t="str">
        <f t="shared" si="22"/>
        <v>690945</v>
      </c>
      <c r="Z340" s="1" t="s">
        <v>184</v>
      </c>
      <c r="AA340" s="1">
        <v>1</v>
      </c>
      <c r="AB340" s="1" t="s">
        <v>853</v>
      </c>
      <c r="AD340" s="1" t="s">
        <v>79</v>
      </c>
    </row>
    <row r="341" spans="1:30" s="1" customFormat="1" x14ac:dyDescent="0.3">
      <c r="A341" s="1" t="s">
        <v>609</v>
      </c>
      <c r="B341" s="1" t="s">
        <v>610</v>
      </c>
      <c r="C341" s="1" t="s">
        <v>611</v>
      </c>
      <c r="D341" s="1" t="s">
        <v>34</v>
      </c>
      <c r="F341" s="1" t="s">
        <v>4475</v>
      </c>
      <c r="G341" s="1" t="s">
        <v>852</v>
      </c>
      <c r="H341" s="1" t="s">
        <v>60</v>
      </c>
      <c r="I341" s="1" t="s">
        <v>113</v>
      </c>
      <c r="J341" s="1" t="s">
        <v>61</v>
      </c>
      <c r="K341" s="1" t="str">
        <f t="shared" si="21"/>
        <v>LVL</v>
      </c>
      <c r="L341" s="2">
        <v>43164</v>
      </c>
      <c r="M341" s="2">
        <v>43165</v>
      </c>
      <c r="N341" s="2">
        <v>43165</v>
      </c>
      <c r="W341" s="1" t="s">
        <v>59</v>
      </c>
      <c r="X341" s="1" t="str">
        <f t="shared" si="22"/>
        <v>690945</v>
      </c>
      <c r="Z341" s="1" t="s">
        <v>184</v>
      </c>
      <c r="AA341" s="1">
        <v>1</v>
      </c>
      <c r="AB341" s="1" t="s">
        <v>853</v>
      </c>
      <c r="AD341" s="1" t="s">
        <v>79</v>
      </c>
    </row>
    <row r="342" spans="1:30" s="1" customFormat="1" x14ac:dyDescent="0.3">
      <c r="A342" s="1" t="s">
        <v>609</v>
      </c>
      <c r="B342" s="1" t="s">
        <v>610</v>
      </c>
      <c r="C342" s="1" t="s">
        <v>611</v>
      </c>
      <c r="D342" s="1" t="s">
        <v>34</v>
      </c>
      <c r="F342" s="1" t="s">
        <v>4475</v>
      </c>
      <c r="G342" s="1" t="s">
        <v>852</v>
      </c>
      <c r="H342" s="1" t="s">
        <v>60</v>
      </c>
      <c r="I342" s="1" t="s">
        <v>113</v>
      </c>
      <c r="J342" s="1" t="s">
        <v>61</v>
      </c>
      <c r="K342" s="1" t="str">
        <f t="shared" si="21"/>
        <v>LVL</v>
      </c>
      <c r="L342" s="2">
        <v>43164</v>
      </c>
      <c r="M342" s="2">
        <v>43165</v>
      </c>
      <c r="N342" s="2">
        <v>43165</v>
      </c>
      <c r="W342" s="1" t="s">
        <v>59</v>
      </c>
      <c r="X342" s="1" t="str">
        <f t="shared" si="22"/>
        <v>690945</v>
      </c>
      <c r="Z342" s="1" t="s">
        <v>184</v>
      </c>
      <c r="AA342" s="1">
        <v>1</v>
      </c>
      <c r="AB342" s="1" t="s">
        <v>853</v>
      </c>
      <c r="AD342" s="1" t="s">
        <v>79</v>
      </c>
    </row>
    <row r="343" spans="1:30" s="1" customFormat="1" x14ac:dyDescent="0.3">
      <c r="A343" s="1" t="s">
        <v>609</v>
      </c>
      <c r="B343" s="1" t="s">
        <v>610</v>
      </c>
      <c r="C343" s="1" t="s">
        <v>611</v>
      </c>
      <c r="D343" s="1" t="s">
        <v>34</v>
      </c>
      <c r="F343" s="1" t="s">
        <v>4475</v>
      </c>
      <c r="G343" s="1" t="s">
        <v>852</v>
      </c>
      <c r="H343" s="1" t="s">
        <v>60</v>
      </c>
      <c r="I343" s="1" t="s">
        <v>113</v>
      </c>
      <c r="J343" s="1" t="s">
        <v>61</v>
      </c>
      <c r="K343" s="1" t="str">
        <f t="shared" si="21"/>
        <v>LVL</v>
      </c>
      <c r="L343" s="2">
        <v>43164</v>
      </c>
      <c r="M343" s="2">
        <v>43165</v>
      </c>
      <c r="N343" s="2">
        <v>43165</v>
      </c>
      <c r="W343" s="1" t="s">
        <v>59</v>
      </c>
      <c r="X343" s="1" t="str">
        <f t="shared" si="22"/>
        <v>690945</v>
      </c>
      <c r="Z343" s="1" t="s">
        <v>184</v>
      </c>
      <c r="AA343" s="1">
        <v>1</v>
      </c>
      <c r="AB343" s="1" t="s">
        <v>853</v>
      </c>
      <c r="AD343" s="1" t="s">
        <v>79</v>
      </c>
    </row>
    <row r="344" spans="1:30" s="1" customFormat="1" x14ac:dyDescent="0.3">
      <c r="A344" s="1" t="s">
        <v>609</v>
      </c>
      <c r="B344" s="1" t="s">
        <v>610</v>
      </c>
      <c r="C344" s="1" t="s">
        <v>611</v>
      </c>
      <c r="D344" s="1" t="s">
        <v>34</v>
      </c>
      <c r="F344" s="1" t="s">
        <v>4475</v>
      </c>
      <c r="G344" s="1" t="s">
        <v>852</v>
      </c>
      <c r="H344" s="1" t="s">
        <v>60</v>
      </c>
      <c r="I344" s="1" t="s">
        <v>113</v>
      </c>
      <c r="J344" s="1" t="s">
        <v>61</v>
      </c>
      <c r="K344" s="1" t="str">
        <f t="shared" si="21"/>
        <v>LVL</v>
      </c>
      <c r="L344" s="2">
        <v>43164</v>
      </c>
      <c r="M344" s="2">
        <v>43165</v>
      </c>
      <c r="N344" s="2">
        <v>43165</v>
      </c>
      <c r="W344" s="1" t="s">
        <v>59</v>
      </c>
      <c r="X344" s="1" t="str">
        <f t="shared" si="22"/>
        <v>690945</v>
      </c>
      <c r="Z344" s="1" t="s">
        <v>184</v>
      </c>
      <c r="AA344" s="1">
        <v>1</v>
      </c>
      <c r="AB344" s="1" t="s">
        <v>853</v>
      </c>
      <c r="AD344" s="1" t="s">
        <v>79</v>
      </c>
    </row>
    <row r="345" spans="1:30" s="1" customFormat="1" x14ac:dyDescent="0.3">
      <c r="A345" s="1" t="s">
        <v>609</v>
      </c>
      <c r="B345" s="1" t="s">
        <v>610</v>
      </c>
      <c r="C345" s="1" t="s">
        <v>611</v>
      </c>
      <c r="D345" s="1" t="s">
        <v>34</v>
      </c>
      <c r="F345" s="1" t="s">
        <v>4475</v>
      </c>
      <c r="G345" s="1" t="s">
        <v>852</v>
      </c>
      <c r="H345" s="1" t="s">
        <v>60</v>
      </c>
      <c r="I345" s="1" t="s">
        <v>113</v>
      </c>
      <c r="J345" s="1" t="s">
        <v>61</v>
      </c>
      <c r="K345" s="1" t="str">
        <f t="shared" si="21"/>
        <v>LVL</v>
      </c>
      <c r="L345" s="2">
        <v>43164</v>
      </c>
      <c r="M345" s="2">
        <v>43165</v>
      </c>
      <c r="N345" s="2">
        <v>43165</v>
      </c>
      <c r="W345" s="1" t="s">
        <v>59</v>
      </c>
      <c r="X345" s="1" t="str">
        <f t="shared" si="22"/>
        <v>690945</v>
      </c>
      <c r="Z345" s="1" t="s">
        <v>184</v>
      </c>
      <c r="AA345" s="1">
        <v>1</v>
      </c>
      <c r="AB345" s="1" t="s">
        <v>853</v>
      </c>
      <c r="AD345" s="1" t="s">
        <v>79</v>
      </c>
    </row>
    <row r="346" spans="1:30" s="1" customFormat="1" x14ac:dyDescent="0.3">
      <c r="A346" s="1" t="s">
        <v>609</v>
      </c>
      <c r="B346" s="1" t="s">
        <v>610</v>
      </c>
      <c r="C346" s="1" t="s">
        <v>611</v>
      </c>
      <c r="D346" s="1" t="s">
        <v>34</v>
      </c>
      <c r="F346" s="1" t="s">
        <v>4475</v>
      </c>
      <c r="G346" s="1" t="s">
        <v>852</v>
      </c>
      <c r="H346" s="1" t="s">
        <v>60</v>
      </c>
      <c r="I346" s="1" t="s">
        <v>113</v>
      </c>
      <c r="J346" s="1" t="s">
        <v>61</v>
      </c>
      <c r="K346" s="1" t="str">
        <f t="shared" si="21"/>
        <v>LVL</v>
      </c>
      <c r="L346" s="2">
        <v>43164</v>
      </c>
      <c r="M346" s="2">
        <v>43165</v>
      </c>
      <c r="N346" s="2">
        <v>43165</v>
      </c>
      <c r="W346" s="1" t="s">
        <v>59</v>
      </c>
      <c r="X346" s="1" t="str">
        <f t="shared" si="22"/>
        <v>690945</v>
      </c>
      <c r="Z346" s="1" t="s">
        <v>184</v>
      </c>
      <c r="AA346" s="1">
        <v>1</v>
      </c>
      <c r="AB346" s="1" t="s">
        <v>853</v>
      </c>
      <c r="AD346" s="1" t="s">
        <v>79</v>
      </c>
    </row>
    <row r="347" spans="1:30" s="1" customFormat="1" x14ac:dyDescent="0.3">
      <c r="A347" s="1" t="s">
        <v>609</v>
      </c>
      <c r="B347" s="1" t="s">
        <v>610</v>
      </c>
      <c r="C347" s="1" t="s">
        <v>611</v>
      </c>
      <c r="D347" s="1" t="s">
        <v>34</v>
      </c>
      <c r="F347" s="1" t="s">
        <v>4475</v>
      </c>
      <c r="G347" s="1" t="s">
        <v>852</v>
      </c>
      <c r="H347" s="1" t="s">
        <v>60</v>
      </c>
      <c r="I347" s="1" t="s">
        <v>113</v>
      </c>
      <c r="J347" s="1" t="s">
        <v>61</v>
      </c>
      <c r="K347" s="1" t="str">
        <f t="shared" si="21"/>
        <v>LVL</v>
      </c>
      <c r="L347" s="2">
        <v>43164</v>
      </c>
      <c r="M347" s="2">
        <v>43165</v>
      </c>
      <c r="N347" s="2">
        <v>43165</v>
      </c>
      <c r="W347" s="1" t="s">
        <v>59</v>
      </c>
      <c r="X347" s="1" t="str">
        <f t="shared" si="22"/>
        <v>690945</v>
      </c>
      <c r="Z347" s="1" t="s">
        <v>184</v>
      </c>
      <c r="AA347" s="1">
        <v>1</v>
      </c>
      <c r="AB347" s="1" t="s">
        <v>853</v>
      </c>
      <c r="AD347" s="1" t="s">
        <v>79</v>
      </c>
    </row>
    <row r="348" spans="1:30" s="1" customFormat="1" x14ac:dyDescent="0.3">
      <c r="A348" s="1" t="s">
        <v>609</v>
      </c>
      <c r="B348" s="1" t="s">
        <v>610</v>
      </c>
      <c r="C348" s="1" t="s">
        <v>611</v>
      </c>
      <c r="D348" s="1" t="s">
        <v>34</v>
      </c>
      <c r="F348" s="1" t="s">
        <v>4475</v>
      </c>
      <c r="G348" s="1" t="s">
        <v>852</v>
      </c>
      <c r="H348" s="1" t="s">
        <v>60</v>
      </c>
      <c r="I348" s="1" t="s">
        <v>113</v>
      </c>
      <c r="J348" s="1" t="s">
        <v>61</v>
      </c>
      <c r="K348" s="1" t="str">
        <f t="shared" si="21"/>
        <v>LVL</v>
      </c>
      <c r="L348" s="2">
        <v>43164</v>
      </c>
      <c r="M348" s="2">
        <v>43165</v>
      </c>
      <c r="N348" s="2">
        <v>43165</v>
      </c>
      <c r="W348" s="1" t="s">
        <v>59</v>
      </c>
      <c r="X348" s="1" t="str">
        <f t="shared" si="22"/>
        <v>690945</v>
      </c>
      <c r="Z348" s="1" t="s">
        <v>184</v>
      </c>
      <c r="AA348" s="1">
        <v>1</v>
      </c>
      <c r="AB348" s="1" t="s">
        <v>853</v>
      </c>
      <c r="AD348" s="1" t="s">
        <v>79</v>
      </c>
    </row>
    <row r="349" spans="1:30" s="1" customFormat="1" x14ac:dyDescent="0.3">
      <c r="A349" s="1" t="s">
        <v>827</v>
      </c>
      <c r="B349" s="1" t="s">
        <v>828</v>
      </c>
      <c r="C349" s="1" t="s">
        <v>542</v>
      </c>
      <c r="D349" s="1" t="s">
        <v>34</v>
      </c>
      <c r="F349" s="1" t="s">
        <v>4476</v>
      </c>
      <c r="G349" s="1" t="s">
        <v>854</v>
      </c>
      <c r="H349" s="1" t="s">
        <v>60</v>
      </c>
      <c r="I349" s="1" t="s">
        <v>113</v>
      </c>
      <c r="J349" s="1" t="s">
        <v>61</v>
      </c>
      <c r="K349" s="1" t="str">
        <f t="shared" si="21"/>
        <v>LVL</v>
      </c>
      <c r="L349" s="2">
        <v>43164</v>
      </c>
      <c r="M349" s="2">
        <v>43165</v>
      </c>
      <c r="N349" s="2">
        <v>43165</v>
      </c>
      <c r="W349" s="1" t="s">
        <v>59</v>
      </c>
      <c r="X349" s="1" t="str">
        <f>"873066"</f>
        <v>873066</v>
      </c>
      <c r="Z349" s="1" t="s">
        <v>96</v>
      </c>
      <c r="AA349" s="1">
        <v>1</v>
      </c>
      <c r="AB349" s="1" t="s">
        <v>855</v>
      </c>
      <c r="AD349" s="1" t="s">
        <v>101</v>
      </c>
    </row>
    <row r="350" spans="1:30" s="1" customFormat="1" x14ac:dyDescent="0.3">
      <c r="A350" s="1" t="s">
        <v>857</v>
      </c>
      <c r="B350" s="1" t="s">
        <v>858</v>
      </c>
      <c r="C350" s="1" t="s">
        <v>859</v>
      </c>
      <c r="D350" s="1" t="s">
        <v>37</v>
      </c>
      <c r="F350" s="1">
        <v>105</v>
      </c>
      <c r="G350" s="1" t="s">
        <v>856</v>
      </c>
      <c r="H350" s="1" t="s">
        <v>60</v>
      </c>
      <c r="I350" s="1" t="s">
        <v>113</v>
      </c>
      <c r="J350" s="1" t="s">
        <v>61</v>
      </c>
      <c r="K350" s="1" t="str">
        <f>"FRN"</f>
        <v>FRN</v>
      </c>
      <c r="L350" s="2">
        <v>43164</v>
      </c>
      <c r="M350" s="2">
        <v>43165</v>
      </c>
      <c r="N350" s="2">
        <v>43165</v>
      </c>
      <c r="W350" s="1" t="s">
        <v>59</v>
      </c>
      <c r="X350" s="1" t="str">
        <f>"305671"</f>
        <v>305671</v>
      </c>
      <c r="Z350" s="1" t="s">
        <v>65</v>
      </c>
      <c r="AA350" s="1">
        <v>1</v>
      </c>
      <c r="AD350" s="1" t="s">
        <v>67</v>
      </c>
    </row>
    <row r="351" spans="1:30" s="1" customFormat="1" x14ac:dyDescent="0.3">
      <c r="A351" s="1" t="s">
        <v>861</v>
      </c>
      <c r="B351" s="1" t="s">
        <v>134</v>
      </c>
      <c r="C351" s="1" t="s">
        <v>77</v>
      </c>
      <c r="D351" s="1" t="s">
        <v>34</v>
      </c>
      <c r="F351" s="1" t="s">
        <v>4475</v>
      </c>
      <c r="G351" s="1" t="s">
        <v>860</v>
      </c>
      <c r="H351" s="1" t="s">
        <v>60</v>
      </c>
      <c r="I351" s="1" t="s">
        <v>113</v>
      </c>
      <c r="J351" s="1" t="s">
        <v>61</v>
      </c>
      <c r="K351" s="1" t="str">
        <f>"LVL"</f>
        <v>LVL</v>
      </c>
      <c r="L351" s="2">
        <v>43165</v>
      </c>
      <c r="M351" s="2">
        <v>43166</v>
      </c>
      <c r="N351" s="2">
        <v>43166</v>
      </c>
      <c r="W351" s="1" t="s">
        <v>59</v>
      </c>
      <c r="X351" s="1" t="str">
        <f>"690945"</f>
        <v>690945</v>
      </c>
      <c r="Z351" s="1" t="s">
        <v>184</v>
      </c>
      <c r="AA351" s="1">
        <v>1</v>
      </c>
      <c r="AB351" s="1" t="s">
        <v>862</v>
      </c>
      <c r="AD351" s="1" t="s">
        <v>79</v>
      </c>
    </row>
    <row r="352" spans="1:30" s="1" customFormat="1" x14ac:dyDescent="0.3">
      <c r="A352" s="1" t="s">
        <v>795</v>
      </c>
      <c r="B352" s="1" t="s">
        <v>796</v>
      </c>
      <c r="C352" s="1" t="s">
        <v>797</v>
      </c>
      <c r="D352" s="1" t="s">
        <v>37</v>
      </c>
      <c r="F352" s="1" t="s">
        <v>4478</v>
      </c>
      <c r="G352" s="1" t="s">
        <v>863</v>
      </c>
      <c r="H352" s="1" t="s">
        <v>60</v>
      </c>
      <c r="I352" s="1" t="s">
        <v>113</v>
      </c>
      <c r="J352" s="1" t="s">
        <v>61</v>
      </c>
      <c r="K352" s="1" t="str">
        <f>"102"</f>
        <v>102</v>
      </c>
      <c r="L352" s="2">
        <v>43166</v>
      </c>
      <c r="M352" s="2">
        <v>43167</v>
      </c>
      <c r="N352" s="2">
        <v>43167</v>
      </c>
      <c r="W352" s="1" t="s">
        <v>59</v>
      </c>
      <c r="X352" s="1" t="str">
        <f>"847692"</f>
        <v>847692</v>
      </c>
      <c r="Z352" s="1" t="s">
        <v>108</v>
      </c>
      <c r="AA352" s="1">
        <v>1</v>
      </c>
      <c r="AB352" s="1" t="s">
        <v>864</v>
      </c>
      <c r="AD352" s="1" t="s">
        <v>114</v>
      </c>
    </row>
    <row r="353" spans="1:30" s="1" customFormat="1" x14ac:dyDescent="0.3">
      <c r="A353" s="1" t="s">
        <v>866</v>
      </c>
      <c r="B353" s="1" t="s">
        <v>134</v>
      </c>
      <c r="C353" s="1" t="s">
        <v>653</v>
      </c>
      <c r="D353" s="1" t="s">
        <v>37</v>
      </c>
      <c r="F353" s="1">
        <v>105</v>
      </c>
      <c r="G353" s="1" t="s">
        <v>865</v>
      </c>
      <c r="H353" s="1" t="s">
        <v>60</v>
      </c>
      <c r="I353" s="1" t="s">
        <v>33</v>
      </c>
      <c r="J353" s="1" t="s">
        <v>61</v>
      </c>
      <c r="K353" s="1" t="str">
        <f>"102"</f>
        <v>102</v>
      </c>
      <c r="L353" s="2">
        <v>43167</v>
      </c>
      <c r="M353" s="2">
        <v>43174</v>
      </c>
      <c r="N353" s="2">
        <v>43174</v>
      </c>
      <c r="W353" s="1" t="s">
        <v>59</v>
      </c>
      <c r="X353" s="1" t="str">
        <f>"305671"</f>
        <v>305671</v>
      </c>
      <c r="Z353" s="1" t="s">
        <v>65</v>
      </c>
      <c r="AA353" s="1">
        <v>1</v>
      </c>
      <c r="AB353" s="1" t="s">
        <v>867</v>
      </c>
      <c r="AD353" s="1" t="s">
        <v>67</v>
      </c>
    </row>
    <row r="354" spans="1:30" s="1" customFormat="1" x14ac:dyDescent="0.3">
      <c r="A354" s="1" t="s">
        <v>869</v>
      </c>
      <c r="B354" s="1" t="s">
        <v>134</v>
      </c>
      <c r="C354" s="1" t="s">
        <v>410</v>
      </c>
      <c r="D354" s="1" t="s">
        <v>34</v>
      </c>
      <c r="F354" s="1" t="s">
        <v>4483</v>
      </c>
      <c r="G354" s="1" t="s">
        <v>868</v>
      </c>
      <c r="H354" s="1" t="s">
        <v>60</v>
      </c>
      <c r="I354" s="1" t="s">
        <v>33</v>
      </c>
      <c r="J354" s="1" t="s">
        <v>61</v>
      </c>
      <c r="K354" s="1" t="str">
        <f>"LVL"</f>
        <v>LVL</v>
      </c>
      <c r="L354" s="2">
        <v>43167</v>
      </c>
      <c r="M354" s="2">
        <v>43175</v>
      </c>
      <c r="N354" s="2">
        <v>43691</v>
      </c>
      <c r="W354" s="1" t="s">
        <v>59</v>
      </c>
      <c r="X354" s="1" t="str">
        <f>"498713"</f>
        <v>498713</v>
      </c>
      <c r="Z354" s="1" t="s">
        <v>407</v>
      </c>
      <c r="AA354" s="1">
        <v>1</v>
      </c>
      <c r="AB354" s="1" t="s">
        <v>870</v>
      </c>
      <c r="AD354" s="1" t="s">
        <v>411</v>
      </c>
    </row>
    <row r="355" spans="1:30" s="1" customFormat="1" x14ac:dyDescent="0.3">
      <c r="A355" s="1" t="s">
        <v>872</v>
      </c>
      <c r="B355" s="1" t="s">
        <v>873</v>
      </c>
      <c r="C355" s="1" t="s">
        <v>874</v>
      </c>
      <c r="D355" s="1" t="s">
        <v>37</v>
      </c>
      <c r="F355" s="1">
        <v>105</v>
      </c>
      <c r="G355" s="1" t="s">
        <v>871</v>
      </c>
      <c r="H355" s="1" t="s">
        <v>60</v>
      </c>
      <c r="I355" s="1" t="s">
        <v>33</v>
      </c>
      <c r="J355" s="1" t="s">
        <v>61</v>
      </c>
      <c r="K355" s="1" t="str">
        <f>"FRN"</f>
        <v>FRN</v>
      </c>
      <c r="L355" s="2">
        <v>43167</v>
      </c>
      <c r="M355" s="2">
        <v>43174</v>
      </c>
      <c r="N355" s="2">
        <v>43174</v>
      </c>
      <c r="W355" s="1" t="s">
        <v>59</v>
      </c>
      <c r="X355" s="1" t="str">
        <f>"305671"</f>
        <v>305671</v>
      </c>
      <c r="Z355" s="1" t="s">
        <v>65</v>
      </c>
      <c r="AA355" s="1">
        <v>1</v>
      </c>
      <c r="AB355" s="1" t="s">
        <v>875</v>
      </c>
      <c r="AD355" s="1" t="s">
        <v>67</v>
      </c>
    </row>
    <row r="356" spans="1:30" s="1" customFormat="1" x14ac:dyDescent="0.3">
      <c r="A356" s="1" t="s">
        <v>602</v>
      </c>
      <c r="B356" s="1" t="s">
        <v>603</v>
      </c>
      <c r="C356" s="1" t="s">
        <v>77</v>
      </c>
      <c r="D356" s="1" t="s">
        <v>34</v>
      </c>
      <c r="F356" s="1" t="s">
        <v>4475</v>
      </c>
      <c r="G356" s="1" t="s">
        <v>876</v>
      </c>
      <c r="H356" s="1" t="s">
        <v>60</v>
      </c>
      <c r="I356" s="1" t="s">
        <v>113</v>
      </c>
      <c r="J356" s="1" t="s">
        <v>61</v>
      </c>
      <c r="K356" s="1" t="str">
        <f>"LVL"</f>
        <v>LVL</v>
      </c>
      <c r="L356" s="2">
        <v>43167</v>
      </c>
      <c r="M356" s="2">
        <v>43168</v>
      </c>
      <c r="N356" s="2">
        <v>43168</v>
      </c>
      <c r="W356" s="1" t="s">
        <v>59</v>
      </c>
      <c r="X356" s="1" t="str">
        <f>"690945"</f>
        <v>690945</v>
      </c>
      <c r="Z356" s="1" t="s">
        <v>184</v>
      </c>
      <c r="AA356" s="1">
        <v>1</v>
      </c>
      <c r="AB356" s="1" t="s">
        <v>877</v>
      </c>
      <c r="AD356" s="1" t="s">
        <v>79</v>
      </c>
    </row>
    <row r="357" spans="1:30" s="1" customFormat="1" x14ac:dyDescent="0.3">
      <c r="A357" s="1" t="s">
        <v>267</v>
      </c>
      <c r="B357" s="1" t="s">
        <v>268</v>
      </c>
      <c r="C357" s="1" t="s">
        <v>269</v>
      </c>
      <c r="D357" s="1" t="s">
        <v>37</v>
      </c>
      <c r="F357" s="1" t="s">
        <v>4478</v>
      </c>
      <c r="G357" s="1" t="s">
        <v>878</v>
      </c>
      <c r="H357" s="1" t="s">
        <v>60</v>
      </c>
      <c r="I357" s="1" t="s">
        <v>113</v>
      </c>
      <c r="J357" s="1" t="s">
        <v>61</v>
      </c>
      <c r="K357" s="1" t="str">
        <f>"FRN"</f>
        <v>FRN</v>
      </c>
      <c r="L357" s="2">
        <v>43167</v>
      </c>
      <c r="M357" s="2">
        <v>43168</v>
      </c>
      <c r="N357" s="2">
        <v>43168</v>
      </c>
      <c r="W357" s="1" t="s">
        <v>59</v>
      </c>
      <c r="X357" s="1" t="str">
        <f>"847692"</f>
        <v>847692</v>
      </c>
      <c r="Z357" s="1" t="s">
        <v>108</v>
      </c>
      <c r="AA357" s="1">
        <v>1</v>
      </c>
      <c r="AB357" s="1" t="s">
        <v>879</v>
      </c>
      <c r="AD357" s="1" t="s">
        <v>114</v>
      </c>
    </row>
    <row r="358" spans="1:30" s="1" customFormat="1" x14ac:dyDescent="0.3">
      <c r="A358" s="1" t="s">
        <v>267</v>
      </c>
      <c r="B358" s="1" t="s">
        <v>268</v>
      </c>
      <c r="C358" s="1" t="s">
        <v>269</v>
      </c>
      <c r="D358" s="1" t="s">
        <v>37</v>
      </c>
      <c r="F358" s="1" t="s">
        <v>4478</v>
      </c>
      <c r="G358" s="1" t="s">
        <v>880</v>
      </c>
      <c r="H358" s="1" t="s">
        <v>60</v>
      </c>
      <c r="I358" s="1" t="s">
        <v>113</v>
      </c>
      <c r="J358" s="1" t="s">
        <v>61</v>
      </c>
      <c r="K358" s="1" t="str">
        <f>"FRN"</f>
        <v>FRN</v>
      </c>
      <c r="L358" s="2">
        <v>43167</v>
      </c>
      <c r="M358" s="2">
        <v>43168</v>
      </c>
      <c r="N358" s="2">
        <v>43168</v>
      </c>
      <c r="W358" s="1" t="s">
        <v>59</v>
      </c>
      <c r="X358" s="1" t="str">
        <f>"847692"</f>
        <v>847692</v>
      </c>
      <c r="Z358" s="1" t="s">
        <v>108</v>
      </c>
      <c r="AA358" s="1">
        <v>1</v>
      </c>
      <c r="AB358" s="1" t="s">
        <v>881</v>
      </c>
      <c r="AD358" s="1" t="s">
        <v>114</v>
      </c>
    </row>
    <row r="359" spans="1:30" s="1" customFormat="1" x14ac:dyDescent="0.3">
      <c r="A359" s="1" t="s">
        <v>267</v>
      </c>
      <c r="B359" s="1" t="s">
        <v>268</v>
      </c>
      <c r="C359" s="1" t="s">
        <v>269</v>
      </c>
      <c r="D359" s="1" t="s">
        <v>37</v>
      </c>
      <c r="F359" s="1" t="s">
        <v>4478</v>
      </c>
      <c r="G359" s="1" t="s">
        <v>882</v>
      </c>
      <c r="H359" s="1" t="s">
        <v>60</v>
      </c>
      <c r="I359" s="1" t="s">
        <v>113</v>
      </c>
      <c r="J359" s="1" t="s">
        <v>61</v>
      </c>
      <c r="K359" s="1" t="str">
        <f>"FRN"</f>
        <v>FRN</v>
      </c>
      <c r="L359" s="2">
        <v>43167</v>
      </c>
      <c r="M359" s="2">
        <v>43168</v>
      </c>
      <c r="N359" s="2">
        <v>43168</v>
      </c>
      <c r="W359" s="1" t="s">
        <v>59</v>
      </c>
      <c r="X359" s="1" t="str">
        <f>"847692"</f>
        <v>847692</v>
      </c>
      <c r="Z359" s="1" t="s">
        <v>108</v>
      </c>
      <c r="AA359" s="1">
        <v>1</v>
      </c>
      <c r="AB359" s="1" t="s">
        <v>883</v>
      </c>
      <c r="AD359" s="1" t="s">
        <v>114</v>
      </c>
    </row>
    <row r="360" spans="1:30" s="1" customFormat="1" x14ac:dyDescent="0.3">
      <c r="A360" s="1" t="s">
        <v>795</v>
      </c>
      <c r="B360" s="1" t="s">
        <v>796</v>
      </c>
      <c r="C360" s="1" t="s">
        <v>797</v>
      </c>
      <c r="D360" s="1" t="s">
        <v>37</v>
      </c>
      <c r="F360" s="1" t="s">
        <v>4478</v>
      </c>
      <c r="G360" s="1" t="s">
        <v>884</v>
      </c>
      <c r="H360" s="1" t="s">
        <v>60</v>
      </c>
      <c r="I360" s="1" t="s">
        <v>113</v>
      </c>
      <c r="J360" s="1" t="s">
        <v>61</v>
      </c>
      <c r="K360" s="1" t="str">
        <f>"102"</f>
        <v>102</v>
      </c>
      <c r="L360" s="2">
        <v>43167</v>
      </c>
      <c r="M360" s="2">
        <v>43168</v>
      </c>
      <c r="N360" s="2">
        <v>43168</v>
      </c>
      <c r="W360" s="1" t="s">
        <v>59</v>
      </c>
      <c r="X360" s="1" t="str">
        <f>"847692"</f>
        <v>847692</v>
      </c>
      <c r="Z360" s="1" t="s">
        <v>108</v>
      </c>
      <c r="AA360" s="1">
        <v>1</v>
      </c>
      <c r="AB360" s="1" t="s">
        <v>885</v>
      </c>
      <c r="AD360" s="1" t="s">
        <v>114</v>
      </c>
    </row>
    <row r="361" spans="1:30" s="1" customFormat="1" x14ac:dyDescent="0.3">
      <c r="A361" s="1" t="s">
        <v>887</v>
      </c>
      <c r="B361" s="1" t="s">
        <v>888</v>
      </c>
      <c r="C361" s="1" t="s">
        <v>889</v>
      </c>
      <c r="D361" s="1" t="s">
        <v>34</v>
      </c>
      <c r="F361" s="1" t="s">
        <v>4475</v>
      </c>
      <c r="G361" s="1" t="s">
        <v>886</v>
      </c>
      <c r="H361" s="1" t="s">
        <v>60</v>
      </c>
      <c r="I361" s="1" t="s">
        <v>113</v>
      </c>
      <c r="J361" s="1" t="s">
        <v>61</v>
      </c>
      <c r="K361" s="1" t="str">
        <f>"LVL"</f>
        <v>LVL</v>
      </c>
      <c r="L361" s="2">
        <v>43167</v>
      </c>
      <c r="M361" s="2">
        <v>43168</v>
      </c>
      <c r="N361" s="2">
        <v>43168</v>
      </c>
      <c r="W361" s="1" t="s">
        <v>59</v>
      </c>
      <c r="X361" s="1" t="str">
        <f>"690945"</f>
        <v>690945</v>
      </c>
      <c r="Z361" s="1" t="s">
        <v>184</v>
      </c>
      <c r="AA361" s="1">
        <v>1</v>
      </c>
      <c r="AD361" s="1" t="s">
        <v>79</v>
      </c>
    </row>
    <row r="362" spans="1:30" s="1" customFormat="1" x14ac:dyDescent="0.3">
      <c r="A362" s="1" t="s">
        <v>545</v>
      </c>
      <c r="B362" s="1" t="s">
        <v>546</v>
      </c>
      <c r="C362" s="1" t="s">
        <v>547</v>
      </c>
      <c r="D362" s="1" t="s">
        <v>34</v>
      </c>
      <c r="F362" s="1" t="s">
        <v>4475</v>
      </c>
      <c r="G362" s="1" t="s">
        <v>890</v>
      </c>
      <c r="H362" s="1" t="s">
        <v>60</v>
      </c>
      <c r="I362" s="1" t="s">
        <v>113</v>
      </c>
      <c r="J362" s="1" t="s">
        <v>61</v>
      </c>
      <c r="K362" s="1" t="str">
        <f>"LVL"</f>
        <v>LVL</v>
      </c>
      <c r="L362" s="2">
        <v>43168</v>
      </c>
      <c r="M362" s="2">
        <v>43171</v>
      </c>
      <c r="N362" s="2">
        <v>43171</v>
      </c>
      <c r="W362" s="1" t="s">
        <v>59</v>
      </c>
      <c r="X362" s="1" t="str">
        <f>"690945"</f>
        <v>690945</v>
      </c>
      <c r="Z362" s="1" t="s">
        <v>184</v>
      </c>
      <c r="AA362" s="1">
        <v>1</v>
      </c>
      <c r="AD362" s="1" t="s">
        <v>79</v>
      </c>
    </row>
    <row r="363" spans="1:30" s="1" customFormat="1" x14ac:dyDescent="0.3">
      <c r="A363" s="1" t="s">
        <v>892</v>
      </c>
      <c r="B363" s="1" t="s">
        <v>893</v>
      </c>
      <c r="C363" s="1" t="s">
        <v>894</v>
      </c>
      <c r="D363" s="1" t="s">
        <v>34</v>
      </c>
      <c r="F363" s="1" t="s">
        <v>4475</v>
      </c>
      <c r="G363" s="1" t="s">
        <v>891</v>
      </c>
      <c r="H363" s="1" t="s">
        <v>60</v>
      </c>
      <c r="I363" s="1" t="s">
        <v>113</v>
      </c>
      <c r="J363" s="1" t="s">
        <v>61</v>
      </c>
      <c r="K363" s="1" t="str">
        <f>"LVL"</f>
        <v>LVL</v>
      </c>
      <c r="L363" s="2">
        <v>43168</v>
      </c>
      <c r="M363" s="2">
        <v>43171</v>
      </c>
      <c r="N363" s="2">
        <v>43171</v>
      </c>
      <c r="W363" s="1" t="s">
        <v>59</v>
      </c>
      <c r="X363" s="1" t="str">
        <f>"690945"</f>
        <v>690945</v>
      </c>
      <c r="Z363" s="1" t="s">
        <v>184</v>
      </c>
      <c r="AA363" s="1">
        <v>1</v>
      </c>
      <c r="AB363" s="1" t="s">
        <v>895</v>
      </c>
      <c r="AD363" s="1" t="s">
        <v>79</v>
      </c>
    </row>
    <row r="364" spans="1:30" s="1" customFormat="1" x14ac:dyDescent="0.3">
      <c r="A364" s="1" t="s">
        <v>892</v>
      </c>
      <c r="B364" s="1" t="s">
        <v>893</v>
      </c>
      <c r="C364" s="1" t="s">
        <v>894</v>
      </c>
      <c r="D364" s="1" t="s">
        <v>34</v>
      </c>
      <c r="F364" s="1" t="s">
        <v>4475</v>
      </c>
      <c r="G364" s="1" t="s">
        <v>891</v>
      </c>
      <c r="H364" s="1" t="s">
        <v>60</v>
      </c>
      <c r="I364" s="1" t="s">
        <v>113</v>
      </c>
      <c r="J364" s="1" t="s">
        <v>61</v>
      </c>
      <c r="K364" s="1" t="str">
        <f>"LVL"</f>
        <v>LVL</v>
      </c>
      <c r="L364" s="2">
        <v>43168</v>
      </c>
      <c r="M364" s="2">
        <v>43171</v>
      </c>
      <c r="N364" s="2">
        <v>43171</v>
      </c>
      <c r="W364" s="1" t="s">
        <v>59</v>
      </c>
      <c r="X364" s="1" t="str">
        <f>"690945"</f>
        <v>690945</v>
      </c>
      <c r="Z364" s="1" t="s">
        <v>184</v>
      </c>
      <c r="AA364" s="1">
        <v>1</v>
      </c>
      <c r="AB364" s="1" t="s">
        <v>895</v>
      </c>
      <c r="AD364" s="1" t="s">
        <v>79</v>
      </c>
    </row>
    <row r="365" spans="1:30" s="1" customFormat="1" x14ac:dyDescent="0.3">
      <c r="A365" s="1" t="s">
        <v>866</v>
      </c>
      <c r="B365" s="1" t="s">
        <v>134</v>
      </c>
      <c r="C365" s="1" t="s">
        <v>653</v>
      </c>
      <c r="D365" s="1" t="s">
        <v>37</v>
      </c>
      <c r="F365" s="1">
        <v>105</v>
      </c>
      <c r="G365" s="1" t="s">
        <v>896</v>
      </c>
      <c r="H365" s="1" t="s">
        <v>60</v>
      </c>
      <c r="I365" s="1" t="s">
        <v>64</v>
      </c>
      <c r="J365" s="1" t="s">
        <v>61</v>
      </c>
      <c r="K365" s="1" t="str">
        <f>"102"</f>
        <v>102</v>
      </c>
      <c r="L365" s="2">
        <v>43171</v>
      </c>
      <c r="M365" s="2">
        <v>43172</v>
      </c>
      <c r="N365" s="2">
        <v>43172</v>
      </c>
      <c r="W365" s="1" t="s">
        <v>59</v>
      </c>
      <c r="X365" s="1" t="str">
        <f>"305671"</f>
        <v>305671</v>
      </c>
      <c r="Z365" s="1" t="s">
        <v>65</v>
      </c>
      <c r="AA365" s="1">
        <v>1</v>
      </c>
      <c r="AB365" s="1" t="s">
        <v>49</v>
      </c>
      <c r="AD365" s="1" t="s">
        <v>67</v>
      </c>
    </row>
    <row r="366" spans="1:30" s="1" customFormat="1" x14ac:dyDescent="0.3">
      <c r="A366" s="1" t="s">
        <v>898</v>
      </c>
      <c r="B366" s="1" t="s">
        <v>282</v>
      </c>
      <c r="C366" s="1" t="s">
        <v>899</v>
      </c>
      <c r="D366" s="1" t="s">
        <v>37</v>
      </c>
      <c r="F366" s="1">
        <v>105</v>
      </c>
      <c r="G366" s="1" t="s">
        <v>897</v>
      </c>
      <c r="H366" s="1" t="s">
        <v>60</v>
      </c>
      <c r="I366" s="1" t="s">
        <v>64</v>
      </c>
      <c r="J366" s="1" t="s">
        <v>61</v>
      </c>
      <c r="K366" s="1" t="str">
        <f>"102"</f>
        <v>102</v>
      </c>
      <c r="L366" s="2">
        <v>43171</v>
      </c>
      <c r="M366" s="2">
        <v>43172</v>
      </c>
      <c r="N366" s="2">
        <v>43172</v>
      </c>
      <c r="O366" s="2">
        <v>43172</v>
      </c>
      <c r="W366" s="1" t="s">
        <v>59</v>
      </c>
      <c r="X366" s="1" t="str">
        <f>"305671"</f>
        <v>305671</v>
      </c>
      <c r="Z366" s="1" t="s">
        <v>65</v>
      </c>
      <c r="AA366" s="1">
        <v>1</v>
      </c>
      <c r="AD366" s="1" t="s">
        <v>67</v>
      </c>
    </row>
    <row r="367" spans="1:30" s="1" customFormat="1" x14ac:dyDescent="0.3">
      <c r="A367" s="1" t="s">
        <v>901</v>
      </c>
      <c r="B367" s="1" t="s">
        <v>902</v>
      </c>
      <c r="C367" s="1" t="s">
        <v>903</v>
      </c>
      <c r="D367" s="1" t="s">
        <v>34</v>
      </c>
      <c r="F367" s="1" t="s">
        <v>4475</v>
      </c>
      <c r="G367" s="1" t="s">
        <v>900</v>
      </c>
      <c r="H367" s="1" t="s">
        <v>60</v>
      </c>
      <c r="I367" s="1" t="s">
        <v>113</v>
      </c>
      <c r="J367" s="1" t="s">
        <v>61</v>
      </c>
      <c r="K367" s="1" t="str">
        <f>"LVL"</f>
        <v>LVL</v>
      </c>
      <c r="L367" s="2">
        <v>43172</v>
      </c>
      <c r="M367" s="2">
        <v>43173</v>
      </c>
      <c r="N367" s="2">
        <v>43173</v>
      </c>
      <c r="W367" s="1" t="s">
        <v>59</v>
      </c>
      <c r="X367" s="1" t="str">
        <f>"690945"</f>
        <v>690945</v>
      </c>
      <c r="Z367" s="1" t="s">
        <v>184</v>
      </c>
      <c r="AA367" s="1">
        <v>1</v>
      </c>
      <c r="AD367" s="1" t="s">
        <v>79</v>
      </c>
    </row>
    <row r="368" spans="1:30" s="1" customFormat="1" x14ac:dyDescent="0.3">
      <c r="A368" s="1" t="s">
        <v>901</v>
      </c>
      <c r="B368" s="1" t="s">
        <v>902</v>
      </c>
      <c r="C368" s="1" t="s">
        <v>903</v>
      </c>
      <c r="D368" s="1" t="s">
        <v>34</v>
      </c>
      <c r="F368" s="1" t="s">
        <v>4475</v>
      </c>
      <c r="G368" s="1" t="s">
        <v>900</v>
      </c>
      <c r="H368" s="1" t="s">
        <v>60</v>
      </c>
      <c r="I368" s="1" t="s">
        <v>113</v>
      </c>
      <c r="J368" s="1" t="s">
        <v>61</v>
      </c>
      <c r="K368" s="1" t="str">
        <f>"LVL"</f>
        <v>LVL</v>
      </c>
      <c r="L368" s="2">
        <v>43172</v>
      </c>
      <c r="M368" s="2">
        <v>43173</v>
      </c>
      <c r="N368" s="2">
        <v>43173</v>
      </c>
      <c r="W368" s="1" t="s">
        <v>59</v>
      </c>
      <c r="X368" s="1" t="str">
        <f>"690945"</f>
        <v>690945</v>
      </c>
      <c r="Z368" s="1" t="s">
        <v>184</v>
      </c>
      <c r="AA368" s="1">
        <v>1</v>
      </c>
      <c r="AD368" s="1" t="s">
        <v>79</v>
      </c>
    </row>
    <row r="369" spans="1:30" s="1" customFormat="1" x14ac:dyDescent="0.3">
      <c r="A369" s="1" t="s">
        <v>795</v>
      </c>
      <c r="B369" s="1" t="s">
        <v>796</v>
      </c>
      <c r="C369" s="1" t="s">
        <v>797</v>
      </c>
      <c r="D369" s="1" t="s">
        <v>37</v>
      </c>
      <c r="F369" s="1" t="s">
        <v>4478</v>
      </c>
      <c r="G369" s="1" t="s">
        <v>904</v>
      </c>
      <c r="H369" s="1" t="s">
        <v>60</v>
      </c>
      <c r="I369" s="1" t="s">
        <v>64</v>
      </c>
      <c r="J369" s="1" t="s">
        <v>61</v>
      </c>
      <c r="K369" s="1" t="str">
        <f>"102"</f>
        <v>102</v>
      </c>
      <c r="L369" s="2">
        <v>43172</v>
      </c>
      <c r="M369" s="2">
        <v>43173</v>
      </c>
      <c r="N369" s="2">
        <v>43173</v>
      </c>
      <c r="W369" s="1" t="s">
        <v>59</v>
      </c>
      <c r="X369" s="1" t="str">
        <f>"847692"</f>
        <v>847692</v>
      </c>
      <c r="Z369" s="1" t="s">
        <v>108</v>
      </c>
      <c r="AA369" s="1">
        <v>1</v>
      </c>
      <c r="AB369" s="1" t="s">
        <v>49</v>
      </c>
      <c r="AD369" s="1" t="s">
        <v>114</v>
      </c>
    </row>
    <row r="370" spans="1:30" s="1" customFormat="1" x14ac:dyDescent="0.3">
      <c r="A370" s="1" t="s">
        <v>906</v>
      </c>
      <c r="B370" s="1" t="s">
        <v>907</v>
      </c>
      <c r="C370" s="1" t="s">
        <v>908</v>
      </c>
      <c r="D370" s="1" t="s">
        <v>34</v>
      </c>
      <c r="F370" s="1" t="s">
        <v>4475</v>
      </c>
      <c r="G370" s="1" t="s">
        <v>905</v>
      </c>
      <c r="H370" s="1" t="s">
        <v>60</v>
      </c>
      <c r="I370" s="1" t="s">
        <v>95</v>
      </c>
      <c r="J370" s="1" t="s">
        <v>61</v>
      </c>
      <c r="K370" s="1" t="str">
        <f t="shared" ref="K370:K388" si="23">"LVL"</f>
        <v>LVL</v>
      </c>
      <c r="L370" s="2">
        <v>43172</v>
      </c>
      <c r="M370" s="2">
        <v>43173</v>
      </c>
      <c r="N370" s="2">
        <v>43173</v>
      </c>
      <c r="W370" s="1" t="s">
        <v>59</v>
      </c>
      <c r="X370" s="1" t="str">
        <f t="shared" ref="X370:X381" si="24">"690945"</f>
        <v>690945</v>
      </c>
      <c r="Z370" s="1" t="s">
        <v>184</v>
      </c>
      <c r="AA370" s="1">
        <v>1</v>
      </c>
      <c r="AD370" s="1" t="s">
        <v>79</v>
      </c>
    </row>
    <row r="371" spans="1:30" s="1" customFormat="1" x14ac:dyDescent="0.3">
      <c r="A371" s="1" t="s">
        <v>906</v>
      </c>
      <c r="B371" s="1" t="s">
        <v>907</v>
      </c>
      <c r="C371" s="1" t="s">
        <v>908</v>
      </c>
      <c r="D371" s="1" t="s">
        <v>34</v>
      </c>
      <c r="F371" s="1" t="s">
        <v>4475</v>
      </c>
      <c r="G371" s="1" t="s">
        <v>905</v>
      </c>
      <c r="H371" s="1" t="s">
        <v>60</v>
      </c>
      <c r="I371" s="1" t="s">
        <v>95</v>
      </c>
      <c r="J371" s="1" t="s">
        <v>61</v>
      </c>
      <c r="K371" s="1" t="str">
        <f t="shared" si="23"/>
        <v>LVL</v>
      </c>
      <c r="L371" s="2">
        <v>43172</v>
      </c>
      <c r="M371" s="2">
        <v>43173</v>
      </c>
      <c r="N371" s="2">
        <v>43173</v>
      </c>
      <c r="W371" s="1" t="s">
        <v>59</v>
      </c>
      <c r="X371" s="1" t="str">
        <f t="shared" si="24"/>
        <v>690945</v>
      </c>
      <c r="Z371" s="1" t="s">
        <v>184</v>
      </c>
      <c r="AA371" s="1">
        <v>1</v>
      </c>
      <c r="AD371" s="1" t="s">
        <v>79</v>
      </c>
    </row>
    <row r="372" spans="1:30" s="1" customFormat="1" x14ac:dyDescent="0.3">
      <c r="A372" s="1" t="s">
        <v>906</v>
      </c>
      <c r="B372" s="1" t="s">
        <v>907</v>
      </c>
      <c r="C372" s="1" t="s">
        <v>908</v>
      </c>
      <c r="D372" s="1" t="s">
        <v>34</v>
      </c>
      <c r="F372" s="1" t="s">
        <v>4475</v>
      </c>
      <c r="G372" s="1" t="s">
        <v>905</v>
      </c>
      <c r="H372" s="1" t="s">
        <v>60</v>
      </c>
      <c r="I372" s="1" t="s">
        <v>95</v>
      </c>
      <c r="J372" s="1" t="s">
        <v>61</v>
      </c>
      <c r="K372" s="1" t="str">
        <f t="shared" si="23"/>
        <v>LVL</v>
      </c>
      <c r="L372" s="2">
        <v>43172</v>
      </c>
      <c r="M372" s="2">
        <v>43173</v>
      </c>
      <c r="N372" s="2">
        <v>43173</v>
      </c>
      <c r="W372" s="1" t="s">
        <v>59</v>
      </c>
      <c r="X372" s="1" t="str">
        <f t="shared" si="24"/>
        <v>690945</v>
      </c>
      <c r="Z372" s="1" t="s">
        <v>184</v>
      </c>
      <c r="AA372" s="1">
        <v>1</v>
      </c>
      <c r="AD372" s="1" t="s">
        <v>79</v>
      </c>
    </row>
    <row r="373" spans="1:30" s="1" customFormat="1" x14ac:dyDescent="0.3">
      <c r="A373" s="1" t="s">
        <v>910</v>
      </c>
      <c r="B373" s="1" t="s">
        <v>911</v>
      </c>
      <c r="C373" s="1" t="s">
        <v>912</v>
      </c>
      <c r="D373" s="1" t="s">
        <v>34</v>
      </c>
      <c r="F373" s="1" t="s">
        <v>4475</v>
      </c>
      <c r="G373" s="1" t="s">
        <v>909</v>
      </c>
      <c r="H373" s="1" t="s">
        <v>60</v>
      </c>
      <c r="I373" s="1" t="s">
        <v>113</v>
      </c>
      <c r="J373" s="1" t="s">
        <v>61</v>
      </c>
      <c r="K373" s="1" t="str">
        <f t="shared" si="23"/>
        <v>LVL</v>
      </c>
      <c r="L373" s="2">
        <v>43172</v>
      </c>
      <c r="M373" s="2">
        <v>43173</v>
      </c>
      <c r="N373" s="2">
        <v>43173</v>
      </c>
      <c r="W373" s="1" t="s">
        <v>59</v>
      </c>
      <c r="X373" s="1" t="str">
        <f t="shared" si="24"/>
        <v>690945</v>
      </c>
      <c r="Z373" s="1" t="s">
        <v>184</v>
      </c>
      <c r="AA373" s="1">
        <v>1</v>
      </c>
      <c r="AD373" s="1" t="s">
        <v>79</v>
      </c>
    </row>
    <row r="374" spans="1:30" s="1" customFormat="1" x14ac:dyDescent="0.3">
      <c r="A374" s="1" t="s">
        <v>910</v>
      </c>
      <c r="B374" s="1" t="s">
        <v>911</v>
      </c>
      <c r="C374" s="1" t="s">
        <v>912</v>
      </c>
      <c r="D374" s="1" t="s">
        <v>34</v>
      </c>
      <c r="F374" s="1" t="s">
        <v>4475</v>
      </c>
      <c r="G374" s="1" t="s">
        <v>913</v>
      </c>
      <c r="H374" s="1" t="s">
        <v>60</v>
      </c>
      <c r="I374" s="1" t="s">
        <v>113</v>
      </c>
      <c r="J374" s="1" t="s">
        <v>61</v>
      </c>
      <c r="K374" s="1" t="str">
        <f t="shared" si="23"/>
        <v>LVL</v>
      </c>
      <c r="L374" s="2">
        <v>43172</v>
      </c>
      <c r="M374" s="2">
        <v>43173</v>
      </c>
      <c r="N374" s="2">
        <v>43173</v>
      </c>
      <c r="W374" s="1" t="s">
        <v>59</v>
      </c>
      <c r="X374" s="1" t="str">
        <f t="shared" si="24"/>
        <v>690945</v>
      </c>
      <c r="Z374" s="1" t="s">
        <v>184</v>
      </c>
      <c r="AA374" s="1">
        <v>1</v>
      </c>
      <c r="AD374" s="1" t="s">
        <v>79</v>
      </c>
    </row>
    <row r="375" spans="1:30" s="1" customFormat="1" x14ac:dyDescent="0.3">
      <c r="A375" s="1" t="s">
        <v>644</v>
      </c>
      <c r="B375" s="1" t="s">
        <v>645</v>
      </c>
      <c r="C375" s="1" t="s">
        <v>337</v>
      </c>
      <c r="D375" s="1" t="s">
        <v>34</v>
      </c>
      <c r="F375" s="1" t="s">
        <v>4475</v>
      </c>
      <c r="G375" s="1" t="s">
        <v>914</v>
      </c>
      <c r="H375" s="1" t="s">
        <v>60</v>
      </c>
      <c r="I375" s="1" t="s">
        <v>113</v>
      </c>
      <c r="J375" s="1" t="s">
        <v>61</v>
      </c>
      <c r="K375" s="1" t="str">
        <f t="shared" si="23"/>
        <v>LVL</v>
      </c>
      <c r="L375" s="2">
        <v>43172</v>
      </c>
      <c r="M375" s="2">
        <v>43173</v>
      </c>
      <c r="N375" s="2">
        <v>43173</v>
      </c>
      <c r="W375" s="1" t="s">
        <v>59</v>
      </c>
      <c r="X375" s="1" t="str">
        <f t="shared" si="24"/>
        <v>690945</v>
      </c>
      <c r="Z375" s="1" t="s">
        <v>184</v>
      </c>
      <c r="AA375" s="1">
        <v>1</v>
      </c>
      <c r="AD375" s="1" t="s">
        <v>79</v>
      </c>
    </row>
    <row r="376" spans="1:30" s="1" customFormat="1" x14ac:dyDescent="0.3">
      <c r="A376" s="1" t="s">
        <v>644</v>
      </c>
      <c r="B376" s="1" t="s">
        <v>645</v>
      </c>
      <c r="C376" s="1" t="s">
        <v>337</v>
      </c>
      <c r="D376" s="1" t="s">
        <v>34</v>
      </c>
      <c r="F376" s="1" t="s">
        <v>4475</v>
      </c>
      <c r="G376" s="1" t="s">
        <v>914</v>
      </c>
      <c r="H376" s="1" t="s">
        <v>60</v>
      </c>
      <c r="I376" s="1" t="s">
        <v>113</v>
      </c>
      <c r="J376" s="1" t="s">
        <v>61</v>
      </c>
      <c r="K376" s="1" t="str">
        <f t="shared" si="23"/>
        <v>LVL</v>
      </c>
      <c r="L376" s="2">
        <v>43172</v>
      </c>
      <c r="M376" s="2">
        <v>43173</v>
      </c>
      <c r="N376" s="2">
        <v>43173</v>
      </c>
      <c r="W376" s="1" t="s">
        <v>59</v>
      </c>
      <c r="X376" s="1" t="str">
        <f t="shared" si="24"/>
        <v>690945</v>
      </c>
      <c r="Z376" s="1" t="s">
        <v>184</v>
      </c>
      <c r="AA376" s="1">
        <v>1</v>
      </c>
      <c r="AD376" s="1" t="s">
        <v>79</v>
      </c>
    </row>
    <row r="377" spans="1:30" s="1" customFormat="1" x14ac:dyDescent="0.3">
      <c r="A377" s="1" t="s">
        <v>644</v>
      </c>
      <c r="B377" s="1" t="s">
        <v>645</v>
      </c>
      <c r="C377" s="1" t="s">
        <v>337</v>
      </c>
      <c r="D377" s="1" t="s">
        <v>34</v>
      </c>
      <c r="F377" s="1" t="s">
        <v>4475</v>
      </c>
      <c r="G377" s="1" t="s">
        <v>914</v>
      </c>
      <c r="H377" s="1" t="s">
        <v>60</v>
      </c>
      <c r="I377" s="1" t="s">
        <v>113</v>
      </c>
      <c r="J377" s="1" t="s">
        <v>61</v>
      </c>
      <c r="K377" s="1" t="str">
        <f t="shared" si="23"/>
        <v>LVL</v>
      </c>
      <c r="L377" s="2">
        <v>43172</v>
      </c>
      <c r="M377" s="2">
        <v>43173</v>
      </c>
      <c r="N377" s="2">
        <v>43173</v>
      </c>
      <c r="W377" s="1" t="s">
        <v>59</v>
      </c>
      <c r="X377" s="1" t="str">
        <f t="shared" si="24"/>
        <v>690945</v>
      </c>
      <c r="Z377" s="1" t="s">
        <v>184</v>
      </c>
      <c r="AA377" s="1">
        <v>1</v>
      </c>
      <c r="AD377" s="1" t="s">
        <v>79</v>
      </c>
    </row>
    <row r="378" spans="1:30" s="1" customFormat="1" x14ac:dyDescent="0.3">
      <c r="A378" s="1" t="s">
        <v>644</v>
      </c>
      <c r="B378" s="1" t="s">
        <v>645</v>
      </c>
      <c r="C378" s="1" t="s">
        <v>337</v>
      </c>
      <c r="D378" s="1" t="s">
        <v>34</v>
      </c>
      <c r="F378" s="1" t="s">
        <v>4475</v>
      </c>
      <c r="G378" s="1" t="s">
        <v>914</v>
      </c>
      <c r="H378" s="1" t="s">
        <v>60</v>
      </c>
      <c r="I378" s="1" t="s">
        <v>113</v>
      </c>
      <c r="J378" s="1" t="s">
        <v>61</v>
      </c>
      <c r="K378" s="1" t="str">
        <f t="shared" si="23"/>
        <v>LVL</v>
      </c>
      <c r="L378" s="2">
        <v>43172</v>
      </c>
      <c r="M378" s="2">
        <v>43173</v>
      </c>
      <c r="N378" s="2">
        <v>43173</v>
      </c>
      <c r="W378" s="1" t="s">
        <v>59</v>
      </c>
      <c r="X378" s="1" t="str">
        <f t="shared" si="24"/>
        <v>690945</v>
      </c>
      <c r="Z378" s="1" t="s">
        <v>184</v>
      </c>
      <c r="AA378" s="1">
        <v>1</v>
      </c>
      <c r="AD378" s="1" t="s">
        <v>79</v>
      </c>
    </row>
    <row r="379" spans="1:30" s="1" customFormat="1" x14ac:dyDescent="0.3">
      <c r="A379" s="1" t="s">
        <v>916</v>
      </c>
      <c r="B379" s="1" t="s">
        <v>500</v>
      </c>
      <c r="C379" s="1" t="s">
        <v>917</v>
      </c>
      <c r="D379" s="1" t="s">
        <v>34</v>
      </c>
      <c r="F379" s="1" t="s">
        <v>4475</v>
      </c>
      <c r="G379" s="1" t="s">
        <v>915</v>
      </c>
      <c r="H379" s="1" t="s">
        <v>60</v>
      </c>
      <c r="I379" s="1" t="s">
        <v>113</v>
      </c>
      <c r="J379" s="1" t="s">
        <v>61</v>
      </c>
      <c r="K379" s="1" t="str">
        <f t="shared" si="23"/>
        <v>LVL</v>
      </c>
      <c r="L379" s="2">
        <v>43172</v>
      </c>
      <c r="M379" s="2">
        <v>43173</v>
      </c>
      <c r="N379" s="2">
        <v>43173</v>
      </c>
      <c r="W379" s="1" t="s">
        <v>59</v>
      </c>
      <c r="X379" s="1" t="str">
        <f t="shared" si="24"/>
        <v>690945</v>
      </c>
      <c r="Z379" s="1" t="s">
        <v>184</v>
      </c>
      <c r="AA379" s="1">
        <v>1</v>
      </c>
      <c r="AD379" s="1" t="s">
        <v>79</v>
      </c>
    </row>
    <row r="380" spans="1:30" s="1" customFormat="1" x14ac:dyDescent="0.3">
      <c r="A380" s="1" t="s">
        <v>916</v>
      </c>
      <c r="B380" s="1" t="s">
        <v>500</v>
      </c>
      <c r="C380" s="1" t="s">
        <v>917</v>
      </c>
      <c r="D380" s="1" t="s">
        <v>34</v>
      </c>
      <c r="F380" s="1" t="s">
        <v>4475</v>
      </c>
      <c r="G380" s="1" t="s">
        <v>915</v>
      </c>
      <c r="H380" s="1" t="s">
        <v>60</v>
      </c>
      <c r="I380" s="1" t="s">
        <v>113</v>
      </c>
      <c r="J380" s="1" t="s">
        <v>61</v>
      </c>
      <c r="K380" s="1" t="str">
        <f t="shared" si="23"/>
        <v>LVL</v>
      </c>
      <c r="L380" s="2">
        <v>43172</v>
      </c>
      <c r="M380" s="2">
        <v>43173</v>
      </c>
      <c r="N380" s="2">
        <v>43173</v>
      </c>
      <c r="W380" s="1" t="s">
        <v>59</v>
      </c>
      <c r="X380" s="1" t="str">
        <f t="shared" si="24"/>
        <v>690945</v>
      </c>
      <c r="Z380" s="1" t="s">
        <v>184</v>
      </c>
      <c r="AA380" s="1">
        <v>1</v>
      </c>
      <c r="AD380" s="1" t="s">
        <v>79</v>
      </c>
    </row>
    <row r="381" spans="1:30" s="1" customFormat="1" x14ac:dyDescent="0.3">
      <c r="A381" s="1" t="s">
        <v>919</v>
      </c>
      <c r="B381" s="1" t="s">
        <v>920</v>
      </c>
      <c r="C381" s="1" t="s">
        <v>921</v>
      </c>
      <c r="D381" s="1" t="s">
        <v>34</v>
      </c>
      <c r="F381" s="1" t="s">
        <v>4475</v>
      </c>
      <c r="G381" s="1" t="s">
        <v>918</v>
      </c>
      <c r="H381" s="1" t="s">
        <v>60</v>
      </c>
      <c r="I381" s="1" t="s">
        <v>33</v>
      </c>
      <c r="J381" s="1" t="s">
        <v>61</v>
      </c>
      <c r="K381" s="1" t="str">
        <f t="shared" si="23"/>
        <v>LVL</v>
      </c>
      <c r="L381" s="2">
        <v>43173</v>
      </c>
      <c r="M381" s="2">
        <v>43178</v>
      </c>
      <c r="N381" s="2">
        <v>43178</v>
      </c>
      <c r="W381" s="1" t="s">
        <v>59</v>
      </c>
      <c r="X381" s="1" t="str">
        <f t="shared" si="24"/>
        <v>690945</v>
      </c>
      <c r="Z381" s="1" t="s">
        <v>184</v>
      </c>
      <c r="AA381" s="1">
        <v>1</v>
      </c>
      <c r="AB381" s="1" t="s">
        <v>922</v>
      </c>
      <c r="AD381" s="1" t="s">
        <v>79</v>
      </c>
    </row>
    <row r="382" spans="1:30" s="1" customFormat="1" x14ac:dyDescent="0.3">
      <c r="A382" s="1" t="s">
        <v>499</v>
      </c>
      <c r="B382" s="1" t="s">
        <v>500</v>
      </c>
      <c r="C382" s="1" t="s">
        <v>501</v>
      </c>
      <c r="D382" s="1" t="s">
        <v>34</v>
      </c>
      <c r="F382" s="1" t="s">
        <v>4475</v>
      </c>
      <c r="G382" s="1" t="s">
        <v>923</v>
      </c>
      <c r="H382" s="1" t="s">
        <v>60</v>
      </c>
      <c r="I382" s="1" t="s">
        <v>95</v>
      </c>
      <c r="J382" s="1" t="s">
        <v>61</v>
      </c>
      <c r="K382" s="1" t="str">
        <f t="shared" si="23"/>
        <v>LVL</v>
      </c>
      <c r="L382" s="2">
        <v>43173</v>
      </c>
      <c r="M382" s="2">
        <v>43174</v>
      </c>
      <c r="N382" s="2">
        <v>43174</v>
      </c>
      <c r="W382" s="1" t="s">
        <v>59</v>
      </c>
      <c r="X382" s="1" t="str">
        <f t="shared" ref="X382:X387" si="25">"139545"</f>
        <v>139545</v>
      </c>
      <c r="Z382" s="1" t="s">
        <v>74</v>
      </c>
      <c r="AA382" s="1">
        <v>1</v>
      </c>
      <c r="AD382" s="1" t="s">
        <v>79</v>
      </c>
    </row>
    <row r="383" spans="1:30" s="1" customFormat="1" x14ac:dyDescent="0.3">
      <c r="A383" s="1" t="s">
        <v>499</v>
      </c>
      <c r="B383" s="1" t="s">
        <v>500</v>
      </c>
      <c r="C383" s="1" t="s">
        <v>501</v>
      </c>
      <c r="D383" s="1" t="s">
        <v>34</v>
      </c>
      <c r="F383" s="1" t="s">
        <v>4475</v>
      </c>
      <c r="G383" s="1" t="s">
        <v>924</v>
      </c>
      <c r="H383" s="1" t="s">
        <v>60</v>
      </c>
      <c r="I383" s="1" t="s">
        <v>95</v>
      </c>
      <c r="J383" s="1" t="s">
        <v>61</v>
      </c>
      <c r="K383" s="1" t="str">
        <f t="shared" si="23"/>
        <v>LVL</v>
      </c>
      <c r="L383" s="2">
        <v>43173</v>
      </c>
      <c r="M383" s="2">
        <v>43174</v>
      </c>
      <c r="N383" s="2">
        <v>43174</v>
      </c>
      <c r="W383" s="1" t="s">
        <v>59</v>
      </c>
      <c r="X383" s="1" t="str">
        <f t="shared" si="25"/>
        <v>139545</v>
      </c>
      <c r="Z383" s="1" t="s">
        <v>74</v>
      </c>
      <c r="AA383" s="1">
        <v>1</v>
      </c>
      <c r="AD383" s="1" t="s">
        <v>79</v>
      </c>
    </row>
    <row r="384" spans="1:30" s="1" customFormat="1" x14ac:dyDescent="0.3">
      <c r="A384" s="1" t="s">
        <v>835</v>
      </c>
      <c r="B384" s="1" t="s">
        <v>836</v>
      </c>
      <c r="C384" s="1" t="s">
        <v>300</v>
      </c>
      <c r="D384" s="1" t="s">
        <v>34</v>
      </c>
      <c r="F384" s="1" t="s">
        <v>4475</v>
      </c>
      <c r="G384" s="1" t="s">
        <v>925</v>
      </c>
      <c r="H384" s="1" t="s">
        <v>60</v>
      </c>
      <c r="I384" s="1" t="s">
        <v>33</v>
      </c>
      <c r="J384" s="1" t="s">
        <v>61</v>
      </c>
      <c r="K384" s="1" t="str">
        <f t="shared" si="23"/>
        <v>LVL</v>
      </c>
      <c r="L384" s="2">
        <v>43173</v>
      </c>
      <c r="M384" s="2">
        <v>43178</v>
      </c>
      <c r="N384" s="2">
        <v>43178</v>
      </c>
      <c r="W384" s="1" t="s">
        <v>59</v>
      </c>
      <c r="X384" s="1" t="str">
        <f t="shared" si="25"/>
        <v>139545</v>
      </c>
      <c r="Z384" s="1" t="s">
        <v>74</v>
      </c>
      <c r="AA384" s="1">
        <v>1</v>
      </c>
      <c r="AB384" s="1" t="s">
        <v>926</v>
      </c>
      <c r="AD384" s="1" t="s">
        <v>79</v>
      </c>
    </row>
    <row r="385" spans="1:30" s="1" customFormat="1" x14ac:dyDescent="0.3">
      <c r="A385" s="1" t="s">
        <v>835</v>
      </c>
      <c r="B385" s="1" t="s">
        <v>836</v>
      </c>
      <c r="C385" s="1" t="s">
        <v>300</v>
      </c>
      <c r="D385" s="1" t="s">
        <v>34</v>
      </c>
      <c r="F385" s="1" t="s">
        <v>4475</v>
      </c>
      <c r="G385" s="1" t="s">
        <v>927</v>
      </c>
      <c r="H385" s="1" t="s">
        <v>60</v>
      </c>
      <c r="I385" s="1" t="s">
        <v>33</v>
      </c>
      <c r="J385" s="1" t="s">
        <v>61</v>
      </c>
      <c r="K385" s="1" t="str">
        <f t="shared" si="23"/>
        <v>LVL</v>
      </c>
      <c r="L385" s="2">
        <v>43173</v>
      </c>
      <c r="M385" s="2">
        <v>43178</v>
      </c>
      <c r="N385" s="2">
        <v>43178</v>
      </c>
      <c r="W385" s="1" t="s">
        <v>59</v>
      </c>
      <c r="X385" s="1" t="str">
        <f t="shared" si="25"/>
        <v>139545</v>
      </c>
      <c r="Z385" s="1" t="s">
        <v>74</v>
      </c>
      <c r="AA385" s="1">
        <v>1</v>
      </c>
      <c r="AB385" s="1" t="s">
        <v>928</v>
      </c>
      <c r="AD385" s="1" t="s">
        <v>79</v>
      </c>
    </row>
    <row r="386" spans="1:30" s="1" customFormat="1" x14ac:dyDescent="0.3">
      <c r="A386" s="1" t="s">
        <v>930</v>
      </c>
      <c r="B386" s="1" t="s">
        <v>931</v>
      </c>
      <c r="C386" s="1" t="s">
        <v>932</v>
      </c>
      <c r="D386" s="1" t="s">
        <v>34</v>
      </c>
      <c r="F386" s="1" t="s">
        <v>4475</v>
      </c>
      <c r="G386" s="1" t="s">
        <v>929</v>
      </c>
      <c r="H386" s="1" t="s">
        <v>60</v>
      </c>
      <c r="I386" s="1" t="s">
        <v>33</v>
      </c>
      <c r="J386" s="1" t="s">
        <v>61</v>
      </c>
      <c r="K386" s="1" t="str">
        <f t="shared" si="23"/>
        <v>LVL</v>
      </c>
      <c r="L386" s="2">
        <v>43173</v>
      </c>
      <c r="M386" s="2">
        <v>43178</v>
      </c>
      <c r="N386" s="2">
        <v>43178</v>
      </c>
      <c r="W386" s="1" t="s">
        <v>59</v>
      </c>
      <c r="X386" s="1" t="str">
        <f t="shared" si="25"/>
        <v>139545</v>
      </c>
      <c r="Z386" s="1" t="s">
        <v>74</v>
      </c>
      <c r="AA386" s="1">
        <v>1</v>
      </c>
      <c r="AB386" s="1" t="s">
        <v>933</v>
      </c>
      <c r="AD386" s="1" t="s">
        <v>79</v>
      </c>
    </row>
    <row r="387" spans="1:30" s="1" customFormat="1" x14ac:dyDescent="0.3">
      <c r="A387" s="1" t="s">
        <v>935</v>
      </c>
      <c r="B387" s="1" t="s">
        <v>936</v>
      </c>
      <c r="C387" s="1" t="s">
        <v>937</v>
      </c>
      <c r="D387" s="1" t="s">
        <v>34</v>
      </c>
      <c r="F387" s="1" t="s">
        <v>4475</v>
      </c>
      <c r="G387" s="1" t="s">
        <v>934</v>
      </c>
      <c r="H387" s="1" t="s">
        <v>60</v>
      </c>
      <c r="I387" s="1" t="s">
        <v>33</v>
      </c>
      <c r="J387" s="1" t="s">
        <v>61</v>
      </c>
      <c r="K387" s="1" t="str">
        <f t="shared" si="23"/>
        <v>LVL</v>
      </c>
      <c r="L387" s="2">
        <v>43173</v>
      </c>
      <c r="M387" s="2">
        <v>43178</v>
      </c>
      <c r="N387" s="2">
        <v>43178</v>
      </c>
      <c r="W387" s="1" t="s">
        <v>59</v>
      </c>
      <c r="X387" s="1" t="str">
        <f t="shared" si="25"/>
        <v>139545</v>
      </c>
      <c r="Z387" s="1" t="s">
        <v>74</v>
      </c>
      <c r="AA387" s="1">
        <v>1</v>
      </c>
      <c r="AB387" s="1" t="s">
        <v>938</v>
      </c>
      <c r="AD387" s="1" t="s">
        <v>79</v>
      </c>
    </row>
    <row r="388" spans="1:30" s="1" customFormat="1" x14ac:dyDescent="0.3">
      <c r="A388" s="1" t="s">
        <v>940</v>
      </c>
      <c r="B388" s="1" t="s">
        <v>187</v>
      </c>
      <c r="C388" s="1" t="s">
        <v>941</v>
      </c>
      <c r="D388" s="1" t="s">
        <v>34</v>
      </c>
      <c r="F388" s="1" t="s">
        <v>4475</v>
      </c>
      <c r="G388" s="1" t="s">
        <v>939</v>
      </c>
      <c r="H388" s="1" t="s">
        <v>60</v>
      </c>
      <c r="I388" s="1" t="s">
        <v>95</v>
      </c>
      <c r="J388" s="1" t="s">
        <v>61</v>
      </c>
      <c r="K388" s="1" t="str">
        <f t="shared" si="23"/>
        <v>LVL</v>
      </c>
      <c r="L388" s="2">
        <v>43173</v>
      </c>
      <c r="M388" s="2">
        <v>43174</v>
      </c>
      <c r="N388" s="2">
        <v>43174</v>
      </c>
      <c r="W388" s="1" t="s">
        <v>59</v>
      </c>
      <c r="X388" s="1" t="str">
        <f>"690945"</f>
        <v>690945</v>
      </c>
      <c r="Z388" s="1" t="s">
        <v>184</v>
      </c>
      <c r="AA388" s="1">
        <v>1</v>
      </c>
      <c r="AD388" s="1" t="s">
        <v>79</v>
      </c>
    </row>
    <row r="389" spans="1:30" s="1" customFormat="1" x14ac:dyDescent="0.3">
      <c r="A389" s="1" t="s">
        <v>943</v>
      </c>
      <c r="B389" s="1" t="s">
        <v>944</v>
      </c>
      <c r="C389" s="1" t="s">
        <v>945</v>
      </c>
      <c r="D389" s="1" t="s">
        <v>37</v>
      </c>
      <c r="F389" s="1">
        <v>105</v>
      </c>
      <c r="G389" s="1" t="s">
        <v>942</v>
      </c>
      <c r="H389" s="1" t="s">
        <v>60</v>
      </c>
      <c r="I389" s="1" t="s">
        <v>113</v>
      </c>
      <c r="J389" s="1" t="s">
        <v>61</v>
      </c>
      <c r="K389" s="1" t="str">
        <f>"102"</f>
        <v>102</v>
      </c>
      <c r="L389" s="2">
        <v>43173</v>
      </c>
      <c r="M389" s="2">
        <v>43175</v>
      </c>
      <c r="N389" s="2">
        <v>43175</v>
      </c>
      <c r="W389" s="1" t="s">
        <v>59</v>
      </c>
      <c r="X389" s="1" t="str">
        <f>"305671"</f>
        <v>305671</v>
      </c>
      <c r="Z389" s="1" t="s">
        <v>65</v>
      </c>
      <c r="AA389" s="1">
        <v>1</v>
      </c>
      <c r="AD389" s="1" t="s">
        <v>67</v>
      </c>
    </row>
    <row r="390" spans="1:30" s="1" customFormat="1" x14ac:dyDescent="0.3">
      <c r="A390" s="1" t="s">
        <v>947</v>
      </c>
      <c r="B390" s="1" t="s">
        <v>51</v>
      </c>
      <c r="C390" s="1" t="s">
        <v>948</v>
      </c>
      <c r="D390" s="1" t="s">
        <v>34</v>
      </c>
      <c r="F390" s="1" t="s">
        <v>4475</v>
      </c>
      <c r="G390" s="1" t="s">
        <v>946</v>
      </c>
      <c r="H390" s="1" t="s">
        <v>60</v>
      </c>
      <c r="I390" s="1" t="s">
        <v>113</v>
      </c>
      <c r="J390" s="1" t="s">
        <v>61</v>
      </c>
      <c r="K390" s="1" t="str">
        <f>"LVL"</f>
        <v>LVL</v>
      </c>
      <c r="L390" s="2">
        <v>43173</v>
      </c>
      <c r="M390" s="2">
        <v>43174</v>
      </c>
      <c r="N390" s="2">
        <v>43174</v>
      </c>
      <c r="W390" s="1" t="s">
        <v>59</v>
      </c>
      <c r="X390" s="1" t="str">
        <f>"690945"</f>
        <v>690945</v>
      </c>
      <c r="Z390" s="1" t="s">
        <v>184</v>
      </c>
      <c r="AA390" s="1">
        <v>1</v>
      </c>
      <c r="AD390" s="1" t="s">
        <v>79</v>
      </c>
    </row>
    <row r="391" spans="1:30" s="1" customFormat="1" x14ac:dyDescent="0.3">
      <c r="A391" s="1" t="s">
        <v>947</v>
      </c>
      <c r="B391" s="1" t="s">
        <v>51</v>
      </c>
      <c r="C391" s="1" t="s">
        <v>948</v>
      </c>
      <c r="D391" s="1" t="s">
        <v>34</v>
      </c>
      <c r="F391" s="1" t="s">
        <v>4475</v>
      </c>
      <c r="G391" s="1" t="s">
        <v>946</v>
      </c>
      <c r="H391" s="1" t="s">
        <v>60</v>
      </c>
      <c r="I391" s="1" t="s">
        <v>113</v>
      </c>
      <c r="J391" s="1" t="s">
        <v>61</v>
      </c>
      <c r="K391" s="1" t="str">
        <f>"LVL"</f>
        <v>LVL</v>
      </c>
      <c r="L391" s="2">
        <v>43173</v>
      </c>
      <c r="M391" s="2">
        <v>43174</v>
      </c>
      <c r="N391" s="2">
        <v>43174</v>
      </c>
      <c r="W391" s="1" t="s">
        <v>59</v>
      </c>
      <c r="X391" s="1" t="str">
        <f>"690945"</f>
        <v>690945</v>
      </c>
      <c r="Z391" s="1" t="s">
        <v>184</v>
      </c>
      <c r="AA391" s="1">
        <v>1</v>
      </c>
      <c r="AD391" s="1" t="s">
        <v>79</v>
      </c>
    </row>
    <row r="392" spans="1:30" s="1" customFormat="1" x14ac:dyDescent="0.3">
      <c r="A392" s="1" t="s">
        <v>331</v>
      </c>
      <c r="B392" s="1" t="s">
        <v>332</v>
      </c>
      <c r="C392" s="1" t="s">
        <v>333</v>
      </c>
      <c r="D392" s="1" t="s">
        <v>34</v>
      </c>
      <c r="F392" s="1" t="s">
        <v>4475</v>
      </c>
      <c r="G392" s="1" t="s">
        <v>949</v>
      </c>
      <c r="H392" s="1" t="s">
        <v>60</v>
      </c>
      <c r="I392" s="1" t="s">
        <v>95</v>
      </c>
      <c r="J392" s="1" t="s">
        <v>61</v>
      </c>
      <c r="K392" s="1" t="str">
        <f>"LVL"</f>
        <v>LVL</v>
      </c>
      <c r="L392" s="2">
        <v>43174</v>
      </c>
      <c r="M392" s="2">
        <v>43175</v>
      </c>
      <c r="N392" s="2">
        <v>43175</v>
      </c>
      <c r="W392" s="1" t="s">
        <v>59</v>
      </c>
      <c r="X392" s="1" t="str">
        <f>"690945"</f>
        <v>690945</v>
      </c>
      <c r="Z392" s="1" t="s">
        <v>184</v>
      </c>
      <c r="AA392" s="1">
        <v>1</v>
      </c>
      <c r="AD392" s="1" t="s">
        <v>79</v>
      </c>
    </row>
    <row r="393" spans="1:30" s="1" customFormat="1" x14ac:dyDescent="0.3">
      <c r="A393" s="1" t="s">
        <v>951</v>
      </c>
      <c r="B393" s="1" t="s">
        <v>500</v>
      </c>
      <c r="C393" s="1" t="s">
        <v>635</v>
      </c>
      <c r="D393" s="1" t="s">
        <v>37</v>
      </c>
      <c r="F393" s="1">
        <v>105</v>
      </c>
      <c r="G393" s="1" t="s">
        <v>950</v>
      </c>
      <c r="H393" s="1" t="s">
        <v>60</v>
      </c>
      <c r="I393" s="1" t="s">
        <v>33</v>
      </c>
      <c r="J393" s="1" t="s">
        <v>61</v>
      </c>
      <c r="K393" s="1" t="str">
        <f>"102"</f>
        <v>102</v>
      </c>
      <c r="L393" s="2">
        <v>43174</v>
      </c>
      <c r="M393" s="2">
        <v>43180</v>
      </c>
      <c r="N393" s="2">
        <v>43180</v>
      </c>
      <c r="W393" s="1" t="s">
        <v>59</v>
      </c>
      <c r="X393" s="1" t="str">
        <f>"305671"</f>
        <v>305671</v>
      </c>
      <c r="Z393" s="1" t="s">
        <v>65</v>
      </c>
      <c r="AA393" s="1">
        <v>1</v>
      </c>
      <c r="AB393" s="1" t="s">
        <v>952</v>
      </c>
      <c r="AD393" s="1" t="s">
        <v>67</v>
      </c>
    </row>
    <row r="394" spans="1:30" s="1" customFormat="1" x14ac:dyDescent="0.3">
      <c r="A394" s="1" t="s">
        <v>606</v>
      </c>
      <c r="B394" s="1" t="s">
        <v>51</v>
      </c>
      <c r="C394" s="1" t="s">
        <v>607</v>
      </c>
      <c r="D394" s="1" t="s">
        <v>34</v>
      </c>
      <c r="F394" s="1" t="s">
        <v>4475</v>
      </c>
      <c r="G394" s="1" t="s">
        <v>953</v>
      </c>
      <c r="H394" s="1" t="s">
        <v>60</v>
      </c>
      <c r="I394" s="1" t="s">
        <v>33</v>
      </c>
      <c r="J394" s="1" t="s">
        <v>61</v>
      </c>
      <c r="K394" s="1" t="str">
        <f t="shared" ref="K394:K403" si="26">"LVL"</f>
        <v>LVL</v>
      </c>
      <c r="L394" s="2">
        <v>43174</v>
      </c>
      <c r="M394" s="2">
        <v>43182</v>
      </c>
      <c r="N394" s="2">
        <v>43182</v>
      </c>
      <c r="W394" s="1" t="s">
        <v>59</v>
      </c>
      <c r="X394" s="1" t="str">
        <f>"139545"</f>
        <v>139545</v>
      </c>
      <c r="Z394" s="1" t="s">
        <v>74</v>
      </c>
      <c r="AA394" s="1">
        <v>1</v>
      </c>
      <c r="AB394" s="1" t="s">
        <v>954</v>
      </c>
      <c r="AD394" s="1" t="s">
        <v>79</v>
      </c>
    </row>
    <row r="395" spans="1:30" s="1" customFormat="1" x14ac:dyDescent="0.3">
      <c r="A395" s="1" t="s">
        <v>378</v>
      </c>
      <c r="B395" s="1" t="s">
        <v>379</v>
      </c>
      <c r="C395" s="1" t="s">
        <v>380</v>
      </c>
      <c r="D395" s="1" t="s">
        <v>34</v>
      </c>
      <c r="F395" s="1" t="s">
        <v>4475</v>
      </c>
      <c r="G395" s="1" t="s">
        <v>955</v>
      </c>
      <c r="H395" s="1" t="s">
        <v>60</v>
      </c>
      <c r="I395" s="1" t="s">
        <v>113</v>
      </c>
      <c r="J395" s="1" t="s">
        <v>61</v>
      </c>
      <c r="K395" s="1" t="str">
        <f t="shared" si="26"/>
        <v>LVL</v>
      </c>
      <c r="L395" s="2">
        <v>43174</v>
      </c>
      <c r="M395" s="2">
        <v>43175</v>
      </c>
      <c r="N395" s="2">
        <v>43175</v>
      </c>
      <c r="W395" s="1" t="s">
        <v>59</v>
      </c>
      <c r="X395" s="1" t="str">
        <f t="shared" ref="X395:X403" si="27">"690945"</f>
        <v>690945</v>
      </c>
      <c r="Z395" s="1" t="s">
        <v>184</v>
      </c>
      <c r="AA395" s="1">
        <v>1</v>
      </c>
      <c r="AB395" s="1" t="s">
        <v>956</v>
      </c>
      <c r="AD395" s="1" t="s">
        <v>79</v>
      </c>
    </row>
    <row r="396" spans="1:30" s="1" customFormat="1" x14ac:dyDescent="0.3">
      <c r="A396" s="1" t="s">
        <v>378</v>
      </c>
      <c r="B396" s="1" t="s">
        <v>379</v>
      </c>
      <c r="C396" s="1" t="s">
        <v>380</v>
      </c>
      <c r="D396" s="1" t="s">
        <v>34</v>
      </c>
      <c r="F396" s="1" t="s">
        <v>4475</v>
      </c>
      <c r="G396" s="1" t="s">
        <v>955</v>
      </c>
      <c r="H396" s="1" t="s">
        <v>60</v>
      </c>
      <c r="I396" s="1" t="s">
        <v>113</v>
      </c>
      <c r="J396" s="1" t="s">
        <v>61</v>
      </c>
      <c r="K396" s="1" t="str">
        <f t="shared" si="26"/>
        <v>LVL</v>
      </c>
      <c r="L396" s="2">
        <v>43174</v>
      </c>
      <c r="M396" s="2">
        <v>43175</v>
      </c>
      <c r="N396" s="2">
        <v>43175</v>
      </c>
      <c r="W396" s="1" t="s">
        <v>59</v>
      </c>
      <c r="X396" s="1" t="str">
        <f t="shared" si="27"/>
        <v>690945</v>
      </c>
      <c r="Z396" s="1" t="s">
        <v>184</v>
      </c>
      <c r="AA396" s="1">
        <v>1</v>
      </c>
      <c r="AB396" s="1" t="s">
        <v>956</v>
      </c>
      <c r="AD396" s="1" t="s">
        <v>79</v>
      </c>
    </row>
    <row r="397" spans="1:30" s="1" customFormat="1" x14ac:dyDescent="0.3">
      <c r="A397" s="1" t="s">
        <v>378</v>
      </c>
      <c r="B397" s="1" t="s">
        <v>379</v>
      </c>
      <c r="C397" s="1" t="s">
        <v>380</v>
      </c>
      <c r="D397" s="1" t="s">
        <v>34</v>
      </c>
      <c r="F397" s="1" t="s">
        <v>4475</v>
      </c>
      <c r="G397" s="1" t="s">
        <v>955</v>
      </c>
      <c r="H397" s="1" t="s">
        <v>60</v>
      </c>
      <c r="I397" s="1" t="s">
        <v>113</v>
      </c>
      <c r="J397" s="1" t="s">
        <v>61</v>
      </c>
      <c r="K397" s="1" t="str">
        <f t="shared" si="26"/>
        <v>LVL</v>
      </c>
      <c r="L397" s="2">
        <v>43174</v>
      </c>
      <c r="M397" s="2">
        <v>43175</v>
      </c>
      <c r="N397" s="2">
        <v>43175</v>
      </c>
      <c r="W397" s="1" t="s">
        <v>59</v>
      </c>
      <c r="X397" s="1" t="str">
        <f t="shared" si="27"/>
        <v>690945</v>
      </c>
      <c r="Z397" s="1" t="s">
        <v>184</v>
      </c>
      <c r="AA397" s="1">
        <v>1</v>
      </c>
      <c r="AB397" s="1" t="s">
        <v>956</v>
      </c>
      <c r="AD397" s="1" t="s">
        <v>79</v>
      </c>
    </row>
    <row r="398" spans="1:30" s="1" customFormat="1" x14ac:dyDescent="0.3">
      <c r="A398" s="1" t="s">
        <v>861</v>
      </c>
      <c r="B398" s="1" t="s">
        <v>134</v>
      </c>
      <c r="C398" s="1" t="s">
        <v>77</v>
      </c>
      <c r="D398" s="1" t="s">
        <v>34</v>
      </c>
      <c r="F398" s="1" t="s">
        <v>4475</v>
      </c>
      <c r="G398" s="1" t="s">
        <v>957</v>
      </c>
      <c r="H398" s="1" t="s">
        <v>60</v>
      </c>
      <c r="I398" s="1" t="s">
        <v>113</v>
      </c>
      <c r="J398" s="1" t="s">
        <v>61</v>
      </c>
      <c r="K398" s="1" t="str">
        <f t="shared" si="26"/>
        <v>LVL</v>
      </c>
      <c r="L398" s="2">
        <v>43174</v>
      </c>
      <c r="M398" s="2">
        <v>43175</v>
      </c>
      <c r="N398" s="2">
        <v>43175</v>
      </c>
      <c r="W398" s="1" t="s">
        <v>59</v>
      </c>
      <c r="X398" s="1" t="str">
        <f t="shared" si="27"/>
        <v>690945</v>
      </c>
      <c r="Z398" s="1" t="s">
        <v>184</v>
      </c>
      <c r="AA398" s="1">
        <v>1</v>
      </c>
      <c r="AB398" s="1" t="s">
        <v>958</v>
      </c>
      <c r="AD398" s="1" t="s">
        <v>79</v>
      </c>
    </row>
    <row r="399" spans="1:30" s="1" customFormat="1" x14ac:dyDescent="0.3">
      <c r="A399" s="1" t="s">
        <v>960</v>
      </c>
      <c r="B399" s="1" t="s">
        <v>961</v>
      </c>
      <c r="C399" s="1" t="s">
        <v>962</v>
      </c>
      <c r="D399" s="1" t="s">
        <v>34</v>
      </c>
      <c r="F399" s="1" t="s">
        <v>4475</v>
      </c>
      <c r="G399" s="1" t="s">
        <v>959</v>
      </c>
      <c r="H399" s="1" t="s">
        <v>60</v>
      </c>
      <c r="I399" s="1" t="s">
        <v>113</v>
      </c>
      <c r="J399" s="1" t="s">
        <v>61</v>
      </c>
      <c r="K399" s="1" t="str">
        <f t="shared" si="26"/>
        <v>LVL</v>
      </c>
      <c r="L399" s="2">
        <v>43175</v>
      </c>
      <c r="M399" s="2">
        <v>43178</v>
      </c>
      <c r="N399" s="2">
        <v>43178</v>
      </c>
      <c r="W399" s="1" t="s">
        <v>59</v>
      </c>
      <c r="X399" s="1" t="str">
        <f t="shared" si="27"/>
        <v>690945</v>
      </c>
      <c r="Z399" s="1" t="s">
        <v>184</v>
      </c>
      <c r="AA399" s="1">
        <v>1</v>
      </c>
      <c r="AB399" s="1" t="s">
        <v>963</v>
      </c>
      <c r="AD399" s="1" t="s">
        <v>79</v>
      </c>
    </row>
    <row r="400" spans="1:30" s="1" customFormat="1" x14ac:dyDescent="0.3">
      <c r="A400" s="1" t="s">
        <v>960</v>
      </c>
      <c r="B400" s="1" t="s">
        <v>961</v>
      </c>
      <c r="C400" s="1" t="s">
        <v>962</v>
      </c>
      <c r="D400" s="1" t="s">
        <v>34</v>
      </c>
      <c r="F400" s="1" t="s">
        <v>4475</v>
      </c>
      <c r="G400" s="1" t="s">
        <v>959</v>
      </c>
      <c r="H400" s="1" t="s">
        <v>60</v>
      </c>
      <c r="I400" s="1" t="s">
        <v>113</v>
      </c>
      <c r="J400" s="1" t="s">
        <v>61</v>
      </c>
      <c r="K400" s="1" t="str">
        <f t="shared" si="26"/>
        <v>LVL</v>
      </c>
      <c r="L400" s="2">
        <v>43175</v>
      </c>
      <c r="M400" s="2">
        <v>43178</v>
      </c>
      <c r="N400" s="2">
        <v>43178</v>
      </c>
      <c r="W400" s="1" t="s">
        <v>59</v>
      </c>
      <c r="X400" s="1" t="str">
        <f t="shared" si="27"/>
        <v>690945</v>
      </c>
      <c r="Z400" s="1" t="s">
        <v>184</v>
      </c>
      <c r="AA400" s="1">
        <v>1</v>
      </c>
      <c r="AB400" s="1" t="s">
        <v>963</v>
      </c>
      <c r="AD400" s="1" t="s">
        <v>79</v>
      </c>
    </row>
    <row r="401" spans="1:30" s="1" customFormat="1" x14ac:dyDescent="0.3">
      <c r="A401" s="1" t="s">
        <v>960</v>
      </c>
      <c r="B401" s="1" t="s">
        <v>961</v>
      </c>
      <c r="C401" s="1" t="s">
        <v>962</v>
      </c>
      <c r="D401" s="1" t="s">
        <v>34</v>
      </c>
      <c r="F401" s="1" t="s">
        <v>4475</v>
      </c>
      <c r="G401" s="1" t="s">
        <v>959</v>
      </c>
      <c r="H401" s="1" t="s">
        <v>60</v>
      </c>
      <c r="I401" s="1" t="s">
        <v>113</v>
      </c>
      <c r="J401" s="1" t="s">
        <v>61</v>
      </c>
      <c r="K401" s="1" t="str">
        <f t="shared" si="26"/>
        <v>LVL</v>
      </c>
      <c r="L401" s="2">
        <v>43175</v>
      </c>
      <c r="M401" s="2">
        <v>43178</v>
      </c>
      <c r="N401" s="2">
        <v>43178</v>
      </c>
      <c r="W401" s="1" t="s">
        <v>59</v>
      </c>
      <c r="X401" s="1" t="str">
        <f t="shared" si="27"/>
        <v>690945</v>
      </c>
      <c r="Z401" s="1" t="s">
        <v>184</v>
      </c>
      <c r="AA401" s="1">
        <v>1</v>
      </c>
      <c r="AB401" s="1" t="s">
        <v>963</v>
      </c>
      <c r="AD401" s="1" t="s">
        <v>79</v>
      </c>
    </row>
    <row r="402" spans="1:30" s="1" customFormat="1" x14ac:dyDescent="0.3">
      <c r="A402" s="1" t="s">
        <v>960</v>
      </c>
      <c r="B402" s="1" t="s">
        <v>961</v>
      </c>
      <c r="C402" s="1" t="s">
        <v>962</v>
      </c>
      <c r="D402" s="1" t="s">
        <v>34</v>
      </c>
      <c r="F402" s="1" t="s">
        <v>4475</v>
      </c>
      <c r="G402" s="1" t="s">
        <v>959</v>
      </c>
      <c r="H402" s="1" t="s">
        <v>60</v>
      </c>
      <c r="I402" s="1" t="s">
        <v>113</v>
      </c>
      <c r="J402" s="1" t="s">
        <v>61</v>
      </c>
      <c r="K402" s="1" t="str">
        <f t="shared" si="26"/>
        <v>LVL</v>
      </c>
      <c r="L402" s="2">
        <v>43175</v>
      </c>
      <c r="M402" s="2">
        <v>43178</v>
      </c>
      <c r="N402" s="2">
        <v>43178</v>
      </c>
      <c r="W402" s="1" t="s">
        <v>59</v>
      </c>
      <c r="X402" s="1" t="str">
        <f t="shared" si="27"/>
        <v>690945</v>
      </c>
      <c r="Z402" s="1" t="s">
        <v>184</v>
      </c>
      <c r="AA402" s="1">
        <v>1</v>
      </c>
      <c r="AB402" s="1" t="s">
        <v>963</v>
      </c>
      <c r="AD402" s="1" t="s">
        <v>79</v>
      </c>
    </row>
    <row r="403" spans="1:30" s="1" customFormat="1" x14ac:dyDescent="0.3">
      <c r="A403" s="1" t="s">
        <v>378</v>
      </c>
      <c r="B403" s="1" t="s">
        <v>379</v>
      </c>
      <c r="C403" s="1" t="s">
        <v>380</v>
      </c>
      <c r="D403" s="1" t="s">
        <v>34</v>
      </c>
      <c r="F403" s="1" t="s">
        <v>4475</v>
      </c>
      <c r="G403" s="1" t="s">
        <v>964</v>
      </c>
      <c r="H403" s="1" t="s">
        <v>60</v>
      </c>
      <c r="I403" s="1" t="s">
        <v>113</v>
      </c>
      <c r="J403" s="1" t="s">
        <v>61</v>
      </c>
      <c r="K403" s="1" t="str">
        <f t="shared" si="26"/>
        <v>LVL</v>
      </c>
      <c r="L403" s="2">
        <v>43175</v>
      </c>
      <c r="M403" s="2">
        <v>43178</v>
      </c>
      <c r="N403" s="2">
        <v>43178</v>
      </c>
      <c r="W403" s="1" t="s">
        <v>59</v>
      </c>
      <c r="X403" s="1" t="str">
        <f t="shared" si="27"/>
        <v>690945</v>
      </c>
      <c r="Z403" s="1" t="s">
        <v>184</v>
      </c>
      <c r="AA403" s="1">
        <v>1</v>
      </c>
      <c r="AB403" s="1" t="s">
        <v>965</v>
      </c>
      <c r="AD403" s="1" t="s">
        <v>79</v>
      </c>
    </row>
    <row r="404" spans="1:30" s="1" customFormat="1" x14ac:dyDescent="0.3">
      <c r="A404" s="1" t="s">
        <v>285</v>
      </c>
      <c r="B404" s="1" t="s">
        <v>282</v>
      </c>
      <c r="C404" s="1" t="s">
        <v>286</v>
      </c>
      <c r="D404" s="1" t="s">
        <v>37</v>
      </c>
      <c r="F404" s="1" t="s">
        <v>4478</v>
      </c>
      <c r="G404" s="1" t="s">
        <v>966</v>
      </c>
      <c r="H404" s="1" t="s">
        <v>60</v>
      </c>
      <c r="I404" s="1" t="s">
        <v>113</v>
      </c>
      <c r="J404" s="1" t="s">
        <v>61</v>
      </c>
      <c r="K404" s="1" t="str">
        <f>"102"</f>
        <v>102</v>
      </c>
      <c r="L404" s="2">
        <v>43176</v>
      </c>
      <c r="M404" s="2">
        <v>43179</v>
      </c>
      <c r="N404" s="2">
        <v>43179</v>
      </c>
      <c r="W404" s="1" t="s">
        <v>59</v>
      </c>
      <c r="X404" s="1" t="str">
        <f>"847692"</f>
        <v>847692</v>
      </c>
      <c r="Z404" s="1" t="s">
        <v>108</v>
      </c>
      <c r="AA404" s="1">
        <v>1</v>
      </c>
      <c r="AD404" s="1" t="s">
        <v>114</v>
      </c>
    </row>
    <row r="405" spans="1:30" s="1" customFormat="1" x14ac:dyDescent="0.3">
      <c r="A405" s="1" t="s">
        <v>378</v>
      </c>
      <c r="B405" s="1" t="s">
        <v>379</v>
      </c>
      <c r="C405" s="1" t="s">
        <v>380</v>
      </c>
      <c r="D405" s="1" t="s">
        <v>37</v>
      </c>
      <c r="F405" s="1">
        <v>105</v>
      </c>
      <c r="G405" s="1" t="s">
        <v>967</v>
      </c>
      <c r="H405" s="1" t="s">
        <v>60</v>
      </c>
      <c r="I405" s="1" t="s">
        <v>33</v>
      </c>
      <c r="J405" s="1" t="s">
        <v>61</v>
      </c>
      <c r="K405" s="1" t="str">
        <f>"102"</f>
        <v>102</v>
      </c>
      <c r="L405" s="2">
        <v>43178</v>
      </c>
      <c r="M405" s="2">
        <v>43182</v>
      </c>
      <c r="N405" s="2">
        <v>43182</v>
      </c>
      <c r="W405" s="1" t="s">
        <v>59</v>
      </c>
      <c r="X405" s="1" t="str">
        <f>"305671"</f>
        <v>305671</v>
      </c>
      <c r="Z405" s="1" t="s">
        <v>65</v>
      </c>
      <c r="AA405" s="1">
        <v>1</v>
      </c>
      <c r="AB405" s="1" t="s">
        <v>968</v>
      </c>
      <c r="AD405" s="1" t="s">
        <v>67</v>
      </c>
    </row>
    <row r="406" spans="1:30" s="1" customFormat="1" x14ac:dyDescent="0.3">
      <c r="A406" s="1" t="s">
        <v>970</v>
      </c>
      <c r="B406" s="1" t="s">
        <v>971</v>
      </c>
      <c r="C406" s="1" t="s">
        <v>972</v>
      </c>
      <c r="D406" s="1" t="s">
        <v>34</v>
      </c>
      <c r="F406" s="1" t="s">
        <v>4475</v>
      </c>
      <c r="G406" s="1" t="s">
        <v>969</v>
      </c>
      <c r="H406" s="1" t="s">
        <v>60</v>
      </c>
      <c r="I406" s="1" t="s">
        <v>33</v>
      </c>
      <c r="J406" s="1" t="s">
        <v>61</v>
      </c>
      <c r="K406" s="1" t="str">
        <f>"LVL"</f>
        <v>LVL</v>
      </c>
      <c r="L406" s="2">
        <v>43178</v>
      </c>
      <c r="M406" s="2">
        <v>43182</v>
      </c>
      <c r="N406" s="2">
        <v>43182</v>
      </c>
      <c r="W406" s="1" t="s">
        <v>59</v>
      </c>
      <c r="X406" s="1" t="str">
        <f>"139545"</f>
        <v>139545</v>
      </c>
      <c r="Z406" s="1" t="s">
        <v>74</v>
      </c>
      <c r="AA406" s="1">
        <v>1</v>
      </c>
      <c r="AB406" s="1" t="s">
        <v>973</v>
      </c>
      <c r="AD406" s="1" t="s">
        <v>79</v>
      </c>
    </row>
    <row r="407" spans="1:30" s="1" customFormat="1" x14ac:dyDescent="0.3">
      <c r="A407" s="1" t="s">
        <v>597</v>
      </c>
      <c r="B407" s="1" t="s">
        <v>598</v>
      </c>
      <c r="C407" s="1" t="s">
        <v>599</v>
      </c>
      <c r="D407" s="1" t="s">
        <v>37</v>
      </c>
      <c r="F407" s="1" t="s">
        <v>4478</v>
      </c>
      <c r="G407" s="1" t="s">
        <v>974</v>
      </c>
      <c r="H407" s="1" t="s">
        <v>60</v>
      </c>
      <c r="I407" s="1" t="s">
        <v>113</v>
      </c>
      <c r="J407" s="1" t="s">
        <v>61</v>
      </c>
      <c r="K407" s="1" t="str">
        <f>"44"</f>
        <v>44</v>
      </c>
      <c r="L407" s="2">
        <v>43178</v>
      </c>
      <c r="M407" s="2">
        <v>43179</v>
      </c>
      <c r="N407" s="2">
        <v>43179</v>
      </c>
      <c r="W407" s="1" t="s">
        <v>59</v>
      </c>
      <c r="X407" s="1" t="str">
        <f>"847692"</f>
        <v>847692</v>
      </c>
      <c r="Z407" s="1" t="s">
        <v>108</v>
      </c>
      <c r="AA407" s="1">
        <v>1</v>
      </c>
      <c r="AB407" s="1" t="s">
        <v>975</v>
      </c>
      <c r="AD407" s="1" t="s">
        <v>114</v>
      </c>
    </row>
    <row r="408" spans="1:30" s="1" customFormat="1" x14ac:dyDescent="0.3">
      <c r="A408" s="1" t="s">
        <v>977</v>
      </c>
      <c r="B408" s="1" t="s">
        <v>978</v>
      </c>
      <c r="C408" s="1" t="s">
        <v>979</v>
      </c>
      <c r="D408" s="1" t="s">
        <v>37</v>
      </c>
      <c r="F408" s="1">
        <v>105</v>
      </c>
      <c r="G408" s="1" t="s">
        <v>976</v>
      </c>
      <c r="H408" s="1" t="s">
        <v>60</v>
      </c>
      <c r="I408" s="1" t="s">
        <v>113</v>
      </c>
      <c r="J408" s="1" t="s">
        <v>61</v>
      </c>
      <c r="K408" s="1" t="str">
        <f>"44"</f>
        <v>44</v>
      </c>
      <c r="L408" s="2">
        <v>43178</v>
      </c>
      <c r="M408" s="2">
        <v>43179</v>
      </c>
      <c r="N408" s="2">
        <v>43179</v>
      </c>
      <c r="W408" s="1" t="s">
        <v>59</v>
      </c>
      <c r="X408" s="1" t="str">
        <f>"305671"</f>
        <v>305671</v>
      </c>
      <c r="Z408" s="1" t="s">
        <v>65</v>
      </c>
      <c r="AA408" s="1">
        <v>1</v>
      </c>
      <c r="AD408" s="1" t="s">
        <v>67</v>
      </c>
    </row>
    <row r="409" spans="1:30" s="1" customFormat="1" x14ac:dyDescent="0.3">
      <c r="A409" s="1" t="s">
        <v>981</v>
      </c>
      <c r="B409" s="1" t="s">
        <v>982</v>
      </c>
      <c r="C409" s="1" t="s">
        <v>983</v>
      </c>
      <c r="D409" s="1" t="s">
        <v>34</v>
      </c>
      <c r="F409" s="1" t="s">
        <v>4475</v>
      </c>
      <c r="G409" s="1" t="s">
        <v>980</v>
      </c>
      <c r="H409" s="1" t="s">
        <v>60</v>
      </c>
      <c r="I409" s="1" t="s">
        <v>95</v>
      </c>
      <c r="J409" s="1" t="s">
        <v>61</v>
      </c>
      <c r="K409" s="1" t="str">
        <f>"LVL"</f>
        <v>LVL</v>
      </c>
      <c r="L409" s="2">
        <v>43179</v>
      </c>
      <c r="M409" s="2">
        <v>43181</v>
      </c>
      <c r="N409" s="2">
        <v>43181</v>
      </c>
      <c r="W409" s="1" t="s">
        <v>59</v>
      </c>
      <c r="X409" s="1" t="str">
        <f>"690945"</f>
        <v>690945</v>
      </c>
      <c r="Z409" s="1" t="s">
        <v>184</v>
      </c>
      <c r="AA409" s="1">
        <v>1</v>
      </c>
      <c r="AD409" s="1" t="s">
        <v>79</v>
      </c>
    </row>
    <row r="410" spans="1:30" s="1" customFormat="1" x14ac:dyDescent="0.3">
      <c r="A410" s="1" t="s">
        <v>483</v>
      </c>
      <c r="B410" s="1" t="s">
        <v>484</v>
      </c>
      <c r="C410" s="1" t="s">
        <v>295</v>
      </c>
      <c r="D410" s="1" t="s">
        <v>34</v>
      </c>
      <c r="F410" s="1" t="s">
        <v>4475</v>
      </c>
      <c r="G410" s="1" t="s">
        <v>984</v>
      </c>
      <c r="H410" s="1" t="s">
        <v>60</v>
      </c>
      <c r="I410" s="1" t="s">
        <v>33</v>
      </c>
      <c r="J410" s="1" t="s">
        <v>61</v>
      </c>
      <c r="K410" s="1" t="str">
        <f>"LVL"</f>
        <v>LVL</v>
      </c>
      <c r="L410" s="2">
        <v>43179</v>
      </c>
      <c r="M410" s="2">
        <v>43180</v>
      </c>
      <c r="N410" s="2">
        <v>43180</v>
      </c>
      <c r="W410" s="1" t="s">
        <v>59</v>
      </c>
      <c r="X410" s="1" t="str">
        <f>"690945"</f>
        <v>690945</v>
      </c>
      <c r="Z410" s="1" t="s">
        <v>184</v>
      </c>
      <c r="AA410" s="1">
        <v>1</v>
      </c>
      <c r="AB410" s="1" t="s">
        <v>49</v>
      </c>
      <c r="AD410" s="1" t="s">
        <v>79</v>
      </c>
    </row>
    <row r="411" spans="1:30" s="1" customFormat="1" x14ac:dyDescent="0.3">
      <c r="A411" s="1" t="s">
        <v>986</v>
      </c>
      <c r="B411" s="1" t="s">
        <v>987</v>
      </c>
      <c r="C411" s="1" t="s">
        <v>988</v>
      </c>
      <c r="D411" s="1" t="s">
        <v>34</v>
      </c>
      <c r="F411" s="1" t="s">
        <v>4475</v>
      </c>
      <c r="G411" s="1" t="s">
        <v>985</v>
      </c>
      <c r="H411" s="1" t="s">
        <v>60</v>
      </c>
      <c r="I411" s="1" t="s">
        <v>33</v>
      </c>
      <c r="J411" s="1" t="s">
        <v>61</v>
      </c>
      <c r="K411" s="1" t="str">
        <f>"LVL"</f>
        <v>LVL</v>
      </c>
      <c r="L411" s="2">
        <v>43179</v>
      </c>
      <c r="M411" s="2">
        <v>43187</v>
      </c>
      <c r="N411" s="2">
        <v>43187</v>
      </c>
      <c r="W411" s="1" t="s">
        <v>59</v>
      </c>
      <c r="X411" s="1" t="str">
        <f>"139545"</f>
        <v>139545</v>
      </c>
      <c r="Z411" s="1" t="s">
        <v>74</v>
      </c>
      <c r="AA411" s="1">
        <v>1</v>
      </c>
      <c r="AB411" s="1" t="s">
        <v>989</v>
      </c>
      <c r="AD411" s="1" t="s">
        <v>79</v>
      </c>
    </row>
    <row r="412" spans="1:30" s="1" customFormat="1" x14ac:dyDescent="0.3">
      <c r="A412" s="1" t="s">
        <v>991</v>
      </c>
      <c r="B412" s="1" t="s">
        <v>992</v>
      </c>
      <c r="C412" s="1" t="s">
        <v>607</v>
      </c>
      <c r="D412" s="1" t="s">
        <v>34</v>
      </c>
      <c r="F412" s="1" t="s">
        <v>4475</v>
      </c>
      <c r="G412" s="1" t="s">
        <v>990</v>
      </c>
      <c r="H412" s="1" t="s">
        <v>60</v>
      </c>
      <c r="I412" s="1" t="s">
        <v>33</v>
      </c>
      <c r="J412" s="1" t="s">
        <v>61</v>
      </c>
      <c r="K412" s="1" t="str">
        <f>"LVL"</f>
        <v>LVL</v>
      </c>
      <c r="L412" s="2">
        <v>43179</v>
      </c>
      <c r="M412" s="2">
        <v>43187</v>
      </c>
      <c r="N412" s="2">
        <v>43784</v>
      </c>
      <c r="W412" s="1" t="s">
        <v>59</v>
      </c>
      <c r="X412" s="1" t="str">
        <f>"139545"</f>
        <v>139545</v>
      </c>
      <c r="Z412" s="1" t="s">
        <v>74</v>
      </c>
      <c r="AA412" s="1">
        <v>1</v>
      </c>
      <c r="AB412" s="1" t="s">
        <v>993</v>
      </c>
      <c r="AD412" s="1" t="s">
        <v>79</v>
      </c>
    </row>
    <row r="413" spans="1:30" s="1" customFormat="1" x14ac:dyDescent="0.3">
      <c r="A413" s="1" t="s">
        <v>995</v>
      </c>
      <c r="B413" s="1" t="s">
        <v>996</v>
      </c>
      <c r="C413" s="1" t="s">
        <v>997</v>
      </c>
      <c r="D413" s="1" t="s">
        <v>34</v>
      </c>
      <c r="F413" s="1" t="s">
        <v>4475</v>
      </c>
      <c r="G413" s="1" t="s">
        <v>994</v>
      </c>
      <c r="H413" s="1" t="s">
        <v>60</v>
      </c>
      <c r="I413" s="1" t="s">
        <v>33</v>
      </c>
      <c r="J413" s="1" t="s">
        <v>61</v>
      </c>
      <c r="K413" s="1" t="str">
        <f>"LVL"</f>
        <v>LVL</v>
      </c>
      <c r="L413" s="2">
        <v>43179</v>
      </c>
      <c r="M413" s="2">
        <v>43187</v>
      </c>
      <c r="N413" s="2">
        <v>43187</v>
      </c>
      <c r="W413" s="1" t="s">
        <v>59</v>
      </c>
      <c r="X413" s="1" t="str">
        <f>"139545"</f>
        <v>139545</v>
      </c>
      <c r="Z413" s="1" t="s">
        <v>74</v>
      </c>
      <c r="AA413" s="1">
        <v>1</v>
      </c>
      <c r="AB413" s="1" t="s">
        <v>998</v>
      </c>
      <c r="AD413" s="1" t="s">
        <v>79</v>
      </c>
    </row>
    <row r="414" spans="1:30" s="1" customFormat="1" x14ac:dyDescent="0.3">
      <c r="A414" s="1" t="s">
        <v>1000</v>
      </c>
      <c r="B414" s="1" t="s">
        <v>1001</v>
      </c>
      <c r="C414" s="1" t="s">
        <v>1002</v>
      </c>
      <c r="D414" s="1" t="s">
        <v>37</v>
      </c>
      <c r="F414" s="1">
        <v>105</v>
      </c>
      <c r="G414" s="1" t="s">
        <v>999</v>
      </c>
      <c r="H414" s="1" t="s">
        <v>60</v>
      </c>
      <c r="I414" s="1" t="s">
        <v>33</v>
      </c>
      <c r="J414" s="1" t="s">
        <v>61</v>
      </c>
      <c r="K414" s="1" t="str">
        <f>"FRN"</f>
        <v>FRN</v>
      </c>
      <c r="L414" s="2">
        <v>43179</v>
      </c>
      <c r="M414" s="2">
        <v>43187</v>
      </c>
      <c r="N414" s="2">
        <v>43187</v>
      </c>
      <c r="W414" s="1" t="s">
        <v>59</v>
      </c>
      <c r="X414" s="1" t="str">
        <f>"305671"</f>
        <v>305671</v>
      </c>
      <c r="Z414" s="1" t="s">
        <v>65</v>
      </c>
      <c r="AA414" s="1">
        <v>1</v>
      </c>
      <c r="AB414" s="1" t="s">
        <v>1003</v>
      </c>
      <c r="AD414" s="1" t="s">
        <v>67</v>
      </c>
    </row>
    <row r="415" spans="1:30" s="1" customFormat="1" x14ac:dyDescent="0.3">
      <c r="A415" s="1" t="s">
        <v>440</v>
      </c>
      <c r="B415" s="1" t="s">
        <v>441</v>
      </c>
      <c r="C415" s="1" t="s">
        <v>442</v>
      </c>
      <c r="D415" s="1" t="s">
        <v>34</v>
      </c>
      <c r="F415" s="1" t="s">
        <v>4474</v>
      </c>
      <c r="G415" s="1" t="s">
        <v>1004</v>
      </c>
      <c r="H415" s="1" t="s">
        <v>60</v>
      </c>
      <c r="I415" s="1" t="s">
        <v>64</v>
      </c>
      <c r="J415" s="1" t="s">
        <v>61</v>
      </c>
      <c r="K415" s="1" t="str">
        <f>"LVL"</f>
        <v>LVL</v>
      </c>
      <c r="L415" s="2">
        <v>43179</v>
      </c>
      <c r="M415" s="2">
        <v>43180</v>
      </c>
      <c r="N415" s="2">
        <v>43180</v>
      </c>
      <c r="W415" s="1" t="s">
        <v>59</v>
      </c>
      <c r="X415" s="1" t="str">
        <f>"643631"</f>
        <v>643631</v>
      </c>
      <c r="Z415" s="1" t="s">
        <v>707</v>
      </c>
      <c r="AA415" s="1">
        <v>1</v>
      </c>
      <c r="AB415" s="1" t="s">
        <v>49</v>
      </c>
      <c r="AD415" s="1" t="s">
        <v>70</v>
      </c>
    </row>
    <row r="416" spans="1:30" s="1" customFormat="1" x14ac:dyDescent="0.3">
      <c r="A416" s="1" t="s">
        <v>666</v>
      </c>
      <c r="B416" s="1" t="s">
        <v>664</v>
      </c>
      <c r="C416" s="1" t="s">
        <v>1006</v>
      </c>
      <c r="D416" s="1" t="s">
        <v>37</v>
      </c>
      <c r="F416" s="1" t="s">
        <v>4478</v>
      </c>
      <c r="G416" s="1" t="s">
        <v>1005</v>
      </c>
      <c r="H416" s="1" t="s">
        <v>60</v>
      </c>
      <c r="I416" s="1" t="s">
        <v>113</v>
      </c>
      <c r="J416" s="1" t="s">
        <v>61</v>
      </c>
      <c r="K416" s="1" t="str">
        <f>"44"</f>
        <v>44</v>
      </c>
      <c r="L416" s="2">
        <v>43180</v>
      </c>
      <c r="M416" s="2">
        <v>43181</v>
      </c>
      <c r="N416" s="2">
        <v>43181</v>
      </c>
      <c r="W416" s="1" t="s">
        <v>59</v>
      </c>
      <c r="X416" s="1" t="str">
        <f>"847692"</f>
        <v>847692</v>
      </c>
      <c r="Z416" s="1" t="s">
        <v>108</v>
      </c>
      <c r="AA416" s="1">
        <v>1</v>
      </c>
      <c r="AD416" s="1" t="s">
        <v>114</v>
      </c>
    </row>
    <row r="417" spans="1:30" s="1" customFormat="1" x14ac:dyDescent="0.3">
      <c r="A417" s="1" t="s">
        <v>666</v>
      </c>
      <c r="B417" s="1" t="s">
        <v>664</v>
      </c>
      <c r="C417" s="1" t="s">
        <v>1006</v>
      </c>
      <c r="D417" s="1" t="s">
        <v>37</v>
      </c>
      <c r="F417" s="1" t="s">
        <v>4478</v>
      </c>
      <c r="G417" s="1" t="s">
        <v>1005</v>
      </c>
      <c r="H417" s="1" t="s">
        <v>60</v>
      </c>
      <c r="I417" s="1" t="s">
        <v>113</v>
      </c>
      <c r="J417" s="1" t="s">
        <v>61</v>
      </c>
      <c r="K417" s="1" t="str">
        <f>"44"</f>
        <v>44</v>
      </c>
      <c r="L417" s="2">
        <v>43180</v>
      </c>
      <c r="M417" s="2">
        <v>43181</v>
      </c>
      <c r="N417" s="2">
        <v>43181</v>
      </c>
      <c r="W417" s="1" t="s">
        <v>59</v>
      </c>
      <c r="X417" s="1" t="str">
        <f>"847692"</f>
        <v>847692</v>
      </c>
      <c r="Z417" s="1" t="s">
        <v>108</v>
      </c>
      <c r="AA417" s="1">
        <v>1</v>
      </c>
      <c r="AD417" s="1" t="s">
        <v>114</v>
      </c>
    </row>
    <row r="418" spans="1:30" s="1" customFormat="1" x14ac:dyDescent="0.3">
      <c r="A418" s="1" t="s">
        <v>754</v>
      </c>
      <c r="B418" s="1" t="s">
        <v>755</v>
      </c>
      <c r="C418" s="1" t="s">
        <v>756</v>
      </c>
      <c r="D418" s="1" t="s">
        <v>37</v>
      </c>
      <c r="F418" s="1" t="s">
        <v>4478</v>
      </c>
      <c r="G418" s="1" t="s">
        <v>1007</v>
      </c>
      <c r="H418" s="1" t="s">
        <v>60</v>
      </c>
      <c r="I418" s="1" t="s">
        <v>113</v>
      </c>
      <c r="J418" s="1" t="s">
        <v>61</v>
      </c>
      <c r="K418" s="1" t="str">
        <f>"FRN"</f>
        <v>FRN</v>
      </c>
      <c r="L418" s="2">
        <v>43181</v>
      </c>
      <c r="M418" s="2">
        <v>43182</v>
      </c>
      <c r="N418" s="2">
        <v>43182</v>
      </c>
      <c r="W418" s="1" t="s">
        <v>59</v>
      </c>
      <c r="X418" s="1" t="str">
        <f>"847692"</f>
        <v>847692</v>
      </c>
      <c r="Z418" s="1" t="s">
        <v>108</v>
      </c>
      <c r="AA418" s="1">
        <v>1</v>
      </c>
      <c r="AB418" s="1" t="s">
        <v>1008</v>
      </c>
      <c r="AD418" s="1" t="s">
        <v>114</v>
      </c>
    </row>
    <row r="419" spans="1:30" s="1" customFormat="1" x14ac:dyDescent="0.3">
      <c r="A419" s="1" t="s">
        <v>1010</v>
      </c>
      <c r="B419" s="1" t="s">
        <v>1011</v>
      </c>
      <c r="C419" s="1" t="s">
        <v>1012</v>
      </c>
      <c r="D419" s="1" t="s">
        <v>37</v>
      </c>
      <c r="F419" s="1" t="s">
        <v>4478</v>
      </c>
      <c r="G419" s="1" t="s">
        <v>1009</v>
      </c>
      <c r="H419" s="1" t="s">
        <v>60</v>
      </c>
      <c r="I419" s="1" t="s">
        <v>113</v>
      </c>
      <c r="J419" s="1" t="s">
        <v>61</v>
      </c>
      <c r="K419" s="1" t="str">
        <f>"FRN"</f>
        <v>FRN</v>
      </c>
      <c r="L419" s="2">
        <v>43182</v>
      </c>
      <c r="M419" s="2">
        <v>43185</v>
      </c>
      <c r="N419" s="2">
        <v>43185</v>
      </c>
      <c r="W419" s="1" t="s">
        <v>59</v>
      </c>
      <c r="X419" s="1" t="str">
        <f>"847692"</f>
        <v>847692</v>
      </c>
      <c r="Z419" s="1" t="s">
        <v>108</v>
      </c>
      <c r="AA419" s="1">
        <v>1</v>
      </c>
      <c r="AB419" s="1" t="s">
        <v>1013</v>
      </c>
      <c r="AD419" s="1" t="s">
        <v>114</v>
      </c>
    </row>
    <row r="420" spans="1:30" s="1" customFormat="1" x14ac:dyDescent="0.3">
      <c r="A420" s="1" t="s">
        <v>1016</v>
      </c>
      <c r="B420" s="1" t="s">
        <v>1017</v>
      </c>
      <c r="C420" s="1" t="s">
        <v>1018</v>
      </c>
      <c r="D420" s="1" t="s">
        <v>47</v>
      </c>
      <c r="F420" s="1" t="s">
        <v>4488</v>
      </c>
      <c r="G420" s="1" t="s">
        <v>1015</v>
      </c>
      <c r="H420" s="1" t="s">
        <v>60</v>
      </c>
      <c r="I420" s="1" t="s">
        <v>68</v>
      </c>
      <c r="J420" s="1" t="s">
        <v>61</v>
      </c>
      <c r="K420" s="1" t="str">
        <f>"FRN"</f>
        <v>FRN</v>
      </c>
      <c r="L420" s="2">
        <v>43185</v>
      </c>
      <c r="M420" s="2">
        <v>43186</v>
      </c>
      <c r="N420" s="2">
        <v>43186</v>
      </c>
      <c r="W420" s="1" t="s">
        <v>59</v>
      </c>
      <c r="X420" s="1" t="str">
        <f>"679678"</f>
        <v>679678</v>
      </c>
      <c r="Z420" s="1" t="s">
        <v>1014</v>
      </c>
      <c r="AA420" s="1">
        <v>2</v>
      </c>
      <c r="AD420" s="1" t="s">
        <v>1019</v>
      </c>
    </row>
    <row r="421" spans="1:30" s="1" customFormat="1" x14ac:dyDescent="0.3">
      <c r="A421" s="1" t="s">
        <v>1021</v>
      </c>
      <c r="B421" s="1" t="s">
        <v>1022</v>
      </c>
      <c r="C421" s="1" t="s">
        <v>547</v>
      </c>
      <c r="D421" s="1" t="s">
        <v>34</v>
      </c>
      <c r="F421" s="1" t="s">
        <v>4482</v>
      </c>
      <c r="G421" s="1" t="s">
        <v>1020</v>
      </c>
      <c r="H421" s="1" t="s">
        <v>60</v>
      </c>
      <c r="I421" s="1" t="s">
        <v>64</v>
      </c>
      <c r="J421" s="1" t="s">
        <v>61</v>
      </c>
      <c r="K421" s="1" t="str">
        <f>"LVL"</f>
        <v>LVL</v>
      </c>
      <c r="L421" s="2">
        <v>43185</v>
      </c>
      <c r="M421" s="2">
        <v>43187</v>
      </c>
      <c r="N421" s="2">
        <v>43187</v>
      </c>
      <c r="W421" s="1" t="s">
        <v>59</v>
      </c>
      <c r="X421" s="1" t="str">
        <f>"219970"</f>
        <v>219970</v>
      </c>
      <c r="Z421" s="1" t="s">
        <v>216</v>
      </c>
      <c r="AA421" s="1">
        <v>1</v>
      </c>
      <c r="AD421" s="1" t="s">
        <v>41</v>
      </c>
    </row>
    <row r="422" spans="1:30" s="1" customFormat="1" x14ac:dyDescent="0.3">
      <c r="A422" s="1" t="s">
        <v>1024</v>
      </c>
      <c r="B422" s="1" t="s">
        <v>1025</v>
      </c>
      <c r="C422" s="1" t="s">
        <v>1026</v>
      </c>
      <c r="D422" s="1" t="s">
        <v>37</v>
      </c>
      <c r="F422" s="1" t="s">
        <v>4478</v>
      </c>
      <c r="G422" s="1" t="s">
        <v>1023</v>
      </c>
      <c r="H422" s="1" t="s">
        <v>60</v>
      </c>
      <c r="I422" s="1" t="s">
        <v>113</v>
      </c>
      <c r="J422" s="1" t="s">
        <v>61</v>
      </c>
      <c r="K422" s="1" t="str">
        <f>"44"</f>
        <v>44</v>
      </c>
      <c r="L422" s="2">
        <v>43185</v>
      </c>
      <c r="M422" s="2">
        <v>43187</v>
      </c>
      <c r="N422" s="2">
        <v>43187</v>
      </c>
      <c r="W422" s="1" t="s">
        <v>59</v>
      </c>
      <c r="X422" s="1" t="str">
        <f>"847692"</f>
        <v>847692</v>
      </c>
      <c r="Z422" s="1" t="s">
        <v>108</v>
      </c>
      <c r="AA422" s="1">
        <v>1</v>
      </c>
      <c r="AD422" s="1" t="s">
        <v>114</v>
      </c>
    </row>
    <row r="423" spans="1:30" s="1" customFormat="1" x14ac:dyDescent="0.3">
      <c r="A423" s="1" t="s">
        <v>1024</v>
      </c>
      <c r="B423" s="1" t="s">
        <v>1025</v>
      </c>
      <c r="C423" s="1" t="s">
        <v>1026</v>
      </c>
      <c r="D423" s="1" t="s">
        <v>37</v>
      </c>
      <c r="F423" s="1" t="s">
        <v>4478</v>
      </c>
      <c r="G423" s="1" t="s">
        <v>1027</v>
      </c>
      <c r="H423" s="1" t="s">
        <v>60</v>
      </c>
      <c r="I423" s="1" t="s">
        <v>113</v>
      </c>
      <c r="J423" s="1" t="s">
        <v>61</v>
      </c>
      <c r="K423" s="1" t="str">
        <f>"44"</f>
        <v>44</v>
      </c>
      <c r="L423" s="2">
        <v>43185</v>
      </c>
      <c r="M423" s="2">
        <v>43187</v>
      </c>
      <c r="N423" s="2">
        <v>43187</v>
      </c>
      <c r="W423" s="1" t="s">
        <v>59</v>
      </c>
      <c r="X423" s="1" t="str">
        <f>"847692"</f>
        <v>847692</v>
      </c>
      <c r="Z423" s="1" t="s">
        <v>108</v>
      </c>
      <c r="AA423" s="1">
        <v>1</v>
      </c>
      <c r="AD423" s="1" t="s">
        <v>114</v>
      </c>
    </row>
    <row r="424" spans="1:30" s="1" customFormat="1" x14ac:dyDescent="0.3">
      <c r="A424" s="1" t="s">
        <v>545</v>
      </c>
      <c r="B424" s="1" t="s">
        <v>546</v>
      </c>
      <c r="C424" s="1" t="s">
        <v>547</v>
      </c>
      <c r="D424" s="1" t="s">
        <v>37</v>
      </c>
      <c r="F424" s="1">
        <v>105</v>
      </c>
      <c r="G424" s="1" t="s">
        <v>1028</v>
      </c>
      <c r="H424" s="1" t="s">
        <v>60</v>
      </c>
      <c r="I424" s="1" t="s">
        <v>95</v>
      </c>
      <c r="J424" s="1" t="s">
        <v>61</v>
      </c>
      <c r="K424" s="1" t="str">
        <f>"102"</f>
        <v>102</v>
      </c>
      <c r="L424" s="2">
        <v>43186</v>
      </c>
      <c r="M424" s="2">
        <v>43187</v>
      </c>
      <c r="N424" s="2">
        <v>43187</v>
      </c>
      <c r="W424" s="1" t="s">
        <v>59</v>
      </c>
      <c r="X424" s="1" t="str">
        <f>"305671"</f>
        <v>305671</v>
      </c>
      <c r="Z424" s="1" t="s">
        <v>65</v>
      </c>
      <c r="AA424" s="1">
        <v>2</v>
      </c>
      <c r="AD424" s="1" t="s">
        <v>67</v>
      </c>
    </row>
    <row r="425" spans="1:30" s="1" customFormat="1" x14ac:dyDescent="0.3">
      <c r="A425" s="1" t="s">
        <v>1030</v>
      </c>
      <c r="B425" s="1" t="s">
        <v>134</v>
      </c>
      <c r="C425" s="1" t="s">
        <v>73</v>
      </c>
      <c r="D425" s="1" t="s">
        <v>37</v>
      </c>
      <c r="F425" s="1">
        <v>78</v>
      </c>
      <c r="G425" s="1" t="s">
        <v>1029</v>
      </c>
      <c r="H425" s="1" t="s">
        <v>60</v>
      </c>
      <c r="I425" s="1" t="s">
        <v>64</v>
      </c>
      <c r="J425" s="1" t="s">
        <v>61</v>
      </c>
      <c r="K425" s="1" t="str">
        <f>"44"</f>
        <v>44</v>
      </c>
      <c r="L425" s="2">
        <v>43186</v>
      </c>
      <c r="M425" s="2">
        <v>43193</v>
      </c>
      <c r="N425" s="2">
        <v>43193</v>
      </c>
      <c r="W425" s="1" t="s">
        <v>59</v>
      </c>
      <c r="X425" s="1" t="str">
        <f>"607064"</f>
        <v>607064</v>
      </c>
      <c r="Z425" s="1" t="s">
        <v>42</v>
      </c>
      <c r="AA425" s="1">
        <v>1</v>
      </c>
      <c r="AB425" s="1" t="s">
        <v>49</v>
      </c>
      <c r="AD425" s="1" t="s">
        <v>43</v>
      </c>
    </row>
    <row r="426" spans="1:30" s="1" customFormat="1" x14ac:dyDescent="0.3">
      <c r="A426" s="1" t="s">
        <v>1024</v>
      </c>
      <c r="B426" s="1" t="s">
        <v>1025</v>
      </c>
      <c r="C426" s="1" t="s">
        <v>1026</v>
      </c>
      <c r="D426" s="1" t="s">
        <v>37</v>
      </c>
      <c r="F426" s="1" t="s">
        <v>4478</v>
      </c>
      <c r="G426" s="1" t="s">
        <v>1031</v>
      </c>
      <c r="H426" s="1" t="s">
        <v>60</v>
      </c>
      <c r="I426" s="1" t="s">
        <v>113</v>
      </c>
      <c r="J426" s="1" t="s">
        <v>61</v>
      </c>
      <c r="K426" s="1" t="str">
        <f>"44"</f>
        <v>44</v>
      </c>
      <c r="L426" s="2">
        <v>43186</v>
      </c>
      <c r="M426" s="2">
        <v>43187</v>
      </c>
      <c r="N426" s="2">
        <v>43187</v>
      </c>
      <c r="W426" s="1" t="s">
        <v>59</v>
      </c>
      <c r="X426" s="1" t="str">
        <f>"847692"</f>
        <v>847692</v>
      </c>
      <c r="Z426" s="1" t="s">
        <v>108</v>
      </c>
      <c r="AA426" s="1">
        <v>1</v>
      </c>
      <c r="AD426" s="1" t="s">
        <v>114</v>
      </c>
    </row>
    <row r="427" spans="1:30" s="1" customFormat="1" x14ac:dyDescent="0.3">
      <c r="A427" s="1" t="s">
        <v>1033</v>
      </c>
      <c r="B427" s="1" t="s">
        <v>1034</v>
      </c>
      <c r="C427" s="1" t="s">
        <v>1035</v>
      </c>
      <c r="D427" s="1" t="s">
        <v>37</v>
      </c>
      <c r="F427" s="1" t="s">
        <v>4478</v>
      </c>
      <c r="G427" s="1" t="s">
        <v>1032</v>
      </c>
      <c r="H427" s="1" t="s">
        <v>60</v>
      </c>
      <c r="I427" s="1" t="s">
        <v>113</v>
      </c>
      <c r="J427" s="1" t="s">
        <v>61</v>
      </c>
      <c r="K427" s="1" t="str">
        <f>"102"</f>
        <v>102</v>
      </c>
      <c r="L427" s="2">
        <v>43186</v>
      </c>
      <c r="M427" s="2">
        <v>43187</v>
      </c>
      <c r="N427" s="2">
        <v>43187</v>
      </c>
      <c r="W427" s="1" t="s">
        <v>59</v>
      </c>
      <c r="X427" s="1" t="str">
        <f>"847692"</f>
        <v>847692</v>
      </c>
      <c r="Z427" s="1" t="s">
        <v>108</v>
      </c>
      <c r="AA427" s="1">
        <v>1</v>
      </c>
      <c r="AD427" s="1" t="s">
        <v>114</v>
      </c>
    </row>
    <row r="428" spans="1:30" s="1" customFormat="1" x14ac:dyDescent="0.3">
      <c r="A428" s="1" t="s">
        <v>1037</v>
      </c>
      <c r="B428" s="1" t="s">
        <v>1038</v>
      </c>
      <c r="C428" s="1" t="s">
        <v>1039</v>
      </c>
      <c r="D428" s="1" t="s">
        <v>37</v>
      </c>
      <c r="F428" s="1">
        <v>105</v>
      </c>
      <c r="G428" s="1" t="s">
        <v>1036</v>
      </c>
      <c r="H428" s="1" t="s">
        <v>60</v>
      </c>
      <c r="I428" s="1" t="s">
        <v>64</v>
      </c>
      <c r="J428" s="1" t="s">
        <v>61</v>
      </c>
      <c r="K428" s="1" t="str">
        <f>"102"</f>
        <v>102</v>
      </c>
      <c r="L428" s="2">
        <v>43187</v>
      </c>
      <c r="M428" s="2">
        <v>43188</v>
      </c>
      <c r="N428" s="2">
        <v>43188</v>
      </c>
      <c r="W428" s="1" t="s">
        <v>59</v>
      </c>
      <c r="X428" s="1" t="str">
        <f>"305671"</f>
        <v>305671</v>
      </c>
      <c r="Z428" s="1" t="s">
        <v>65</v>
      </c>
      <c r="AA428" s="1">
        <v>1</v>
      </c>
      <c r="AD428" s="1" t="s">
        <v>67</v>
      </c>
    </row>
    <row r="429" spans="1:30" s="1" customFormat="1" x14ac:dyDescent="0.3">
      <c r="A429" s="1" t="s">
        <v>943</v>
      </c>
      <c r="B429" s="1" t="s">
        <v>944</v>
      </c>
      <c r="C429" s="1" t="s">
        <v>945</v>
      </c>
      <c r="D429" s="1" t="s">
        <v>37</v>
      </c>
      <c r="F429" s="1">
        <v>105</v>
      </c>
      <c r="G429" s="1" t="s">
        <v>1040</v>
      </c>
      <c r="H429" s="1" t="s">
        <v>60</v>
      </c>
      <c r="I429" s="1" t="s">
        <v>95</v>
      </c>
      <c r="J429" s="1" t="s">
        <v>61</v>
      </c>
      <c r="K429" s="1" t="str">
        <f>"102"</f>
        <v>102</v>
      </c>
      <c r="L429" s="2">
        <v>43187</v>
      </c>
      <c r="M429" s="2">
        <v>43189</v>
      </c>
      <c r="N429" s="2">
        <v>43189</v>
      </c>
      <c r="W429" s="1" t="s">
        <v>59</v>
      </c>
      <c r="X429" s="1" t="str">
        <f>"305671"</f>
        <v>305671</v>
      </c>
      <c r="Z429" s="1" t="s">
        <v>65</v>
      </c>
      <c r="AA429" s="1">
        <v>1</v>
      </c>
      <c r="AD429" s="1" t="s">
        <v>67</v>
      </c>
    </row>
    <row r="430" spans="1:30" s="1" customFormat="1" x14ac:dyDescent="0.3">
      <c r="A430" s="1" t="s">
        <v>345</v>
      </c>
      <c r="B430" s="1" t="s">
        <v>192</v>
      </c>
      <c r="C430" s="1" t="s">
        <v>346</v>
      </c>
      <c r="D430" s="1" t="s">
        <v>37</v>
      </c>
      <c r="F430" s="1" t="s">
        <v>4478</v>
      </c>
      <c r="G430" s="1" t="s">
        <v>1041</v>
      </c>
      <c r="H430" s="1" t="s">
        <v>60</v>
      </c>
      <c r="I430" s="1" t="s">
        <v>113</v>
      </c>
      <c r="J430" s="1" t="s">
        <v>61</v>
      </c>
      <c r="K430" s="1" t="str">
        <f>"102"</f>
        <v>102</v>
      </c>
      <c r="L430" s="2">
        <v>43187</v>
      </c>
      <c r="M430" s="2">
        <v>43188</v>
      </c>
      <c r="N430" s="2">
        <v>43188</v>
      </c>
      <c r="W430" s="1" t="s">
        <v>59</v>
      </c>
      <c r="X430" s="1" t="str">
        <f>"847692"</f>
        <v>847692</v>
      </c>
      <c r="Z430" s="1" t="s">
        <v>108</v>
      </c>
      <c r="AA430" s="1">
        <v>1</v>
      </c>
      <c r="AD430" s="1" t="s">
        <v>114</v>
      </c>
    </row>
    <row r="431" spans="1:30" s="1" customFormat="1" x14ac:dyDescent="0.3">
      <c r="A431" s="1" t="s">
        <v>1043</v>
      </c>
      <c r="B431" s="1" t="s">
        <v>1044</v>
      </c>
      <c r="C431" s="1" t="s">
        <v>1045</v>
      </c>
      <c r="D431" s="1" t="s">
        <v>37</v>
      </c>
      <c r="F431" s="1" t="s">
        <v>4478</v>
      </c>
      <c r="G431" s="1" t="s">
        <v>1042</v>
      </c>
      <c r="H431" s="1" t="s">
        <v>60</v>
      </c>
      <c r="I431" s="1" t="s">
        <v>33</v>
      </c>
      <c r="J431" s="1" t="s">
        <v>61</v>
      </c>
      <c r="K431" s="1" t="str">
        <f>"102"</f>
        <v>102</v>
      </c>
      <c r="L431" s="2">
        <v>43188</v>
      </c>
      <c r="M431" s="2">
        <v>43194</v>
      </c>
      <c r="N431" s="2">
        <v>43194</v>
      </c>
      <c r="W431" s="1" t="s">
        <v>59</v>
      </c>
      <c r="X431" s="1" t="str">
        <f>"847692"</f>
        <v>847692</v>
      </c>
      <c r="Z431" s="1" t="s">
        <v>108</v>
      </c>
      <c r="AA431" s="1">
        <v>1</v>
      </c>
      <c r="AB431" s="1" t="s">
        <v>1046</v>
      </c>
      <c r="AD431" s="1" t="s">
        <v>114</v>
      </c>
    </row>
    <row r="432" spans="1:30" s="1" customFormat="1" x14ac:dyDescent="0.3">
      <c r="A432" s="1" t="s">
        <v>1043</v>
      </c>
      <c r="B432" s="1" t="s">
        <v>1044</v>
      </c>
      <c r="C432" s="1" t="s">
        <v>1045</v>
      </c>
      <c r="D432" s="1" t="s">
        <v>34</v>
      </c>
      <c r="F432" s="1" t="s">
        <v>4475</v>
      </c>
      <c r="G432" s="1" t="s">
        <v>1047</v>
      </c>
      <c r="H432" s="1" t="s">
        <v>60</v>
      </c>
      <c r="I432" s="1" t="s">
        <v>33</v>
      </c>
      <c r="J432" s="1" t="s">
        <v>61</v>
      </c>
      <c r="K432" s="1" t="str">
        <f>"LVL"</f>
        <v>LVL</v>
      </c>
      <c r="L432" s="2">
        <v>43188</v>
      </c>
      <c r="M432" s="2">
        <v>43194</v>
      </c>
      <c r="N432" s="2">
        <v>43194</v>
      </c>
      <c r="W432" s="1" t="s">
        <v>59</v>
      </c>
      <c r="X432" s="1" t="str">
        <f>"139545"</f>
        <v>139545</v>
      </c>
      <c r="Z432" s="1" t="s">
        <v>74</v>
      </c>
      <c r="AA432" s="1">
        <v>1</v>
      </c>
      <c r="AB432" s="1" t="s">
        <v>1048</v>
      </c>
      <c r="AD432" s="1" t="s">
        <v>79</v>
      </c>
    </row>
    <row r="433" spans="1:30" s="1" customFormat="1" x14ac:dyDescent="0.3">
      <c r="A433" s="1" t="s">
        <v>1010</v>
      </c>
      <c r="B433" s="1" t="s">
        <v>1011</v>
      </c>
      <c r="C433" s="1" t="s">
        <v>1012</v>
      </c>
      <c r="D433" s="1" t="s">
        <v>37</v>
      </c>
      <c r="F433" s="1" t="s">
        <v>4478</v>
      </c>
      <c r="G433" s="1" t="s">
        <v>1049</v>
      </c>
      <c r="H433" s="1" t="s">
        <v>60</v>
      </c>
      <c r="I433" s="1" t="s">
        <v>33</v>
      </c>
      <c r="J433" s="1" t="s">
        <v>61</v>
      </c>
      <c r="K433" s="1" t="str">
        <f>"FRN"</f>
        <v>FRN</v>
      </c>
      <c r="L433" s="2">
        <v>43188</v>
      </c>
      <c r="M433" s="2">
        <v>43194</v>
      </c>
      <c r="N433" s="2">
        <v>43194</v>
      </c>
      <c r="W433" s="1" t="s">
        <v>59</v>
      </c>
      <c r="X433" s="1" t="str">
        <f>"847692"</f>
        <v>847692</v>
      </c>
      <c r="Z433" s="1" t="s">
        <v>108</v>
      </c>
      <c r="AA433" s="1">
        <v>1</v>
      </c>
      <c r="AB433" s="1" t="s">
        <v>1050</v>
      </c>
      <c r="AD433" s="1" t="s">
        <v>114</v>
      </c>
    </row>
    <row r="434" spans="1:30" s="1" customFormat="1" x14ac:dyDescent="0.3">
      <c r="A434" s="1" t="s">
        <v>1052</v>
      </c>
      <c r="B434" s="1" t="s">
        <v>1053</v>
      </c>
      <c r="C434" s="1" t="s">
        <v>1054</v>
      </c>
      <c r="D434" s="1" t="s">
        <v>34</v>
      </c>
      <c r="F434" s="1" t="s">
        <v>4475</v>
      </c>
      <c r="G434" s="1" t="s">
        <v>1051</v>
      </c>
      <c r="H434" s="1" t="s">
        <v>60</v>
      </c>
      <c r="I434" s="1" t="s">
        <v>33</v>
      </c>
      <c r="J434" s="1" t="s">
        <v>61</v>
      </c>
      <c r="K434" s="1" t="str">
        <f>"LVL"</f>
        <v>LVL</v>
      </c>
      <c r="L434" s="2">
        <v>43188</v>
      </c>
      <c r="M434" s="2">
        <v>43195</v>
      </c>
      <c r="N434" s="2">
        <v>43195</v>
      </c>
      <c r="W434" s="1" t="s">
        <v>59</v>
      </c>
      <c r="X434" s="1" t="str">
        <f>"139545"</f>
        <v>139545</v>
      </c>
      <c r="Z434" s="1" t="s">
        <v>74</v>
      </c>
      <c r="AA434" s="1">
        <v>1</v>
      </c>
      <c r="AB434" s="1" t="s">
        <v>1055</v>
      </c>
      <c r="AD434" s="1" t="s">
        <v>79</v>
      </c>
    </row>
    <row r="435" spans="1:30" s="1" customFormat="1" x14ac:dyDescent="0.3">
      <c r="A435" s="1" t="s">
        <v>666</v>
      </c>
      <c r="B435" s="1" t="s">
        <v>664</v>
      </c>
      <c r="C435" s="1" t="s">
        <v>1006</v>
      </c>
      <c r="D435" s="1" t="s">
        <v>34</v>
      </c>
      <c r="F435" s="1" t="s">
        <v>4483</v>
      </c>
      <c r="G435" s="1" t="s">
        <v>1056</v>
      </c>
      <c r="H435" s="1" t="s">
        <v>60</v>
      </c>
      <c r="I435" s="1" t="s">
        <v>33</v>
      </c>
      <c r="J435" s="1" t="s">
        <v>61</v>
      </c>
      <c r="K435" s="1" t="str">
        <f>"LVL"</f>
        <v>LVL</v>
      </c>
      <c r="L435" s="2">
        <v>43188</v>
      </c>
      <c r="M435" s="2">
        <v>43196</v>
      </c>
      <c r="N435" s="2">
        <v>43196</v>
      </c>
      <c r="W435" s="1" t="s">
        <v>59</v>
      </c>
      <c r="X435" s="1" t="str">
        <f>"498713"</f>
        <v>498713</v>
      </c>
      <c r="Z435" s="1" t="s">
        <v>407</v>
      </c>
      <c r="AA435" s="1">
        <v>1</v>
      </c>
      <c r="AB435" s="1" t="s">
        <v>1057</v>
      </c>
      <c r="AD435" s="1" t="s">
        <v>411</v>
      </c>
    </row>
    <row r="436" spans="1:30" s="1" customFormat="1" x14ac:dyDescent="0.3">
      <c r="A436" s="1" t="s">
        <v>240</v>
      </c>
      <c r="B436" s="1" t="s">
        <v>241</v>
      </c>
      <c r="C436" s="1" t="s">
        <v>242</v>
      </c>
      <c r="D436" s="1" t="s">
        <v>37</v>
      </c>
      <c r="F436" s="1" t="s">
        <v>4478</v>
      </c>
      <c r="G436" s="1" t="s">
        <v>1058</v>
      </c>
      <c r="H436" s="1" t="s">
        <v>60</v>
      </c>
      <c r="I436" s="1" t="s">
        <v>33</v>
      </c>
      <c r="J436" s="1" t="s">
        <v>61</v>
      </c>
      <c r="K436" s="1" t="str">
        <f>"102"</f>
        <v>102</v>
      </c>
      <c r="L436" s="2">
        <v>43188</v>
      </c>
      <c r="M436" s="2">
        <v>43196</v>
      </c>
      <c r="N436" s="2">
        <v>43196</v>
      </c>
      <c r="W436" s="1" t="s">
        <v>59</v>
      </c>
      <c r="X436" s="1" t="str">
        <f>"847692"</f>
        <v>847692</v>
      </c>
      <c r="Z436" s="1" t="s">
        <v>108</v>
      </c>
      <c r="AA436" s="1">
        <v>1</v>
      </c>
      <c r="AB436" s="1" t="s">
        <v>1059</v>
      </c>
      <c r="AD436" s="1" t="s">
        <v>114</v>
      </c>
    </row>
    <row r="437" spans="1:30" s="1" customFormat="1" x14ac:dyDescent="0.3">
      <c r="A437" s="1" t="s">
        <v>557</v>
      </c>
      <c r="B437" s="1" t="s">
        <v>558</v>
      </c>
      <c r="C437" s="1" t="s">
        <v>559</v>
      </c>
      <c r="D437" s="1" t="s">
        <v>37</v>
      </c>
      <c r="F437" s="1">
        <v>105</v>
      </c>
      <c r="G437" s="1" t="s">
        <v>1060</v>
      </c>
      <c r="H437" s="1" t="s">
        <v>60</v>
      </c>
      <c r="I437" s="1" t="s">
        <v>113</v>
      </c>
      <c r="J437" s="1" t="s">
        <v>61</v>
      </c>
      <c r="K437" s="1" t="str">
        <f>"44"</f>
        <v>44</v>
      </c>
      <c r="L437" s="2">
        <v>43188</v>
      </c>
      <c r="M437" s="2">
        <v>43193</v>
      </c>
      <c r="N437" s="2">
        <v>43193</v>
      </c>
      <c r="W437" s="1" t="s">
        <v>59</v>
      </c>
      <c r="X437" s="1" t="str">
        <f>"305671"</f>
        <v>305671</v>
      </c>
      <c r="Z437" s="1" t="s">
        <v>65</v>
      </c>
      <c r="AA437" s="1">
        <v>1</v>
      </c>
      <c r="AB437" s="1" t="s">
        <v>1061</v>
      </c>
      <c r="AD437" s="1" t="s">
        <v>67</v>
      </c>
    </row>
    <row r="438" spans="1:30" s="1" customFormat="1" x14ac:dyDescent="0.3">
      <c r="A438" s="1" t="s">
        <v>1064</v>
      </c>
      <c r="B438" s="1" t="s">
        <v>1065</v>
      </c>
      <c r="C438" s="1" t="s">
        <v>1066</v>
      </c>
      <c r="D438" s="1" t="s">
        <v>34</v>
      </c>
      <c r="F438" s="1" t="s">
        <v>4489</v>
      </c>
      <c r="G438" s="1" t="s">
        <v>1063</v>
      </c>
      <c r="H438" s="1" t="s">
        <v>60</v>
      </c>
      <c r="I438" s="1" t="s">
        <v>64</v>
      </c>
      <c r="J438" s="1" t="s">
        <v>61</v>
      </c>
      <c r="K438" s="1" t="str">
        <f>"LVL"</f>
        <v>LVL</v>
      </c>
      <c r="L438" s="2">
        <v>43189</v>
      </c>
      <c r="M438" s="2">
        <v>43193</v>
      </c>
      <c r="N438" s="2">
        <v>43193</v>
      </c>
      <c r="W438" s="1" t="s">
        <v>59</v>
      </c>
      <c r="X438" s="1" t="str">
        <f>"923341"</f>
        <v>923341</v>
      </c>
      <c r="Z438" s="1" t="s">
        <v>1062</v>
      </c>
      <c r="AA438" s="1">
        <v>1</v>
      </c>
      <c r="AB438" s="1" t="s">
        <v>49</v>
      </c>
      <c r="AD438" s="1" t="s">
        <v>1067</v>
      </c>
    </row>
    <row r="439" spans="1:30" s="1" customFormat="1" x14ac:dyDescent="0.3">
      <c r="A439" s="1" t="s">
        <v>1069</v>
      </c>
      <c r="B439" s="1" t="s">
        <v>1070</v>
      </c>
      <c r="C439" s="1" t="s">
        <v>1071</v>
      </c>
      <c r="D439" s="1" t="s">
        <v>37</v>
      </c>
      <c r="F439" s="1" t="s">
        <v>4478</v>
      </c>
      <c r="G439" s="1" t="s">
        <v>1068</v>
      </c>
      <c r="H439" s="1" t="s">
        <v>60</v>
      </c>
      <c r="I439" s="1" t="s">
        <v>95</v>
      </c>
      <c r="J439" s="1" t="s">
        <v>61</v>
      </c>
      <c r="K439" s="1" t="str">
        <f>"102"</f>
        <v>102</v>
      </c>
      <c r="L439" s="2">
        <v>43189</v>
      </c>
      <c r="M439" s="2">
        <v>43193</v>
      </c>
      <c r="N439" s="2">
        <v>43193</v>
      </c>
      <c r="W439" s="1" t="s">
        <v>59</v>
      </c>
      <c r="X439" s="1" t="str">
        <f>"847692"</f>
        <v>847692</v>
      </c>
      <c r="Z439" s="1" t="s">
        <v>108</v>
      </c>
      <c r="AA439" s="1">
        <v>2</v>
      </c>
      <c r="AD439" s="1" t="s">
        <v>114</v>
      </c>
    </row>
    <row r="440" spans="1:30" s="1" customFormat="1" x14ac:dyDescent="0.3">
      <c r="A440" s="1" t="s">
        <v>991</v>
      </c>
      <c r="B440" s="1" t="s">
        <v>992</v>
      </c>
      <c r="C440" s="1" t="s">
        <v>607</v>
      </c>
      <c r="D440" s="1" t="s">
        <v>34</v>
      </c>
      <c r="F440" s="1" t="s">
        <v>4475</v>
      </c>
      <c r="G440" s="1" t="s">
        <v>1072</v>
      </c>
      <c r="H440" s="1" t="s">
        <v>60</v>
      </c>
      <c r="I440" s="1" t="s">
        <v>33</v>
      </c>
      <c r="J440" s="1" t="s">
        <v>61</v>
      </c>
      <c r="K440" s="1" t="str">
        <f>"LVL"</f>
        <v>LVL</v>
      </c>
      <c r="L440" s="2">
        <v>43189</v>
      </c>
      <c r="M440" s="2">
        <v>43196</v>
      </c>
      <c r="N440" s="2">
        <v>43196</v>
      </c>
      <c r="W440" s="1" t="s">
        <v>59</v>
      </c>
      <c r="X440" s="1" t="str">
        <f>"139545"</f>
        <v>139545</v>
      </c>
      <c r="Z440" s="1" t="s">
        <v>74</v>
      </c>
      <c r="AA440" s="1">
        <v>1</v>
      </c>
      <c r="AB440" s="1" t="s">
        <v>1073</v>
      </c>
      <c r="AD440" s="1" t="s">
        <v>79</v>
      </c>
    </row>
    <row r="441" spans="1:30" s="1" customFormat="1" x14ac:dyDescent="0.3">
      <c r="A441" s="1" t="s">
        <v>991</v>
      </c>
      <c r="B441" s="1" t="s">
        <v>992</v>
      </c>
      <c r="C441" s="1" t="s">
        <v>607</v>
      </c>
      <c r="D441" s="1" t="s">
        <v>34</v>
      </c>
      <c r="F441" s="1" t="s">
        <v>4475</v>
      </c>
      <c r="G441" s="1" t="s">
        <v>1074</v>
      </c>
      <c r="H441" s="1" t="s">
        <v>60</v>
      </c>
      <c r="I441" s="1" t="s">
        <v>33</v>
      </c>
      <c r="J441" s="1" t="s">
        <v>61</v>
      </c>
      <c r="K441" s="1" t="str">
        <f>"LVL"</f>
        <v>LVL</v>
      </c>
      <c r="L441" s="2">
        <v>43189</v>
      </c>
      <c r="M441" s="2">
        <v>43196</v>
      </c>
      <c r="N441" s="2">
        <v>43196</v>
      </c>
      <c r="W441" s="1" t="s">
        <v>59</v>
      </c>
      <c r="X441" s="1" t="str">
        <f>"139545"</f>
        <v>139545</v>
      </c>
      <c r="Z441" s="1" t="s">
        <v>74</v>
      </c>
      <c r="AA441" s="1">
        <v>1</v>
      </c>
      <c r="AB441" s="1" t="s">
        <v>1075</v>
      </c>
      <c r="AD441" s="1" t="s">
        <v>79</v>
      </c>
    </row>
    <row r="442" spans="1:30" s="1" customFormat="1" x14ac:dyDescent="0.3">
      <c r="A442" s="1" t="s">
        <v>588</v>
      </c>
      <c r="B442" s="1" t="s">
        <v>589</v>
      </c>
      <c r="C442" s="1" t="s">
        <v>590</v>
      </c>
      <c r="D442" s="1" t="s">
        <v>37</v>
      </c>
      <c r="F442" s="1">
        <v>105</v>
      </c>
      <c r="G442" s="1" t="s">
        <v>1076</v>
      </c>
      <c r="H442" s="1" t="s">
        <v>60</v>
      </c>
      <c r="I442" s="1" t="s">
        <v>33</v>
      </c>
      <c r="J442" s="1" t="s">
        <v>61</v>
      </c>
      <c r="K442" s="1" t="str">
        <f>"FRN"</f>
        <v>FRN</v>
      </c>
      <c r="L442" s="2">
        <v>43189</v>
      </c>
      <c r="M442" s="2">
        <v>43199</v>
      </c>
      <c r="N442" s="2">
        <v>43199</v>
      </c>
      <c r="W442" s="1" t="s">
        <v>59</v>
      </c>
      <c r="X442" s="1" t="str">
        <f>"305671"</f>
        <v>305671</v>
      </c>
      <c r="Z442" s="1" t="s">
        <v>65</v>
      </c>
      <c r="AA442" s="1">
        <v>1</v>
      </c>
      <c r="AB442" s="1" t="s">
        <v>1077</v>
      </c>
      <c r="AD442" s="1" t="s">
        <v>67</v>
      </c>
    </row>
    <row r="443" spans="1:30" s="1" customFormat="1" x14ac:dyDescent="0.3">
      <c r="A443" s="1" t="s">
        <v>1079</v>
      </c>
      <c r="B443" s="1" t="s">
        <v>1080</v>
      </c>
      <c r="C443" s="1" t="s">
        <v>1081</v>
      </c>
      <c r="D443" s="1" t="s">
        <v>34</v>
      </c>
      <c r="F443" s="1" t="s">
        <v>4474</v>
      </c>
      <c r="G443" s="1" t="s">
        <v>1078</v>
      </c>
      <c r="H443" s="1" t="s">
        <v>60</v>
      </c>
      <c r="I443" s="1" t="s">
        <v>33</v>
      </c>
      <c r="J443" s="1" t="s">
        <v>61</v>
      </c>
      <c r="K443" s="1" t="str">
        <f t="shared" ref="K443:K453" si="28">"LVL"</f>
        <v>LVL</v>
      </c>
      <c r="L443" s="2">
        <v>43189</v>
      </c>
      <c r="M443" s="2">
        <v>43196</v>
      </c>
      <c r="N443" s="2">
        <v>43196</v>
      </c>
      <c r="W443" s="1" t="s">
        <v>59</v>
      </c>
      <c r="X443" s="1" t="str">
        <f>"259950"</f>
        <v>259950</v>
      </c>
      <c r="Z443" s="1" t="s">
        <v>69</v>
      </c>
      <c r="AA443" s="1">
        <v>1</v>
      </c>
      <c r="AB443" s="1" t="s">
        <v>1082</v>
      </c>
      <c r="AD443" s="1" t="s">
        <v>70</v>
      </c>
    </row>
    <row r="444" spans="1:30" s="1" customFormat="1" x14ac:dyDescent="0.3">
      <c r="A444" s="1" t="s">
        <v>690</v>
      </c>
      <c r="B444" s="1" t="s">
        <v>691</v>
      </c>
      <c r="C444" s="1" t="s">
        <v>692</v>
      </c>
      <c r="D444" s="1" t="s">
        <v>34</v>
      </c>
      <c r="F444" s="1" t="s">
        <v>4475</v>
      </c>
      <c r="G444" s="1" t="s">
        <v>1083</v>
      </c>
      <c r="H444" s="1" t="s">
        <v>60</v>
      </c>
      <c r="I444" s="1" t="s">
        <v>33</v>
      </c>
      <c r="J444" s="1" t="s">
        <v>61</v>
      </c>
      <c r="K444" s="1" t="str">
        <f t="shared" si="28"/>
        <v>LVL</v>
      </c>
      <c r="L444" s="2">
        <v>43189</v>
      </c>
      <c r="M444" s="2">
        <v>43196</v>
      </c>
      <c r="N444" s="2">
        <v>43196</v>
      </c>
      <c r="W444" s="1" t="s">
        <v>59</v>
      </c>
      <c r="X444" s="1" t="str">
        <f>"690945"</f>
        <v>690945</v>
      </c>
      <c r="Z444" s="1" t="s">
        <v>184</v>
      </c>
      <c r="AA444" s="1">
        <v>1</v>
      </c>
      <c r="AB444" s="1" t="s">
        <v>1084</v>
      </c>
      <c r="AD444" s="1" t="s">
        <v>79</v>
      </c>
    </row>
    <row r="445" spans="1:30" s="1" customFormat="1" x14ac:dyDescent="0.3">
      <c r="A445" s="1" t="s">
        <v>1086</v>
      </c>
      <c r="B445" s="1" t="s">
        <v>1087</v>
      </c>
      <c r="C445" s="1" t="s">
        <v>1088</v>
      </c>
      <c r="D445" s="1" t="s">
        <v>34</v>
      </c>
      <c r="F445" s="1" t="s">
        <v>4475</v>
      </c>
      <c r="G445" s="1" t="s">
        <v>1085</v>
      </c>
      <c r="H445" s="1" t="s">
        <v>60</v>
      </c>
      <c r="I445" s="1" t="s">
        <v>33</v>
      </c>
      <c r="J445" s="1" t="s">
        <v>61</v>
      </c>
      <c r="K445" s="1" t="str">
        <f t="shared" si="28"/>
        <v>LVL</v>
      </c>
      <c r="L445" s="2">
        <v>43189</v>
      </c>
      <c r="M445" s="2">
        <v>43196</v>
      </c>
      <c r="N445" s="2">
        <v>43196</v>
      </c>
      <c r="W445" s="1" t="s">
        <v>59</v>
      </c>
      <c r="X445" s="1" t="str">
        <f>"690945"</f>
        <v>690945</v>
      </c>
      <c r="Z445" s="1" t="s">
        <v>184</v>
      </c>
      <c r="AA445" s="1">
        <v>1</v>
      </c>
      <c r="AB445" s="1" t="s">
        <v>1089</v>
      </c>
      <c r="AD445" s="1" t="s">
        <v>79</v>
      </c>
    </row>
    <row r="446" spans="1:30" s="1" customFormat="1" x14ac:dyDescent="0.3">
      <c r="A446" s="1" t="s">
        <v>1091</v>
      </c>
      <c r="B446" s="1" t="s">
        <v>1092</v>
      </c>
      <c r="C446" s="1" t="s">
        <v>1093</v>
      </c>
      <c r="D446" s="1" t="s">
        <v>34</v>
      </c>
      <c r="F446" s="1" t="s">
        <v>4475</v>
      </c>
      <c r="G446" s="1" t="s">
        <v>1090</v>
      </c>
      <c r="H446" s="1" t="s">
        <v>60</v>
      </c>
      <c r="I446" s="1" t="s">
        <v>33</v>
      </c>
      <c r="J446" s="1" t="s">
        <v>61</v>
      </c>
      <c r="K446" s="1" t="str">
        <f t="shared" si="28"/>
        <v>LVL</v>
      </c>
      <c r="L446" s="2">
        <v>43189</v>
      </c>
      <c r="M446" s="2">
        <v>43199</v>
      </c>
      <c r="N446" s="2">
        <v>43199</v>
      </c>
      <c r="W446" s="1" t="s">
        <v>59</v>
      </c>
      <c r="X446" s="1" t="str">
        <f>"690945"</f>
        <v>690945</v>
      </c>
      <c r="Z446" s="1" t="s">
        <v>184</v>
      </c>
      <c r="AA446" s="1">
        <v>1</v>
      </c>
      <c r="AB446" s="1" t="s">
        <v>1094</v>
      </c>
      <c r="AD446" s="1" t="s">
        <v>79</v>
      </c>
    </row>
    <row r="447" spans="1:30" s="1" customFormat="1" x14ac:dyDescent="0.3">
      <c r="A447" s="1" t="s">
        <v>1096</v>
      </c>
      <c r="B447" s="1" t="s">
        <v>1097</v>
      </c>
      <c r="C447" s="1" t="s">
        <v>1098</v>
      </c>
      <c r="D447" s="1" t="s">
        <v>34</v>
      </c>
      <c r="F447" s="1" t="s">
        <v>4475</v>
      </c>
      <c r="G447" s="1" t="s">
        <v>1095</v>
      </c>
      <c r="H447" s="1" t="s">
        <v>60</v>
      </c>
      <c r="I447" s="1" t="s">
        <v>33</v>
      </c>
      <c r="J447" s="1" t="s">
        <v>61</v>
      </c>
      <c r="K447" s="1" t="str">
        <f t="shared" si="28"/>
        <v>LVL</v>
      </c>
      <c r="L447" s="2">
        <v>43189</v>
      </c>
      <c r="M447" s="2">
        <v>43199</v>
      </c>
      <c r="N447" s="2">
        <v>43199</v>
      </c>
      <c r="W447" s="1" t="s">
        <v>59</v>
      </c>
      <c r="X447" s="1" t="str">
        <f>"139545"</f>
        <v>139545</v>
      </c>
      <c r="Z447" s="1" t="s">
        <v>74</v>
      </c>
      <c r="AA447" s="1">
        <v>1</v>
      </c>
      <c r="AB447" s="1" t="s">
        <v>1099</v>
      </c>
      <c r="AD447" s="1" t="s">
        <v>79</v>
      </c>
    </row>
    <row r="448" spans="1:30" s="1" customFormat="1" x14ac:dyDescent="0.3">
      <c r="A448" s="1" t="s">
        <v>1101</v>
      </c>
      <c r="B448" s="1" t="s">
        <v>1102</v>
      </c>
      <c r="C448" s="1" t="s">
        <v>1103</v>
      </c>
      <c r="D448" s="1" t="s">
        <v>34</v>
      </c>
      <c r="F448" s="1" t="s">
        <v>4475</v>
      </c>
      <c r="G448" s="1" t="s">
        <v>1100</v>
      </c>
      <c r="H448" s="1" t="s">
        <v>60</v>
      </c>
      <c r="I448" s="1" t="s">
        <v>33</v>
      </c>
      <c r="J448" s="1" t="s">
        <v>61</v>
      </c>
      <c r="K448" s="1" t="str">
        <f t="shared" si="28"/>
        <v>LVL</v>
      </c>
      <c r="L448" s="2">
        <v>43189</v>
      </c>
      <c r="M448" s="2">
        <v>43199</v>
      </c>
      <c r="N448" s="2">
        <v>43199</v>
      </c>
      <c r="W448" s="1" t="s">
        <v>59</v>
      </c>
      <c r="X448" s="1" t="str">
        <f>"139545"</f>
        <v>139545</v>
      </c>
      <c r="Z448" s="1" t="s">
        <v>74</v>
      </c>
      <c r="AA448" s="1">
        <v>1</v>
      </c>
      <c r="AB448" s="1" t="s">
        <v>1104</v>
      </c>
      <c r="AD448" s="1" t="s">
        <v>79</v>
      </c>
    </row>
    <row r="449" spans="1:30" s="1" customFormat="1" x14ac:dyDescent="0.3">
      <c r="A449" s="1" t="s">
        <v>388</v>
      </c>
      <c r="B449" s="1" t="s">
        <v>389</v>
      </c>
      <c r="C449" s="1" t="s">
        <v>390</v>
      </c>
      <c r="D449" s="1" t="s">
        <v>34</v>
      </c>
      <c r="F449" s="1" t="s">
        <v>4475</v>
      </c>
      <c r="G449" s="1" t="s">
        <v>1105</v>
      </c>
      <c r="H449" s="1" t="s">
        <v>60</v>
      </c>
      <c r="I449" s="1" t="s">
        <v>33</v>
      </c>
      <c r="J449" s="1" t="s">
        <v>61</v>
      </c>
      <c r="K449" s="1" t="str">
        <f t="shared" si="28"/>
        <v>LVL</v>
      </c>
      <c r="L449" s="2">
        <v>43189</v>
      </c>
      <c r="M449" s="2">
        <v>43199</v>
      </c>
      <c r="N449" s="2">
        <v>43199</v>
      </c>
      <c r="W449" s="1" t="s">
        <v>59</v>
      </c>
      <c r="X449" s="1" t="str">
        <f>"690945"</f>
        <v>690945</v>
      </c>
      <c r="Z449" s="1" t="s">
        <v>184</v>
      </c>
      <c r="AA449" s="1">
        <v>1</v>
      </c>
      <c r="AB449" s="1" t="s">
        <v>1106</v>
      </c>
      <c r="AD449" s="1" t="s">
        <v>79</v>
      </c>
    </row>
    <row r="450" spans="1:30" s="1" customFormat="1" x14ac:dyDescent="0.3">
      <c r="A450" s="1" t="s">
        <v>98</v>
      </c>
      <c r="B450" s="1" t="s">
        <v>99</v>
      </c>
      <c r="C450" s="1" t="s">
        <v>100</v>
      </c>
      <c r="D450" s="1" t="s">
        <v>34</v>
      </c>
      <c r="F450" s="1" t="s">
        <v>4475</v>
      </c>
      <c r="G450" s="1" t="s">
        <v>1107</v>
      </c>
      <c r="H450" s="1" t="s">
        <v>60</v>
      </c>
      <c r="I450" s="1" t="s">
        <v>33</v>
      </c>
      <c r="J450" s="1" t="s">
        <v>61</v>
      </c>
      <c r="K450" s="1" t="str">
        <f t="shared" si="28"/>
        <v>LVL</v>
      </c>
      <c r="L450" s="2">
        <v>43189</v>
      </c>
      <c r="M450" s="2">
        <v>43203</v>
      </c>
      <c r="N450" s="2">
        <v>43203</v>
      </c>
      <c r="W450" s="1" t="s">
        <v>59</v>
      </c>
      <c r="X450" s="1" t="str">
        <f>"139545"</f>
        <v>139545</v>
      </c>
      <c r="Z450" s="1" t="s">
        <v>74</v>
      </c>
      <c r="AA450" s="1">
        <v>1</v>
      </c>
      <c r="AB450" s="1" t="s">
        <v>1108</v>
      </c>
      <c r="AD450" s="1" t="s">
        <v>79</v>
      </c>
    </row>
    <row r="451" spans="1:30" s="1" customFormat="1" x14ac:dyDescent="0.3">
      <c r="A451" s="1" t="s">
        <v>98</v>
      </c>
      <c r="B451" s="1" t="s">
        <v>99</v>
      </c>
      <c r="C451" s="1" t="s">
        <v>100</v>
      </c>
      <c r="D451" s="1" t="s">
        <v>34</v>
      </c>
      <c r="F451" s="1" t="s">
        <v>4475</v>
      </c>
      <c r="G451" s="1" t="s">
        <v>1109</v>
      </c>
      <c r="H451" s="1" t="s">
        <v>60</v>
      </c>
      <c r="I451" s="1" t="s">
        <v>33</v>
      </c>
      <c r="J451" s="1" t="s">
        <v>61</v>
      </c>
      <c r="K451" s="1" t="str">
        <f t="shared" si="28"/>
        <v>LVL</v>
      </c>
      <c r="L451" s="2">
        <v>43189</v>
      </c>
      <c r="M451" s="2">
        <v>43203</v>
      </c>
      <c r="N451" s="2">
        <v>43203</v>
      </c>
      <c r="W451" s="1" t="s">
        <v>59</v>
      </c>
      <c r="X451" s="1" t="str">
        <f>"139545"</f>
        <v>139545</v>
      </c>
      <c r="Z451" s="1" t="s">
        <v>74</v>
      </c>
      <c r="AA451" s="1">
        <v>1</v>
      </c>
      <c r="AB451" s="1" t="s">
        <v>1110</v>
      </c>
      <c r="AD451" s="1" t="s">
        <v>79</v>
      </c>
    </row>
    <row r="452" spans="1:30" s="1" customFormat="1" x14ac:dyDescent="0.3">
      <c r="A452" s="1" t="s">
        <v>388</v>
      </c>
      <c r="B452" s="1" t="s">
        <v>389</v>
      </c>
      <c r="C452" s="1" t="s">
        <v>390</v>
      </c>
      <c r="D452" s="1" t="s">
        <v>34</v>
      </c>
      <c r="F452" s="1" t="s">
        <v>4475</v>
      </c>
      <c r="G452" s="1" t="s">
        <v>1111</v>
      </c>
      <c r="H452" s="1" t="s">
        <v>60</v>
      </c>
      <c r="I452" s="1" t="s">
        <v>33</v>
      </c>
      <c r="J452" s="1" t="s">
        <v>61</v>
      </c>
      <c r="K452" s="1" t="str">
        <f t="shared" si="28"/>
        <v>LVL</v>
      </c>
      <c r="L452" s="2">
        <v>43189</v>
      </c>
      <c r="M452" s="2">
        <v>43199</v>
      </c>
      <c r="N452" s="2">
        <v>43199</v>
      </c>
      <c r="W452" s="1" t="s">
        <v>59</v>
      </c>
      <c r="X452" s="1" t="str">
        <f>"690945"</f>
        <v>690945</v>
      </c>
      <c r="Z452" s="1" t="s">
        <v>184</v>
      </c>
      <c r="AA452" s="1">
        <v>1</v>
      </c>
      <c r="AB452" s="1" t="s">
        <v>1112</v>
      </c>
      <c r="AD452" s="1" t="s">
        <v>79</v>
      </c>
    </row>
    <row r="453" spans="1:30" s="1" customFormat="1" x14ac:dyDescent="0.3">
      <c r="A453" s="1" t="s">
        <v>606</v>
      </c>
      <c r="B453" s="1" t="s">
        <v>51</v>
      </c>
      <c r="C453" s="1" t="s">
        <v>607</v>
      </c>
      <c r="D453" s="1" t="s">
        <v>34</v>
      </c>
      <c r="F453" s="1" t="s">
        <v>4475</v>
      </c>
      <c r="G453" s="1" t="s">
        <v>1113</v>
      </c>
      <c r="H453" s="1" t="s">
        <v>60</v>
      </c>
      <c r="I453" s="1" t="s">
        <v>33</v>
      </c>
      <c r="J453" s="1" t="s">
        <v>61</v>
      </c>
      <c r="K453" s="1" t="str">
        <f t="shared" si="28"/>
        <v>LVL</v>
      </c>
      <c r="L453" s="2">
        <v>43189</v>
      </c>
      <c r="M453" s="2">
        <v>43200</v>
      </c>
      <c r="N453" s="2">
        <v>43200</v>
      </c>
      <c r="W453" s="1" t="s">
        <v>59</v>
      </c>
      <c r="X453" s="1" t="str">
        <f>"139545"</f>
        <v>139545</v>
      </c>
      <c r="Z453" s="1" t="s">
        <v>74</v>
      </c>
      <c r="AA453" s="1">
        <v>1</v>
      </c>
      <c r="AB453" s="1" t="s">
        <v>1114</v>
      </c>
      <c r="AD453" s="1" t="s">
        <v>79</v>
      </c>
    </row>
    <row r="454" spans="1:30" s="1" customFormat="1" x14ac:dyDescent="0.3">
      <c r="A454" s="1" t="s">
        <v>1116</v>
      </c>
      <c r="B454" s="1" t="s">
        <v>1117</v>
      </c>
      <c r="C454" s="1" t="s">
        <v>1118</v>
      </c>
      <c r="D454" s="1" t="s">
        <v>37</v>
      </c>
      <c r="F454" s="1" t="s">
        <v>4490</v>
      </c>
      <c r="G454" s="1" t="s">
        <v>1115</v>
      </c>
      <c r="H454" s="1" t="s">
        <v>60</v>
      </c>
      <c r="I454" s="1" t="s">
        <v>1119</v>
      </c>
      <c r="J454" s="1" t="s">
        <v>1120</v>
      </c>
      <c r="K454" s="1" t="str">
        <f>"102"</f>
        <v>102</v>
      </c>
      <c r="L454" s="2">
        <v>43189</v>
      </c>
      <c r="M454" s="2">
        <v>43193</v>
      </c>
      <c r="N454" s="2">
        <v>43193</v>
      </c>
      <c r="W454" s="1" t="s">
        <v>59</v>
      </c>
      <c r="X454" s="1" t="str">
        <f>"589008"</f>
        <v>589008</v>
      </c>
      <c r="Z454" s="1" t="s">
        <v>53</v>
      </c>
      <c r="AA454" s="1">
        <v>24</v>
      </c>
      <c r="AB454" s="1" t="s">
        <v>1121</v>
      </c>
      <c r="AD454" s="1" t="s">
        <v>54</v>
      </c>
    </row>
    <row r="455" spans="1:30" s="1" customFormat="1" x14ac:dyDescent="0.3">
      <c r="A455" s="1" t="s">
        <v>1043</v>
      </c>
      <c r="B455" s="1" t="s">
        <v>1044</v>
      </c>
      <c r="C455" s="1" t="s">
        <v>1045</v>
      </c>
      <c r="D455" s="1" t="s">
        <v>34</v>
      </c>
      <c r="F455" s="1" t="s">
        <v>4475</v>
      </c>
      <c r="G455" s="1" t="s">
        <v>1122</v>
      </c>
      <c r="H455" s="1" t="s">
        <v>60</v>
      </c>
      <c r="I455" s="1" t="s">
        <v>33</v>
      </c>
      <c r="J455" s="1" t="s">
        <v>61</v>
      </c>
      <c r="K455" s="1" t="str">
        <f t="shared" ref="K455:K462" si="29">"LVL"</f>
        <v>LVL</v>
      </c>
      <c r="L455" s="2">
        <v>43189</v>
      </c>
      <c r="M455" s="2">
        <v>43199</v>
      </c>
      <c r="N455" s="2">
        <v>43199</v>
      </c>
      <c r="W455" s="1" t="s">
        <v>59</v>
      </c>
      <c r="X455" s="1" t="str">
        <f t="shared" ref="X455:X461" si="30">"139545"</f>
        <v>139545</v>
      </c>
      <c r="Z455" s="1" t="s">
        <v>74</v>
      </c>
      <c r="AA455" s="1">
        <v>1</v>
      </c>
      <c r="AB455" s="1" t="s">
        <v>1123</v>
      </c>
      <c r="AD455" s="1" t="s">
        <v>79</v>
      </c>
    </row>
    <row r="456" spans="1:30" s="1" customFormat="1" x14ac:dyDescent="0.3">
      <c r="A456" s="1" t="s">
        <v>1043</v>
      </c>
      <c r="B456" s="1" t="s">
        <v>1044</v>
      </c>
      <c r="C456" s="1" t="s">
        <v>1045</v>
      </c>
      <c r="D456" s="1" t="s">
        <v>34</v>
      </c>
      <c r="F456" s="1" t="s">
        <v>4475</v>
      </c>
      <c r="G456" s="1" t="s">
        <v>1124</v>
      </c>
      <c r="H456" s="1" t="s">
        <v>60</v>
      </c>
      <c r="I456" s="1" t="s">
        <v>33</v>
      </c>
      <c r="J456" s="1" t="s">
        <v>61</v>
      </c>
      <c r="K456" s="1" t="str">
        <f t="shared" si="29"/>
        <v>LVL</v>
      </c>
      <c r="L456" s="2">
        <v>43189</v>
      </c>
      <c r="M456" s="2">
        <v>43199</v>
      </c>
      <c r="N456" s="2">
        <v>43199</v>
      </c>
      <c r="W456" s="1" t="s">
        <v>59</v>
      </c>
      <c r="X456" s="1" t="str">
        <f t="shared" si="30"/>
        <v>139545</v>
      </c>
      <c r="Z456" s="1" t="s">
        <v>74</v>
      </c>
      <c r="AA456" s="1">
        <v>1</v>
      </c>
      <c r="AB456" s="1" t="s">
        <v>1125</v>
      </c>
      <c r="AD456" s="1" t="s">
        <v>79</v>
      </c>
    </row>
    <row r="457" spans="1:30" s="1" customFormat="1" x14ac:dyDescent="0.3">
      <c r="A457" s="1" t="s">
        <v>1043</v>
      </c>
      <c r="B457" s="1" t="s">
        <v>1044</v>
      </c>
      <c r="C457" s="1" t="s">
        <v>1045</v>
      </c>
      <c r="D457" s="1" t="s">
        <v>34</v>
      </c>
      <c r="F457" s="1" t="s">
        <v>4475</v>
      </c>
      <c r="G457" s="1" t="s">
        <v>1126</v>
      </c>
      <c r="H457" s="1" t="s">
        <v>60</v>
      </c>
      <c r="I457" s="1" t="s">
        <v>33</v>
      </c>
      <c r="J457" s="1" t="s">
        <v>61</v>
      </c>
      <c r="K457" s="1" t="str">
        <f t="shared" si="29"/>
        <v>LVL</v>
      </c>
      <c r="L457" s="2">
        <v>43189</v>
      </c>
      <c r="M457" s="2">
        <v>43199</v>
      </c>
      <c r="N457" s="2">
        <v>43199</v>
      </c>
      <c r="W457" s="1" t="s">
        <v>59</v>
      </c>
      <c r="X457" s="1" t="str">
        <f t="shared" si="30"/>
        <v>139545</v>
      </c>
      <c r="Z457" s="1" t="s">
        <v>74</v>
      </c>
      <c r="AA457" s="1">
        <v>1</v>
      </c>
      <c r="AB457" s="1" t="s">
        <v>1127</v>
      </c>
      <c r="AD457" s="1" t="s">
        <v>79</v>
      </c>
    </row>
    <row r="458" spans="1:30" s="1" customFormat="1" x14ac:dyDescent="0.3">
      <c r="A458" s="1" t="s">
        <v>1043</v>
      </c>
      <c r="B458" s="1" t="s">
        <v>1044</v>
      </c>
      <c r="C458" s="1" t="s">
        <v>1045</v>
      </c>
      <c r="D458" s="1" t="s">
        <v>34</v>
      </c>
      <c r="F458" s="1" t="s">
        <v>4475</v>
      </c>
      <c r="G458" s="1" t="s">
        <v>1128</v>
      </c>
      <c r="H458" s="1" t="s">
        <v>60</v>
      </c>
      <c r="I458" s="1" t="s">
        <v>33</v>
      </c>
      <c r="J458" s="1" t="s">
        <v>61</v>
      </c>
      <c r="K458" s="1" t="str">
        <f t="shared" si="29"/>
        <v>LVL</v>
      </c>
      <c r="L458" s="2">
        <v>43189</v>
      </c>
      <c r="M458" s="2">
        <v>43199</v>
      </c>
      <c r="N458" s="2">
        <v>43199</v>
      </c>
      <c r="W458" s="1" t="s">
        <v>59</v>
      </c>
      <c r="X458" s="1" t="str">
        <f t="shared" si="30"/>
        <v>139545</v>
      </c>
      <c r="Z458" s="1" t="s">
        <v>74</v>
      </c>
      <c r="AA458" s="1">
        <v>1</v>
      </c>
      <c r="AB458" s="1" t="s">
        <v>1129</v>
      </c>
      <c r="AD458" s="1" t="s">
        <v>79</v>
      </c>
    </row>
    <row r="459" spans="1:30" s="1" customFormat="1" x14ac:dyDescent="0.3">
      <c r="A459" s="1" t="s">
        <v>1043</v>
      </c>
      <c r="B459" s="1" t="s">
        <v>1044</v>
      </c>
      <c r="C459" s="1" t="s">
        <v>1045</v>
      </c>
      <c r="D459" s="1" t="s">
        <v>34</v>
      </c>
      <c r="F459" s="1" t="s">
        <v>4475</v>
      </c>
      <c r="G459" s="1" t="s">
        <v>1130</v>
      </c>
      <c r="H459" s="1" t="s">
        <v>60</v>
      </c>
      <c r="I459" s="1" t="s">
        <v>33</v>
      </c>
      <c r="J459" s="1" t="s">
        <v>61</v>
      </c>
      <c r="K459" s="1" t="str">
        <f t="shared" si="29"/>
        <v>LVL</v>
      </c>
      <c r="L459" s="2">
        <v>43189</v>
      </c>
      <c r="M459" s="2">
        <v>43199</v>
      </c>
      <c r="N459" s="2">
        <v>43199</v>
      </c>
      <c r="W459" s="1" t="s">
        <v>59</v>
      </c>
      <c r="X459" s="1" t="str">
        <f t="shared" si="30"/>
        <v>139545</v>
      </c>
      <c r="Z459" s="1" t="s">
        <v>74</v>
      </c>
      <c r="AA459" s="1">
        <v>1</v>
      </c>
      <c r="AB459" s="1" t="s">
        <v>1131</v>
      </c>
      <c r="AD459" s="1" t="s">
        <v>79</v>
      </c>
    </row>
    <row r="460" spans="1:30" s="1" customFormat="1" x14ac:dyDescent="0.3">
      <c r="A460" s="1" t="s">
        <v>1133</v>
      </c>
      <c r="B460" s="1" t="s">
        <v>1134</v>
      </c>
      <c r="C460" s="1" t="s">
        <v>1135</v>
      </c>
      <c r="D460" s="1" t="s">
        <v>34</v>
      </c>
      <c r="F460" s="1" t="s">
        <v>4475</v>
      </c>
      <c r="G460" s="1" t="s">
        <v>1132</v>
      </c>
      <c r="H460" s="1" t="s">
        <v>60</v>
      </c>
      <c r="I460" s="1" t="s">
        <v>33</v>
      </c>
      <c r="J460" s="1" t="s">
        <v>61</v>
      </c>
      <c r="K460" s="1" t="str">
        <f t="shared" si="29"/>
        <v>LVL</v>
      </c>
      <c r="L460" s="2">
        <v>43189</v>
      </c>
      <c r="M460" s="2">
        <v>43200</v>
      </c>
      <c r="N460" s="2">
        <v>43200</v>
      </c>
      <c r="W460" s="1" t="s">
        <v>59</v>
      </c>
      <c r="X460" s="1" t="str">
        <f t="shared" si="30"/>
        <v>139545</v>
      </c>
      <c r="Z460" s="1" t="s">
        <v>74</v>
      </c>
      <c r="AA460" s="1">
        <v>1</v>
      </c>
      <c r="AB460" s="1" t="s">
        <v>1136</v>
      </c>
      <c r="AD460" s="1" t="s">
        <v>79</v>
      </c>
    </row>
    <row r="461" spans="1:30" s="1" customFormat="1" x14ac:dyDescent="0.3">
      <c r="A461" s="1" t="s">
        <v>423</v>
      </c>
      <c r="B461" s="1" t="s">
        <v>424</v>
      </c>
      <c r="C461" s="1" t="s">
        <v>425</v>
      </c>
      <c r="D461" s="1" t="s">
        <v>34</v>
      </c>
      <c r="F461" s="1" t="s">
        <v>4475</v>
      </c>
      <c r="G461" s="1" t="s">
        <v>1137</v>
      </c>
      <c r="H461" s="1" t="s">
        <v>60</v>
      </c>
      <c r="I461" s="1" t="s">
        <v>33</v>
      </c>
      <c r="J461" s="1" t="s">
        <v>61</v>
      </c>
      <c r="K461" s="1" t="str">
        <f t="shared" si="29"/>
        <v>LVL</v>
      </c>
      <c r="L461" s="2">
        <v>43189</v>
      </c>
      <c r="M461" s="2">
        <v>43199</v>
      </c>
      <c r="N461" s="2">
        <v>43199</v>
      </c>
      <c r="W461" s="1" t="s">
        <v>59</v>
      </c>
      <c r="X461" s="1" t="str">
        <f t="shared" si="30"/>
        <v>139545</v>
      </c>
      <c r="Z461" s="1" t="s">
        <v>74</v>
      </c>
      <c r="AA461" s="1">
        <v>1</v>
      </c>
      <c r="AB461" s="1" t="s">
        <v>1138</v>
      </c>
      <c r="AD461" s="1" t="s">
        <v>79</v>
      </c>
    </row>
    <row r="462" spans="1:30" s="1" customFormat="1" x14ac:dyDescent="0.3">
      <c r="A462" s="1" t="s">
        <v>1140</v>
      </c>
      <c r="B462" s="1" t="s">
        <v>1141</v>
      </c>
      <c r="C462" s="1" t="s">
        <v>1142</v>
      </c>
      <c r="D462" s="1" t="s">
        <v>34</v>
      </c>
      <c r="F462" s="1" t="s">
        <v>4475</v>
      </c>
      <c r="G462" s="1" t="s">
        <v>1139</v>
      </c>
      <c r="H462" s="1" t="s">
        <v>60</v>
      </c>
      <c r="I462" s="1" t="s">
        <v>33</v>
      </c>
      <c r="J462" s="1" t="s">
        <v>61</v>
      </c>
      <c r="K462" s="1" t="str">
        <f t="shared" si="29"/>
        <v>LVL</v>
      </c>
      <c r="L462" s="2">
        <v>43189</v>
      </c>
      <c r="M462" s="2">
        <v>43199</v>
      </c>
      <c r="N462" s="2">
        <v>43199</v>
      </c>
      <c r="W462" s="1" t="s">
        <v>59</v>
      </c>
      <c r="X462" s="1" t="str">
        <f>"690945"</f>
        <v>690945</v>
      </c>
      <c r="Z462" s="1" t="s">
        <v>184</v>
      </c>
      <c r="AA462" s="1">
        <v>1</v>
      </c>
      <c r="AB462" s="1" t="s">
        <v>1143</v>
      </c>
      <c r="AD462" s="1" t="s">
        <v>79</v>
      </c>
    </row>
    <row r="463" spans="1:30" s="1" customFormat="1" x14ac:dyDescent="0.3">
      <c r="A463" s="1" t="s">
        <v>1145</v>
      </c>
      <c r="B463" s="1" t="s">
        <v>664</v>
      </c>
      <c r="C463" s="1" t="s">
        <v>1146</v>
      </c>
      <c r="D463" s="1" t="s">
        <v>37</v>
      </c>
      <c r="F463" s="1">
        <v>105</v>
      </c>
      <c r="G463" s="1" t="s">
        <v>1144</v>
      </c>
      <c r="H463" s="1" t="s">
        <v>60</v>
      </c>
      <c r="I463" s="1" t="s">
        <v>33</v>
      </c>
      <c r="J463" s="1" t="s">
        <v>61</v>
      </c>
      <c r="K463" s="1" t="str">
        <f>"44"</f>
        <v>44</v>
      </c>
      <c r="L463" s="2">
        <v>43189</v>
      </c>
      <c r="M463" s="2">
        <v>43199</v>
      </c>
      <c r="N463" s="2">
        <v>43199</v>
      </c>
      <c r="W463" s="1" t="s">
        <v>59</v>
      </c>
      <c r="X463" s="1" t="str">
        <f>"305671"</f>
        <v>305671</v>
      </c>
      <c r="Z463" s="1" t="s">
        <v>65</v>
      </c>
      <c r="AA463" s="1">
        <v>1</v>
      </c>
      <c r="AB463" s="1" t="s">
        <v>1147</v>
      </c>
      <c r="AD463" s="1" t="s">
        <v>67</v>
      </c>
    </row>
    <row r="464" spans="1:30" s="1" customFormat="1" x14ac:dyDescent="0.3">
      <c r="A464" s="1" t="s">
        <v>1145</v>
      </c>
      <c r="B464" s="1" t="s">
        <v>664</v>
      </c>
      <c r="C464" s="1" t="s">
        <v>1146</v>
      </c>
      <c r="D464" s="1" t="s">
        <v>37</v>
      </c>
      <c r="F464" s="1">
        <v>105</v>
      </c>
      <c r="G464" s="1" t="s">
        <v>1148</v>
      </c>
      <c r="H464" s="1" t="s">
        <v>60</v>
      </c>
      <c r="I464" s="1" t="s">
        <v>33</v>
      </c>
      <c r="J464" s="1" t="s">
        <v>61</v>
      </c>
      <c r="K464" s="1" t="str">
        <f>"44"</f>
        <v>44</v>
      </c>
      <c r="L464" s="2">
        <v>43189</v>
      </c>
      <c r="M464" s="2">
        <v>43199</v>
      </c>
      <c r="N464" s="2">
        <v>43199</v>
      </c>
      <c r="W464" s="1" t="s">
        <v>59</v>
      </c>
      <c r="X464" s="1" t="str">
        <f>"305671"</f>
        <v>305671</v>
      </c>
      <c r="Z464" s="1" t="s">
        <v>65</v>
      </c>
      <c r="AA464" s="1">
        <v>1</v>
      </c>
      <c r="AB464" s="1" t="s">
        <v>1149</v>
      </c>
      <c r="AD464" s="1" t="s">
        <v>67</v>
      </c>
    </row>
    <row r="465" spans="1:30" s="1" customFormat="1" x14ac:dyDescent="0.3">
      <c r="A465" s="1" t="s">
        <v>951</v>
      </c>
      <c r="B465" s="1" t="s">
        <v>500</v>
      </c>
      <c r="C465" s="1" t="s">
        <v>635</v>
      </c>
      <c r="D465" s="1" t="s">
        <v>34</v>
      </c>
      <c r="F465" s="1" t="s">
        <v>4475</v>
      </c>
      <c r="G465" s="1" t="s">
        <v>1150</v>
      </c>
      <c r="H465" s="1" t="s">
        <v>60</v>
      </c>
      <c r="I465" s="1" t="s">
        <v>33</v>
      </c>
      <c r="J465" s="1" t="s">
        <v>61</v>
      </c>
      <c r="K465" s="1" t="str">
        <f t="shared" ref="K465:K471" si="31">"LVL"</f>
        <v>LVL</v>
      </c>
      <c r="L465" s="2">
        <v>43189</v>
      </c>
      <c r="M465" s="2">
        <v>43199</v>
      </c>
      <c r="N465" s="2">
        <v>43199</v>
      </c>
      <c r="W465" s="1" t="s">
        <v>59</v>
      </c>
      <c r="X465" s="1" t="str">
        <f>"139545"</f>
        <v>139545</v>
      </c>
      <c r="Z465" s="1" t="s">
        <v>74</v>
      </c>
      <c r="AA465" s="1">
        <v>1</v>
      </c>
      <c r="AB465" s="1" t="s">
        <v>1151</v>
      </c>
      <c r="AD465" s="1" t="s">
        <v>79</v>
      </c>
    </row>
    <row r="466" spans="1:30" s="1" customFormat="1" x14ac:dyDescent="0.3">
      <c r="A466" s="1" t="s">
        <v>1153</v>
      </c>
      <c r="B466" s="1" t="s">
        <v>768</v>
      </c>
      <c r="C466" s="1" t="s">
        <v>1154</v>
      </c>
      <c r="D466" s="1" t="s">
        <v>34</v>
      </c>
      <c r="F466" s="1" t="s">
        <v>4475</v>
      </c>
      <c r="G466" s="1" t="s">
        <v>1152</v>
      </c>
      <c r="H466" s="1" t="s">
        <v>60</v>
      </c>
      <c r="I466" s="1" t="s">
        <v>33</v>
      </c>
      <c r="J466" s="1" t="s">
        <v>61</v>
      </c>
      <c r="K466" s="1" t="str">
        <f t="shared" si="31"/>
        <v>LVL</v>
      </c>
      <c r="L466" s="2">
        <v>43189</v>
      </c>
      <c r="M466" s="2">
        <v>43200</v>
      </c>
      <c r="N466" s="2">
        <v>43200</v>
      </c>
      <c r="W466" s="1" t="s">
        <v>59</v>
      </c>
      <c r="X466" s="1" t="str">
        <f>"690945"</f>
        <v>690945</v>
      </c>
      <c r="Z466" s="1" t="s">
        <v>184</v>
      </c>
      <c r="AA466" s="1">
        <v>1</v>
      </c>
      <c r="AB466" s="1" t="s">
        <v>1155</v>
      </c>
      <c r="AD466" s="1" t="s">
        <v>79</v>
      </c>
    </row>
    <row r="467" spans="1:30" s="1" customFormat="1" x14ac:dyDescent="0.3">
      <c r="A467" s="1" t="s">
        <v>1157</v>
      </c>
      <c r="B467" s="1" t="s">
        <v>1158</v>
      </c>
      <c r="C467" s="1" t="s">
        <v>1159</v>
      </c>
      <c r="D467" s="1" t="s">
        <v>34</v>
      </c>
      <c r="F467" s="1" t="s">
        <v>4475</v>
      </c>
      <c r="G467" s="1" t="s">
        <v>1156</v>
      </c>
      <c r="H467" s="1" t="s">
        <v>60</v>
      </c>
      <c r="I467" s="1" t="s">
        <v>33</v>
      </c>
      <c r="J467" s="1" t="s">
        <v>61</v>
      </c>
      <c r="K467" s="1" t="str">
        <f t="shared" si="31"/>
        <v>LVL</v>
      </c>
      <c r="L467" s="2">
        <v>43189</v>
      </c>
      <c r="M467" s="2">
        <v>43199</v>
      </c>
      <c r="N467" s="2">
        <v>43199</v>
      </c>
      <c r="W467" s="1" t="s">
        <v>59</v>
      </c>
      <c r="X467" s="1" t="str">
        <f>"139545"</f>
        <v>139545</v>
      </c>
      <c r="Z467" s="1" t="s">
        <v>74</v>
      </c>
      <c r="AA467" s="1">
        <v>1</v>
      </c>
      <c r="AB467" s="1" t="s">
        <v>1160</v>
      </c>
      <c r="AD467" s="1" t="s">
        <v>79</v>
      </c>
    </row>
    <row r="468" spans="1:30" s="1" customFormat="1" x14ac:dyDescent="0.3">
      <c r="A468" s="1" t="s">
        <v>1157</v>
      </c>
      <c r="B468" s="1" t="s">
        <v>1158</v>
      </c>
      <c r="C468" s="1" t="s">
        <v>1159</v>
      </c>
      <c r="D468" s="1" t="s">
        <v>34</v>
      </c>
      <c r="F468" s="1" t="s">
        <v>4475</v>
      </c>
      <c r="G468" s="1" t="s">
        <v>1161</v>
      </c>
      <c r="H468" s="1" t="s">
        <v>60</v>
      </c>
      <c r="I468" s="1" t="s">
        <v>33</v>
      </c>
      <c r="J468" s="1" t="s">
        <v>61</v>
      </c>
      <c r="K468" s="1" t="str">
        <f t="shared" si="31"/>
        <v>LVL</v>
      </c>
      <c r="L468" s="2">
        <v>43189</v>
      </c>
      <c r="M468" s="2">
        <v>43199</v>
      </c>
      <c r="N468" s="2">
        <v>43199</v>
      </c>
      <c r="W468" s="1" t="s">
        <v>59</v>
      </c>
      <c r="X468" s="1" t="str">
        <f>"139545"</f>
        <v>139545</v>
      </c>
      <c r="Z468" s="1" t="s">
        <v>74</v>
      </c>
      <c r="AA468" s="1">
        <v>1</v>
      </c>
      <c r="AB468" s="1" t="s">
        <v>1162</v>
      </c>
      <c r="AD468" s="1" t="s">
        <v>79</v>
      </c>
    </row>
    <row r="469" spans="1:30" s="1" customFormat="1" x14ac:dyDescent="0.3">
      <c r="A469" s="1" t="s">
        <v>1164</v>
      </c>
      <c r="B469" s="1" t="s">
        <v>1165</v>
      </c>
      <c r="C469" s="1" t="s">
        <v>1146</v>
      </c>
      <c r="D469" s="1" t="s">
        <v>34</v>
      </c>
      <c r="F469" s="1" t="s">
        <v>4475</v>
      </c>
      <c r="G469" s="1" t="s">
        <v>1163</v>
      </c>
      <c r="H469" s="1" t="s">
        <v>60</v>
      </c>
      <c r="I469" s="1" t="s">
        <v>33</v>
      </c>
      <c r="J469" s="1" t="s">
        <v>61</v>
      </c>
      <c r="K469" s="1" t="str">
        <f t="shared" si="31"/>
        <v>LVL</v>
      </c>
      <c r="L469" s="2">
        <v>43189</v>
      </c>
      <c r="M469" s="2">
        <v>43199</v>
      </c>
      <c r="N469" s="2">
        <v>43199</v>
      </c>
      <c r="W469" s="1" t="s">
        <v>59</v>
      </c>
      <c r="X469" s="1" t="str">
        <f>"139545"</f>
        <v>139545</v>
      </c>
      <c r="Z469" s="1" t="s">
        <v>74</v>
      </c>
      <c r="AA469" s="1">
        <v>1</v>
      </c>
      <c r="AB469" s="1" t="s">
        <v>1166</v>
      </c>
      <c r="AD469" s="1" t="s">
        <v>79</v>
      </c>
    </row>
    <row r="470" spans="1:30" s="1" customFormat="1" x14ac:dyDescent="0.3">
      <c r="A470" s="1" t="s">
        <v>1164</v>
      </c>
      <c r="B470" s="1" t="s">
        <v>1165</v>
      </c>
      <c r="C470" s="1" t="s">
        <v>1146</v>
      </c>
      <c r="D470" s="1" t="s">
        <v>34</v>
      </c>
      <c r="F470" s="1" t="s">
        <v>4475</v>
      </c>
      <c r="G470" s="1" t="s">
        <v>1167</v>
      </c>
      <c r="H470" s="1" t="s">
        <v>60</v>
      </c>
      <c r="I470" s="1" t="s">
        <v>33</v>
      </c>
      <c r="J470" s="1" t="s">
        <v>61</v>
      </c>
      <c r="K470" s="1" t="str">
        <f t="shared" si="31"/>
        <v>LVL</v>
      </c>
      <c r="L470" s="2">
        <v>43189</v>
      </c>
      <c r="M470" s="2">
        <v>43199</v>
      </c>
      <c r="N470" s="2">
        <v>43199</v>
      </c>
      <c r="W470" s="1" t="s">
        <v>59</v>
      </c>
      <c r="X470" s="1" t="str">
        <f>"139545"</f>
        <v>139545</v>
      </c>
      <c r="Z470" s="1" t="s">
        <v>74</v>
      </c>
      <c r="AA470" s="1">
        <v>1</v>
      </c>
      <c r="AB470" s="1" t="s">
        <v>1168</v>
      </c>
      <c r="AD470" s="1" t="s">
        <v>79</v>
      </c>
    </row>
    <row r="471" spans="1:30" s="1" customFormat="1" x14ac:dyDescent="0.3">
      <c r="A471" s="1" t="s">
        <v>1164</v>
      </c>
      <c r="B471" s="1" t="s">
        <v>1165</v>
      </c>
      <c r="C471" s="1" t="s">
        <v>1146</v>
      </c>
      <c r="D471" s="1" t="s">
        <v>34</v>
      </c>
      <c r="F471" s="1" t="s">
        <v>4475</v>
      </c>
      <c r="G471" s="1" t="s">
        <v>1169</v>
      </c>
      <c r="H471" s="1" t="s">
        <v>60</v>
      </c>
      <c r="I471" s="1" t="s">
        <v>33</v>
      </c>
      <c r="J471" s="1" t="s">
        <v>61</v>
      </c>
      <c r="K471" s="1" t="str">
        <f t="shared" si="31"/>
        <v>LVL</v>
      </c>
      <c r="L471" s="2">
        <v>43189</v>
      </c>
      <c r="M471" s="2">
        <v>43199</v>
      </c>
      <c r="N471" s="2">
        <v>43199</v>
      </c>
      <c r="W471" s="1" t="s">
        <v>59</v>
      </c>
      <c r="X471" s="1" t="str">
        <f>"139545"</f>
        <v>139545</v>
      </c>
      <c r="Z471" s="1" t="s">
        <v>74</v>
      </c>
      <c r="AA471" s="1">
        <v>1</v>
      </c>
      <c r="AB471" s="1" t="s">
        <v>1170</v>
      </c>
      <c r="AD471" s="1" t="s">
        <v>79</v>
      </c>
    </row>
    <row r="472" spans="1:30" s="1" customFormat="1" x14ac:dyDescent="0.3">
      <c r="A472" s="1" t="s">
        <v>1172</v>
      </c>
      <c r="B472" s="1" t="s">
        <v>1173</v>
      </c>
      <c r="C472" s="1" t="s">
        <v>1174</v>
      </c>
      <c r="D472" s="1" t="s">
        <v>37</v>
      </c>
      <c r="F472" s="1">
        <v>105</v>
      </c>
      <c r="G472" s="1" t="s">
        <v>1171</v>
      </c>
      <c r="H472" s="1" t="s">
        <v>60</v>
      </c>
      <c r="I472" s="1" t="s">
        <v>33</v>
      </c>
      <c r="J472" s="1" t="s">
        <v>61</v>
      </c>
      <c r="K472" s="1" t="str">
        <f>"44"</f>
        <v>44</v>
      </c>
      <c r="L472" s="2">
        <v>43189</v>
      </c>
      <c r="M472" s="2">
        <v>43199</v>
      </c>
      <c r="N472" s="2">
        <v>43199</v>
      </c>
      <c r="W472" s="1" t="s">
        <v>59</v>
      </c>
      <c r="X472" s="1" t="str">
        <f>"305671"</f>
        <v>305671</v>
      </c>
      <c r="Z472" s="1" t="s">
        <v>65</v>
      </c>
      <c r="AA472" s="1">
        <v>1</v>
      </c>
      <c r="AB472" s="1" t="s">
        <v>1175</v>
      </c>
      <c r="AD472" s="1" t="s">
        <v>67</v>
      </c>
    </row>
    <row r="473" spans="1:30" s="1" customFormat="1" x14ac:dyDescent="0.3">
      <c r="A473" s="1" t="s">
        <v>1172</v>
      </c>
      <c r="B473" s="1" t="s">
        <v>1173</v>
      </c>
      <c r="C473" s="1" t="s">
        <v>1174</v>
      </c>
      <c r="D473" s="1" t="s">
        <v>37</v>
      </c>
      <c r="F473" s="1">
        <v>105</v>
      </c>
      <c r="G473" s="1" t="s">
        <v>1176</v>
      </c>
      <c r="H473" s="1" t="s">
        <v>60</v>
      </c>
      <c r="I473" s="1" t="s">
        <v>33</v>
      </c>
      <c r="J473" s="1" t="s">
        <v>61</v>
      </c>
      <c r="K473" s="1" t="str">
        <f>"44"</f>
        <v>44</v>
      </c>
      <c r="L473" s="2">
        <v>43189</v>
      </c>
      <c r="M473" s="2">
        <v>43199</v>
      </c>
      <c r="N473" s="2">
        <v>43199</v>
      </c>
      <c r="W473" s="1" t="s">
        <v>59</v>
      </c>
      <c r="X473" s="1" t="str">
        <f>"305671"</f>
        <v>305671</v>
      </c>
      <c r="Z473" s="1" t="s">
        <v>65</v>
      </c>
      <c r="AA473" s="1">
        <v>1</v>
      </c>
      <c r="AB473" s="1" t="s">
        <v>1177</v>
      </c>
      <c r="AD473" s="1" t="s">
        <v>67</v>
      </c>
    </row>
    <row r="474" spans="1:30" s="1" customFormat="1" x14ac:dyDescent="0.3">
      <c r="A474" s="1" t="s">
        <v>1179</v>
      </c>
      <c r="B474" s="1" t="s">
        <v>111</v>
      </c>
      <c r="C474" s="1" t="s">
        <v>112</v>
      </c>
      <c r="D474" s="1" t="s">
        <v>34</v>
      </c>
      <c r="F474" s="1" t="s">
        <v>4475</v>
      </c>
      <c r="G474" s="1" t="s">
        <v>1178</v>
      </c>
      <c r="H474" s="1" t="s">
        <v>60</v>
      </c>
      <c r="I474" s="1" t="s">
        <v>33</v>
      </c>
      <c r="J474" s="1" t="s">
        <v>61</v>
      </c>
      <c r="K474" s="1" t="str">
        <f t="shared" ref="K474:K482" si="32">"LVL"</f>
        <v>LVL</v>
      </c>
      <c r="L474" s="2">
        <v>43189</v>
      </c>
      <c r="M474" s="2">
        <v>43200</v>
      </c>
      <c r="N474" s="2">
        <v>43200</v>
      </c>
      <c r="W474" s="1" t="s">
        <v>59</v>
      </c>
      <c r="X474" s="1" t="str">
        <f>"139545"</f>
        <v>139545</v>
      </c>
      <c r="Z474" s="1" t="s">
        <v>74</v>
      </c>
      <c r="AA474" s="1">
        <v>1</v>
      </c>
      <c r="AB474" s="1" t="s">
        <v>1180</v>
      </c>
      <c r="AD474" s="1" t="s">
        <v>79</v>
      </c>
    </row>
    <row r="475" spans="1:30" s="1" customFormat="1" x14ac:dyDescent="0.3">
      <c r="A475" s="1" t="s">
        <v>1182</v>
      </c>
      <c r="B475" s="1" t="s">
        <v>1183</v>
      </c>
      <c r="C475" s="1" t="s">
        <v>1184</v>
      </c>
      <c r="D475" s="1" t="s">
        <v>34</v>
      </c>
      <c r="F475" s="1" t="s">
        <v>4475</v>
      </c>
      <c r="G475" s="1" t="s">
        <v>1181</v>
      </c>
      <c r="H475" s="1" t="s">
        <v>60</v>
      </c>
      <c r="I475" s="1" t="s">
        <v>33</v>
      </c>
      <c r="J475" s="1" t="s">
        <v>61</v>
      </c>
      <c r="K475" s="1" t="str">
        <f t="shared" si="32"/>
        <v>LVL</v>
      </c>
      <c r="L475" s="2">
        <v>43189</v>
      </c>
      <c r="M475" s="2">
        <v>43199</v>
      </c>
      <c r="N475" s="2">
        <v>43199</v>
      </c>
      <c r="W475" s="1" t="s">
        <v>59</v>
      </c>
      <c r="X475" s="1" t="str">
        <f>"139545"</f>
        <v>139545</v>
      </c>
      <c r="Z475" s="1" t="s">
        <v>74</v>
      </c>
      <c r="AA475" s="1">
        <v>1</v>
      </c>
      <c r="AB475" s="1" t="s">
        <v>1185</v>
      </c>
      <c r="AD475" s="1" t="s">
        <v>79</v>
      </c>
    </row>
    <row r="476" spans="1:30" s="1" customFormat="1" x14ac:dyDescent="0.3">
      <c r="A476" s="1" t="s">
        <v>1187</v>
      </c>
      <c r="B476" s="1" t="s">
        <v>1188</v>
      </c>
      <c r="C476" s="1" t="s">
        <v>1189</v>
      </c>
      <c r="D476" s="1" t="s">
        <v>34</v>
      </c>
      <c r="F476" s="1" t="s">
        <v>4475</v>
      </c>
      <c r="G476" s="1" t="s">
        <v>1186</v>
      </c>
      <c r="H476" s="1" t="s">
        <v>60</v>
      </c>
      <c r="I476" s="1" t="s">
        <v>33</v>
      </c>
      <c r="J476" s="1" t="s">
        <v>61</v>
      </c>
      <c r="K476" s="1" t="str">
        <f t="shared" si="32"/>
        <v>LVL</v>
      </c>
      <c r="L476" s="2">
        <v>43189</v>
      </c>
      <c r="M476" s="2">
        <v>43199</v>
      </c>
      <c r="N476" s="2">
        <v>43199</v>
      </c>
      <c r="W476" s="1" t="s">
        <v>59</v>
      </c>
      <c r="X476" s="1" t="str">
        <f>"139545"</f>
        <v>139545</v>
      </c>
      <c r="Z476" s="1" t="s">
        <v>74</v>
      </c>
      <c r="AA476" s="1">
        <v>1</v>
      </c>
      <c r="AB476" s="1" t="s">
        <v>1190</v>
      </c>
      <c r="AD476" s="1" t="s">
        <v>79</v>
      </c>
    </row>
    <row r="477" spans="1:30" s="1" customFormat="1" x14ac:dyDescent="0.3">
      <c r="A477" s="1" t="s">
        <v>1192</v>
      </c>
      <c r="B477" s="1" t="s">
        <v>1193</v>
      </c>
      <c r="C477" s="1" t="s">
        <v>1194</v>
      </c>
      <c r="D477" s="1" t="s">
        <v>34</v>
      </c>
      <c r="F477" s="1" t="s">
        <v>4475</v>
      </c>
      <c r="G477" s="1" t="s">
        <v>1191</v>
      </c>
      <c r="H477" s="1" t="s">
        <v>60</v>
      </c>
      <c r="I477" s="1" t="s">
        <v>95</v>
      </c>
      <c r="J477" s="1" t="s">
        <v>61</v>
      </c>
      <c r="K477" s="1" t="str">
        <f t="shared" si="32"/>
        <v>LVL</v>
      </c>
      <c r="L477" s="2">
        <v>43193</v>
      </c>
      <c r="M477" s="2">
        <v>43194</v>
      </c>
      <c r="N477" s="2">
        <v>43194</v>
      </c>
      <c r="P477" s="1" t="s">
        <v>1195</v>
      </c>
      <c r="W477" s="1" t="s">
        <v>59</v>
      </c>
      <c r="X477" s="1" t="str">
        <f>"690945"</f>
        <v>690945</v>
      </c>
      <c r="Z477" s="1" t="s">
        <v>184</v>
      </c>
      <c r="AA477" s="1">
        <v>1</v>
      </c>
      <c r="AC477" s="1" t="s">
        <v>4491</v>
      </c>
      <c r="AD477" s="1" t="s">
        <v>79</v>
      </c>
    </row>
    <row r="478" spans="1:30" s="1" customFormat="1" x14ac:dyDescent="0.3">
      <c r="A478" s="1" t="s">
        <v>1198</v>
      </c>
      <c r="B478" s="1" t="s">
        <v>1199</v>
      </c>
      <c r="C478" s="1" t="s">
        <v>1200</v>
      </c>
      <c r="D478" s="1" t="s">
        <v>34</v>
      </c>
      <c r="F478" s="1" t="s">
        <v>4492</v>
      </c>
      <c r="G478" s="1" t="s">
        <v>1197</v>
      </c>
      <c r="H478" s="1" t="s">
        <v>60</v>
      </c>
      <c r="I478" s="1" t="s">
        <v>33</v>
      </c>
      <c r="J478" s="1" t="s">
        <v>61</v>
      </c>
      <c r="K478" s="1" t="str">
        <f t="shared" si="32"/>
        <v>LVL</v>
      </c>
      <c r="L478" s="2">
        <v>43194</v>
      </c>
      <c r="M478" s="2">
        <v>43201</v>
      </c>
      <c r="N478" s="2">
        <v>43201</v>
      </c>
      <c r="W478" s="1" t="s">
        <v>59</v>
      </c>
      <c r="X478" s="1" t="str">
        <f>"999205"</f>
        <v>999205</v>
      </c>
      <c r="Z478" s="1" t="s">
        <v>1196</v>
      </c>
      <c r="AA478" s="1">
        <v>1</v>
      </c>
      <c r="AB478" s="1" t="s">
        <v>1202</v>
      </c>
      <c r="AD478" s="1" t="s">
        <v>1201</v>
      </c>
    </row>
    <row r="479" spans="1:30" s="1" customFormat="1" x14ac:dyDescent="0.3">
      <c r="A479" s="1" t="s">
        <v>1153</v>
      </c>
      <c r="B479" s="1" t="s">
        <v>768</v>
      </c>
      <c r="C479" s="1" t="s">
        <v>1154</v>
      </c>
      <c r="D479" s="1" t="s">
        <v>34</v>
      </c>
      <c r="F479" s="1" t="s">
        <v>4475</v>
      </c>
      <c r="G479" s="1" t="s">
        <v>1203</v>
      </c>
      <c r="H479" s="1" t="s">
        <v>60</v>
      </c>
      <c r="I479" s="1" t="s">
        <v>33</v>
      </c>
      <c r="J479" s="1" t="s">
        <v>61</v>
      </c>
      <c r="K479" s="1" t="str">
        <f t="shared" si="32"/>
        <v>LVL</v>
      </c>
      <c r="L479" s="2">
        <v>43194</v>
      </c>
      <c r="M479" s="2">
        <v>43203</v>
      </c>
      <c r="N479" s="2">
        <v>43203</v>
      </c>
      <c r="W479" s="1" t="s">
        <v>59</v>
      </c>
      <c r="X479" s="1" t="str">
        <f>"690945"</f>
        <v>690945</v>
      </c>
      <c r="Z479" s="1" t="s">
        <v>184</v>
      </c>
      <c r="AA479" s="1">
        <v>1</v>
      </c>
      <c r="AB479" s="1" t="s">
        <v>1204</v>
      </c>
      <c r="AD479" s="1" t="s">
        <v>79</v>
      </c>
    </row>
    <row r="480" spans="1:30" s="1" customFormat="1" x14ac:dyDescent="0.3">
      <c r="A480" s="1" t="s">
        <v>1207</v>
      </c>
      <c r="B480" s="1" t="s">
        <v>1208</v>
      </c>
      <c r="C480" s="1" t="s">
        <v>1209</v>
      </c>
      <c r="D480" s="1" t="s">
        <v>34</v>
      </c>
      <c r="F480" s="1" t="s">
        <v>4493</v>
      </c>
      <c r="G480" s="1" t="s">
        <v>1206</v>
      </c>
      <c r="H480" s="1" t="s">
        <v>60</v>
      </c>
      <c r="I480" s="1" t="s">
        <v>33</v>
      </c>
      <c r="J480" s="1" t="s">
        <v>61</v>
      </c>
      <c r="K480" s="1" t="str">
        <f t="shared" si="32"/>
        <v>LVL</v>
      </c>
      <c r="L480" s="2">
        <v>43194</v>
      </c>
      <c r="M480" s="2">
        <v>43203</v>
      </c>
      <c r="N480" s="2">
        <v>43203</v>
      </c>
      <c r="W480" s="1" t="s">
        <v>59</v>
      </c>
      <c r="X480" s="1" t="str">
        <f>"554984"</f>
        <v>554984</v>
      </c>
      <c r="Z480" s="1" t="s">
        <v>1205</v>
      </c>
      <c r="AA480" s="1">
        <v>1</v>
      </c>
      <c r="AB480" s="1" t="s">
        <v>1211</v>
      </c>
      <c r="AD480" s="1" t="s">
        <v>1210</v>
      </c>
    </row>
    <row r="481" spans="1:30" s="1" customFormat="1" x14ac:dyDescent="0.3">
      <c r="A481" s="1" t="s">
        <v>1213</v>
      </c>
      <c r="B481" s="1" t="s">
        <v>687</v>
      </c>
      <c r="C481" s="1" t="s">
        <v>1214</v>
      </c>
      <c r="D481" s="1" t="s">
        <v>34</v>
      </c>
      <c r="F481" s="1" t="s">
        <v>4475</v>
      </c>
      <c r="G481" s="1" t="s">
        <v>1212</v>
      </c>
      <c r="H481" s="1" t="s">
        <v>60</v>
      </c>
      <c r="I481" s="1" t="s">
        <v>33</v>
      </c>
      <c r="J481" s="1" t="s">
        <v>61</v>
      </c>
      <c r="K481" s="1" t="str">
        <f t="shared" si="32"/>
        <v>LVL</v>
      </c>
      <c r="L481" s="2">
        <v>43194</v>
      </c>
      <c r="M481" s="2">
        <v>43202</v>
      </c>
      <c r="N481" s="2">
        <v>43202</v>
      </c>
      <c r="W481" s="1" t="s">
        <v>59</v>
      </c>
      <c r="X481" s="1" t="str">
        <f>"139545"</f>
        <v>139545</v>
      </c>
      <c r="Z481" s="1" t="s">
        <v>74</v>
      </c>
      <c r="AA481" s="1">
        <v>1</v>
      </c>
      <c r="AB481" s="1" t="s">
        <v>1215</v>
      </c>
      <c r="AD481" s="1" t="s">
        <v>79</v>
      </c>
    </row>
    <row r="482" spans="1:30" s="1" customFormat="1" x14ac:dyDescent="0.3">
      <c r="A482" s="1" t="s">
        <v>1217</v>
      </c>
      <c r="B482" s="1" t="s">
        <v>1218</v>
      </c>
      <c r="C482" s="1" t="s">
        <v>1219</v>
      </c>
      <c r="D482" s="1" t="s">
        <v>34</v>
      </c>
      <c r="F482" s="1" t="s">
        <v>4475</v>
      </c>
      <c r="G482" s="1" t="s">
        <v>1216</v>
      </c>
      <c r="H482" s="1" t="s">
        <v>60</v>
      </c>
      <c r="I482" s="1" t="s">
        <v>113</v>
      </c>
      <c r="J482" s="1" t="s">
        <v>61</v>
      </c>
      <c r="K482" s="1" t="str">
        <f t="shared" si="32"/>
        <v>LVL</v>
      </c>
      <c r="L482" s="2">
        <v>43194</v>
      </c>
      <c r="M482" s="2">
        <v>43195</v>
      </c>
      <c r="N482" s="2">
        <v>43195</v>
      </c>
      <c r="W482" s="1" t="s">
        <v>59</v>
      </c>
      <c r="X482" s="1" t="str">
        <f>"690945"</f>
        <v>690945</v>
      </c>
      <c r="Z482" s="1" t="s">
        <v>184</v>
      </c>
      <c r="AA482" s="1">
        <v>1</v>
      </c>
      <c r="AD482" s="1" t="s">
        <v>79</v>
      </c>
    </row>
    <row r="483" spans="1:30" s="1" customFormat="1" x14ac:dyDescent="0.3">
      <c r="A483" s="1" t="s">
        <v>378</v>
      </c>
      <c r="B483" s="1" t="s">
        <v>379</v>
      </c>
      <c r="C483" s="1" t="s">
        <v>380</v>
      </c>
      <c r="D483" s="1" t="s">
        <v>37</v>
      </c>
      <c r="F483" s="1" t="s">
        <v>4478</v>
      </c>
      <c r="G483" s="1" t="s">
        <v>1220</v>
      </c>
      <c r="H483" s="1" t="s">
        <v>60</v>
      </c>
      <c r="I483" s="1" t="s">
        <v>113</v>
      </c>
      <c r="J483" s="1" t="s">
        <v>61</v>
      </c>
      <c r="K483" s="1" t="str">
        <f>"102"</f>
        <v>102</v>
      </c>
      <c r="L483" s="2">
        <v>43195</v>
      </c>
      <c r="M483" s="2">
        <v>43196</v>
      </c>
      <c r="N483" s="2">
        <v>43196</v>
      </c>
      <c r="W483" s="1" t="s">
        <v>59</v>
      </c>
      <c r="X483" s="1" t="str">
        <f>"847692"</f>
        <v>847692</v>
      </c>
      <c r="Z483" s="1" t="s">
        <v>108</v>
      </c>
      <c r="AA483" s="1">
        <v>1</v>
      </c>
      <c r="AB483" s="1" t="s">
        <v>1221</v>
      </c>
      <c r="AD483" s="1" t="s">
        <v>114</v>
      </c>
    </row>
    <row r="484" spans="1:30" s="1" customFormat="1" x14ac:dyDescent="0.3">
      <c r="A484" s="1" t="s">
        <v>1223</v>
      </c>
      <c r="B484" s="1" t="s">
        <v>1224</v>
      </c>
      <c r="C484" s="1" t="s">
        <v>1225</v>
      </c>
      <c r="D484" s="1" t="s">
        <v>37</v>
      </c>
      <c r="F484" s="1">
        <v>105</v>
      </c>
      <c r="G484" s="1" t="s">
        <v>1222</v>
      </c>
      <c r="H484" s="1" t="s">
        <v>60</v>
      </c>
      <c r="I484" s="1" t="s">
        <v>113</v>
      </c>
      <c r="J484" s="1" t="s">
        <v>61</v>
      </c>
      <c r="K484" s="1" t="str">
        <f>"102"</f>
        <v>102</v>
      </c>
      <c r="L484" s="2">
        <v>43195</v>
      </c>
      <c r="M484" s="2">
        <v>43199</v>
      </c>
      <c r="N484" s="2">
        <v>43199</v>
      </c>
      <c r="W484" s="1" t="s">
        <v>59</v>
      </c>
      <c r="X484" s="1" t="str">
        <f>"305671"</f>
        <v>305671</v>
      </c>
      <c r="Z484" s="1" t="s">
        <v>65</v>
      </c>
      <c r="AA484" s="1">
        <v>1</v>
      </c>
      <c r="AD484" s="1" t="s">
        <v>67</v>
      </c>
    </row>
    <row r="485" spans="1:30" s="1" customFormat="1" x14ac:dyDescent="0.3">
      <c r="A485" s="1" t="s">
        <v>1223</v>
      </c>
      <c r="B485" s="1" t="s">
        <v>1224</v>
      </c>
      <c r="C485" s="1" t="s">
        <v>1225</v>
      </c>
      <c r="D485" s="1" t="s">
        <v>37</v>
      </c>
      <c r="F485" s="1">
        <v>105</v>
      </c>
      <c r="G485" s="1" t="s">
        <v>1226</v>
      </c>
      <c r="H485" s="1" t="s">
        <v>60</v>
      </c>
      <c r="I485" s="1" t="s">
        <v>113</v>
      </c>
      <c r="J485" s="1" t="s">
        <v>61</v>
      </c>
      <c r="K485" s="1" t="str">
        <f>"102"</f>
        <v>102</v>
      </c>
      <c r="L485" s="2">
        <v>43195</v>
      </c>
      <c r="M485" s="2">
        <v>43199</v>
      </c>
      <c r="N485" s="2">
        <v>43199</v>
      </c>
      <c r="W485" s="1" t="s">
        <v>59</v>
      </c>
      <c r="X485" s="1" t="str">
        <f>"305671"</f>
        <v>305671</v>
      </c>
      <c r="Z485" s="1" t="s">
        <v>65</v>
      </c>
      <c r="AA485" s="1">
        <v>1</v>
      </c>
      <c r="AD485" s="1" t="s">
        <v>67</v>
      </c>
    </row>
    <row r="486" spans="1:30" s="1" customFormat="1" x14ac:dyDescent="0.3">
      <c r="A486" s="1" t="s">
        <v>1228</v>
      </c>
      <c r="B486" s="1" t="s">
        <v>1229</v>
      </c>
      <c r="C486" s="1" t="s">
        <v>559</v>
      </c>
      <c r="D486" s="1" t="s">
        <v>37</v>
      </c>
      <c r="F486" s="1">
        <v>105</v>
      </c>
      <c r="G486" s="1" t="s">
        <v>1227</v>
      </c>
      <c r="H486" s="1" t="s">
        <v>60</v>
      </c>
      <c r="I486" s="1" t="s">
        <v>64</v>
      </c>
      <c r="J486" s="1" t="s">
        <v>61</v>
      </c>
      <c r="K486" s="1" t="str">
        <f>"44"</f>
        <v>44</v>
      </c>
      <c r="L486" s="2">
        <v>43196</v>
      </c>
      <c r="M486" s="2">
        <v>43200</v>
      </c>
      <c r="N486" s="2">
        <v>43200</v>
      </c>
      <c r="W486" s="1" t="s">
        <v>59</v>
      </c>
      <c r="X486" s="1" t="str">
        <f>"305671"</f>
        <v>305671</v>
      </c>
      <c r="Z486" s="1" t="s">
        <v>65</v>
      </c>
      <c r="AA486" s="1">
        <v>1</v>
      </c>
      <c r="AD486" s="1" t="s">
        <v>67</v>
      </c>
    </row>
    <row r="487" spans="1:30" s="1" customFormat="1" x14ac:dyDescent="0.3">
      <c r="A487" s="1" t="s">
        <v>1010</v>
      </c>
      <c r="B487" s="1" t="s">
        <v>1011</v>
      </c>
      <c r="C487" s="1" t="s">
        <v>1012</v>
      </c>
      <c r="D487" s="1" t="s">
        <v>37</v>
      </c>
      <c r="F487" s="1" t="s">
        <v>4478</v>
      </c>
      <c r="G487" s="1" t="s">
        <v>1230</v>
      </c>
      <c r="H487" s="1" t="s">
        <v>60</v>
      </c>
      <c r="I487" s="1" t="s">
        <v>113</v>
      </c>
      <c r="J487" s="1" t="s">
        <v>61</v>
      </c>
      <c r="K487" s="1" t="str">
        <f>"FRN"</f>
        <v>FRN</v>
      </c>
      <c r="L487" s="2">
        <v>43196</v>
      </c>
      <c r="M487" s="2">
        <v>43199</v>
      </c>
      <c r="N487" s="2">
        <v>43199</v>
      </c>
      <c r="W487" s="1" t="s">
        <v>59</v>
      </c>
      <c r="X487" s="1" t="str">
        <f>"847692"</f>
        <v>847692</v>
      </c>
      <c r="Z487" s="1" t="s">
        <v>108</v>
      </c>
      <c r="AA487" s="1">
        <v>1</v>
      </c>
      <c r="AB487" s="1" t="s">
        <v>1231</v>
      </c>
      <c r="AD487" s="1" t="s">
        <v>114</v>
      </c>
    </row>
    <row r="488" spans="1:30" s="1" customFormat="1" x14ac:dyDescent="0.3">
      <c r="A488" s="1" t="s">
        <v>838</v>
      </c>
      <c r="B488" s="1" t="s">
        <v>839</v>
      </c>
      <c r="C488" s="1" t="s">
        <v>840</v>
      </c>
      <c r="D488" s="1" t="s">
        <v>37</v>
      </c>
      <c r="F488" s="1">
        <v>105</v>
      </c>
      <c r="G488" s="1" t="s">
        <v>1232</v>
      </c>
      <c r="H488" s="1" t="s">
        <v>60</v>
      </c>
      <c r="I488" s="1" t="s">
        <v>64</v>
      </c>
      <c r="J488" s="1" t="s">
        <v>61</v>
      </c>
      <c r="K488" s="1" t="str">
        <f>"FRN"</f>
        <v>FRN</v>
      </c>
      <c r="L488" s="2">
        <v>43200</v>
      </c>
      <c r="M488" s="2">
        <v>43201</v>
      </c>
      <c r="N488" s="2">
        <v>43201</v>
      </c>
      <c r="W488" s="1" t="s">
        <v>59</v>
      </c>
      <c r="X488" s="1" t="str">
        <f>"305671"</f>
        <v>305671</v>
      </c>
      <c r="Z488" s="1" t="s">
        <v>65</v>
      </c>
      <c r="AA488" s="1">
        <v>1</v>
      </c>
      <c r="AD488" s="1" t="s">
        <v>67</v>
      </c>
    </row>
    <row r="489" spans="1:30" s="1" customFormat="1" x14ac:dyDescent="0.3">
      <c r="A489" s="1" t="s">
        <v>1234</v>
      </c>
      <c r="B489" s="1" t="s">
        <v>76</v>
      </c>
      <c r="C489" s="1" t="s">
        <v>874</v>
      </c>
      <c r="D489" s="1" t="s">
        <v>37</v>
      </c>
      <c r="F489" s="1">
        <v>105</v>
      </c>
      <c r="G489" s="1" t="s">
        <v>1233</v>
      </c>
      <c r="H489" s="1" t="s">
        <v>60</v>
      </c>
      <c r="I489" s="1" t="s">
        <v>113</v>
      </c>
      <c r="J489" s="1" t="s">
        <v>61</v>
      </c>
      <c r="K489" s="1" t="str">
        <f>"FRN"</f>
        <v>FRN</v>
      </c>
      <c r="L489" s="2">
        <v>43200</v>
      </c>
      <c r="M489" s="2">
        <v>43201</v>
      </c>
      <c r="N489" s="2">
        <v>43201</v>
      </c>
      <c r="W489" s="1" t="s">
        <v>59</v>
      </c>
      <c r="X489" s="1" t="str">
        <f>"305671"</f>
        <v>305671</v>
      </c>
      <c r="Z489" s="1" t="s">
        <v>65</v>
      </c>
      <c r="AA489" s="1">
        <v>1</v>
      </c>
      <c r="AD489" s="1" t="s">
        <v>67</v>
      </c>
    </row>
    <row r="490" spans="1:30" s="1" customFormat="1" x14ac:dyDescent="0.3">
      <c r="A490" s="1" t="s">
        <v>311</v>
      </c>
      <c r="B490" s="1" t="s">
        <v>312</v>
      </c>
      <c r="C490" s="1" t="s">
        <v>313</v>
      </c>
      <c r="D490" s="1" t="s">
        <v>37</v>
      </c>
      <c r="F490" s="1" t="s">
        <v>4478</v>
      </c>
      <c r="G490" s="1" t="s">
        <v>1235</v>
      </c>
      <c r="H490" s="1" t="s">
        <v>60</v>
      </c>
      <c r="I490" s="1" t="s">
        <v>113</v>
      </c>
      <c r="J490" s="1" t="s">
        <v>61</v>
      </c>
      <c r="K490" s="1" t="str">
        <f>"102"</f>
        <v>102</v>
      </c>
      <c r="L490" s="2">
        <v>43201</v>
      </c>
      <c r="M490" s="2">
        <v>43203</v>
      </c>
      <c r="N490" s="2">
        <v>43203</v>
      </c>
      <c r="W490" s="1" t="s">
        <v>59</v>
      </c>
      <c r="X490" s="1" t="str">
        <f>"847692"</f>
        <v>847692</v>
      </c>
      <c r="Z490" s="1" t="s">
        <v>108</v>
      </c>
      <c r="AA490" s="1">
        <v>1</v>
      </c>
      <c r="AD490" s="1" t="s">
        <v>114</v>
      </c>
    </row>
    <row r="491" spans="1:30" s="1" customFormat="1" x14ac:dyDescent="0.3">
      <c r="A491" s="1" t="s">
        <v>898</v>
      </c>
      <c r="B491" s="1" t="s">
        <v>282</v>
      </c>
      <c r="C491" s="1" t="s">
        <v>899</v>
      </c>
      <c r="D491" s="1" t="s">
        <v>37</v>
      </c>
      <c r="F491" s="1">
        <v>105</v>
      </c>
      <c r="G491" s="1" t="s">
        <v>1236</v>
      </c>
      <c r="H491" s="1" t="s">
        <v>60</v>
      </c>
      <c r="I491" s="1" t="s">
        <v>95</v>
      </c>
      <c r="J491" s="1" t="s">
        <v>61</v>
      </c>
      <c r="K491" s="1" t="str">
        <f>"102"</f>
        <v>102</v>
      </c>
      <c r="L491" s="2">
        <v>43203</v>
      </c>
      <c r="M491" s="2">
        <v>43207</v>
      </c>
      <c r="N491" s="2">
        <v>43207</v>
      </c>
      <c r="W491" s="1" t="s">
        <v>59</v>
      </c>
      <c r="X491" s="1" t="str">
        <f>"305671"</f>
        <v>305671</v>
      </c>
      <c r="Z491" s="1" t="s">
        <v>65</v>
      </c>
      <c r="AA491" s="1">
        <v>3</v>
      </c>
      <c r="AD491" s="1" t="s">
        <v>67</v>
      </c>
    </row>
    <row r="492" spans="1:30" s="1" customFormat="1" x14ac:dyDescent="0.3">
      <c r="A492" s="1" t="s">
        <v>1234</v>
      </c>
      <c r="B492" s="1" t="s">
        <v>76</v>
      </c>
      <c r="C492" s="1" t="s">
        <v>874</v>
      </c>
      <c r="D492" s="1" t="s">
        <v>37</v>
      </c>
      <c r="F492" s="1">
        <v>105</v>
      </c>
      <c r="G492" s="1" t="s">
        <v>1237</v>
      </c>
      <c r="H492" s="1" t="s">
        <v>60</v>
      </c>
      <c r="I492" s="1" t="s">
        <v>113</v>
      </c>
      <c r="J492" s="1" t="s">
        <v>61</v>
      </c>
      <c r="K492" s="1" t="str">
        <f>"FRN"</f>
        <v>FRN</v>
      </c>
      <c r="L492" s="2">
        <v>43203</v>
      </c>
      <c r="M492" s="2">
        <v>43206</v>
      </c>
      <c r="N492" s="2">
        <v>43206</v>
      </c>
      <c r="W492" s="1" t="s">
        <v>59</v>
      </c>
      <c r="X492" s="1" t="str">
        <f>"305671"</f>
        <v>305671</v>
      </c>
      <c r="Z492" s="1" t="s">
        <v>65</v>
      </c>
      <c r="AA492" s="1">
        <v>1</v>
      </c>
      <c r="AD492" s="1" t="s">
        <v>67</v>
      </c>
    </row>
    <row r="493" spans="1:30" s="1" customFormat="1" x14ac:dyDescent="0.3">
      <c r="A493" s="1" t="s">
        <v>1239</v>
      </c>
      <c r="B493" s="1" t="s">
        <v>1240</v>
      </c>
      <c r="C493" s="1" t="s">
        <v>1241</v>
      </c>
      <c r="D493" s="1" t="s">
        <v>34</v>
      </c>
      <c r="F493" s="1" t="s">
        <v>4475</v>
      </c>
      <c r="G493" s="1" t="s">
        <v>1238</v>
      </c>
      <c r="H493" s="1" t="s">
        <v>60</v>
      </c>
      <c r="I493" s="1" t="s">
        <v>113</v>
      </c>
      <c r="J493" s="1" t="s">
        <v>61</v>
      </c>
      <c r="K493" s="1" t="str">
        <f t="shared" ref="K493:K502" si="33">"LVL"</f>
        <v>LVL</v>
      </c>
      <c r="L493" s="2">
        <v>43203</v>
      </c>
      <c r="M493" s="2">
        <v>43209</v>
      </c>
      <c r="N493" s="2">
        <v>43209</v>
      </c>
      <c r="W493" s="1" t="s">
        <v>59</v>
      </c>
      <c r="X493" s="1" t="str">
        <f t="shared" ref="X493:X502" si="34">"690945"</f>
        <v>690945</v>
      </c>
      <c r="Z493" s="1" t="s">
        <v>184</v>
      </c>
      <c r="AA493" s="1">
        <v>1</v>
      </c>
      <c r="AD493" s="1" t="s">
        <v>79</v>
      </c>
    </row>
    <row r="494" spans="1:30" s="1" customFormat="1" x14ac:dyDescent="0.3">
      <c r="A494" s="1" t="s">
        <v>1239</v>
      </c>
      <c r="B494" s="1" t="s">
        <v>1240</v>
      </c>
      <c r="C494" s="1" t="s">
        <v>1241</v>
      </c>
      <c r="D494" s="1" t="s">
        <v>34</v>
      </c>
      <c r="F494" s="1" t="s">
        <v>4475</v>
      </c>
      <c r="G494" s="1" t="s">
        <v>1238</v>
      </c>
      <c r="H494" s="1" t="s">
        <v>60</v>
      </c>
      <c r="I494" s="1" t="s">
        <v>113</v>
      </c>
      <c r="J494" s="1" t="s">
        <v>61</v>
      </c>
      <c r="K494" s="1" t="str">
        <f t="shared" si="33"/>
        <v>LVL</v>
      </c>
      <c r="L494" s="2">
        <v>43203</v>
      </c>
      <c r="M494" s="2">
        <v>43209</v>
      </c>
      <c r="N494" s="2">
        <v>43209</v>
      </c>
      <c r="W494" s="1" t="s">
        <v>59</v>
      </c>
      <c r="X494" s="1" t="str">
        <f t="shared" si="34"/>
        <v>690945</v>
      </c>
      <c r="Z494" s="1" t="s">
        <v>184</v>
      </c>
      <c r="AA494" s="1">
        <v>1</v>
      </c>
      <c r="AD494" s="1" t="s">
        <v>79</v>
      </c>
    </row>
    <row r="495" spans="1:30" s="1" customFormat="1" x14ac:dyDescent="0.3">
      <c r="A495" s="1" t="s">
        <v>1239</v>
      </c>
      <c r="B495" s="1" t="s">
        <v>1240</v>
      </c>
      <c r="C495" s="1" t="s">
        <v>1241</v>
      </c>
      <c r="D495" s="1" t="s">
        <v>34</v>
      </c>
      <c r="F495" s="1" t="s">
        <v>4475</v>
      </c>
      <c r="G495" s="1" t="s">
        <v>1242</v>
      </c>
      <c r="H495" s="1" t="s">
        <v>60</v>
      </c>
      <c r="I495" s="1" t="s">
        <v>113</v>
      </c>
      <c r="J495" s="1" t="s">
        <v>61</v>
      </c>
      <c r="K495" s="1" t="str">
        <f t="shared" si="33"/>
        <v>LVL</v>
      </c>
      <c r="L495" s="2">
        <v>43203</v>
      </c>
      <c r="M495" s="2">
        <v>43209</v>
      </c>
      <c r="N495" s="2">
        <v>43209</v>
      </c>
      <c r="W495" s="1" t="s">
        <v>59</v>
      </c>
      <c r="X495" s="1" t="str">
        <f t="shared" si="34"/>
        <v>690945</v>
      </c>
      <c r="Z495" s="1" t="s">
        <v>184</v>
      </c>
      <c r="AA495" s="1">
        <v>1</v>
      </c>
      <c r="AD495" s="1" t="s">
        <v>79</v>
      </c>
    </row>
    <row r="496" spans="1:30" s="1" customFormat="1" x14ac:dyDescent="0.3">
      <c r="A496" s="1" t="s">
        <v>1239</v>
      </c>
      <c r="B496" s="1" t="s">
        <v>1240</v>
      </c>
      <c r="C496" s="1" t="s">
        <v>1241</v>
      </c>
      <c r="D496" s="1" t="s">
        <v>34</v>
      </c>
      <c r="F496" s="1" t="s">
        <v>4475</v>
      </c>
      <c r="G496" s="1" t="s">
        <v>1242</v>
      </c>
      <c r="H496" s="1" t="s">
        <v>60</v>
      </c>
      <c r="I496" s="1" t="s">
        <v>113</v>
      </c>
      <c r="J496" s="1" t="s">
        <v>61</v>
      </c>
      <c r="K496" s="1" t="str">
        <f t="shared" si="33"/>
        <v>LVL</v>
      </c>
      <c r="L496" s="2">
        <v>43203</v>
      </c>
      <c r="M496" s="2">
        <v>43209</v>
      </c>
      <c r="N496" s="2">
        <v>43209</v>
      </c>
      <c r="W496" s="1" t="s">
        <v>59</v>
      </c>
      <c r="X496" s="1" t="str">
        <f t="shared" si="34"/>
        <v>690945</v>
      </c>
      <c r="Z496" s="1" t="s">
        <v>184</v>
      </c>
      <c r="AA496" s="1">
        <v>1</v>
      </c>
      <c r="AD496" s="1" t="s">
        <v>79</v>
      </c>
    </row>
    <row r="497" spans="1:30" s="1" customFormat="1" x14ac:dyDescent="0.3">
      <c r="A497" s="1" t="s">
        <v>1239</v>
      </c>
      <c r="B497" s="1" t="s">
        <v>1240</v>
      </c>
      <c r="C497" s="1" t="s">
        <v>1241</v>
      </c>
      <c r="D497" s="1" t="s">
        <v>34</v>
      </c>
      <c r="F497" s="1" t="s">
        <v>4475</v>
      </c>
      <c r="G497" s="1" t="s">
        <v>1242</v>
      </c>
      <c r="H497" s="1" t="s">
        <v>60</v>
      </c>
      <c r="I497" s="1" t="s">
        <v>113</v>
      </c>
      <c r="J497" s="1" t="s">
        <v>61</v>
      </c>
      <c r="K497" s="1" t="str">
        <f t="shared" si="33"/>
        <v>LVL</v>
      </c>
      <c r="L497" s="2">
        <v>43203</v>
      </c>
      <c r="M497" s="2">
        <v>43209</v>
      </c>
      <c r="N497" s="2">
        <v>43209</v>
      </c>
      <c r="W497" s="1" t="s">
        <v>59</v>
      </c>
      <c r="X497" s="1" t="str">
        <f t="shared" si="34"/>
        <v>690945</v>
      </c>
      <c r="Z497" s="1" t="s">
        <v>184</v>
      </c>
      <c r="AA497" s="1">
        <v>1</v>
      </c>
      <c r="AD497" s="1" t="s">
        <v>79</v>
      </c>
    </row>
    <row r="498" spans="1:30" s="1" customFormat="1" x14ac:dyDescent="0.3">
      <c r="A498" s="1" t="s">
        <v>1239</v>
      </c>
      <c r="B498" s="1" t="s">
        <v>1240</v>
      </c>
      <c r="C498" s="1" t="s">
        <v>1241</v>
      </c>
      <c r="D498" s="1" t="s">
        <v>34</v>
      </c>
      <c r="F498" s="1" t="s">
        <v>4475</v>
      </c>
      <c r="G498" s="1" t="s">
        <v>1242</v>
      </c>
      <c r="H498" s="1" t="s">
        <v>60</v>
      </c>
      <c r="I498" s="1" t="s">
        <v>113</v>
      </c>
      <c r="J498" s="1" t="s">
        <v>61</v>
      </c>
      <c r="K498" s="1" t="str">
        <f t="shared" si="33"/>
        <v>LVL</v>
      </c>
      <c r="L498" s="2">
        <v>43203</v>
      </c>
      <c r="M498" s="2">
        <v>43209</v>
      </c>
      <c r="N498" s="2">
        <v>43209</v>
      </c>
      <c r="W498" s="1" t="s">
        <v>59</v>
      </c>
      <c r="X498" s="1" t="str">
        <f t="shared" si="34"/>
        <v>690945</v>
      </c>
      <c r="Z498" s="1" t="s">
        <v>184</v>
      </c>
      <c r="AA498" s="1">
        <v>1</v>
      </c>
      <c r="AD498" s="1" t="s">
        <v>79</v>
      </c>
    </row>
    <row r="499" spans="1:30" s="1" customFormat="1" x14ac:dyDescent="0.3">
      <c r="A499" s="1" t="s">
        <v>1239</v>
      </c>
      <c r="B499" s="1" t="s">
        <v>1240</v>
      </c>
      <c r="C499" s="1" t="s">
        <v>1241</v>
      </c>
      <c r="D499" s="1" t="s">
        <v>34</v>
      </c>
      <c r="F499" s="1" t="s">
        <v>4475</v>
      </c>
      <c r="G499" s="1" t="s">
        <v>1242</v>
      </c>
      <c r="H499" s="1" t="s">
        <v>60</v>
      </c>
      <c r="I499" s="1" t="s">
        <v>113</v>
      </c>
      <c r="J499" s="1" t="s">
        <v>61</v>
      </c>
      <c r="K499" s="1" t="str">
        <f t="shared" si="33"/>
        <v>LVL</v>
      </c>
      <c r="L499" s="2">
        <v>43203</v>
      </c>
      <c r="M499" s="2">
        <v>43209</v>
      </c>
      <c r="N499" s="2">
        <v>43209</v>
      </c>
      <c r="W499" s="1" t="s">
        <v>59</v>
      </c>
      <c r="X499" s="1" t="str">
        <f t="shared" si="34"/>
        <v>690945</v>
      </c>
      <c r="Z499" s="1" t="s">
        <v>184</v>
      </c>
      <c r="AA499" s="1">
        <v>1</v>
      </c>
      <c r="AD499" s="1" t="s">
        <v>79</v>
      </c>
    </row>
    <row r="500" spans="1:30" s="1" customFormat="1" x14ac:dyDescent="0.3">
      <c r="A500" s="1" t="s">
        <v>1239</v>
      </c>
      <c r="B500" s="1" t="s">
        <v>1240</v>
      </c>
      <c r="C500" s="1" t="s">
        <v>1241</v>
      </c>
      <c r="D500" s="1" t="s">
        <v>34</v>
      </c>
      <c r="F500" s="1" t="s">
        <v>4475</v>
      </c>
      <c r="G500" s="1" t="s">
        <v>1242</v>
      </c>
      <c r="H500" s="1" t="s">
        <v>60</v>
      </c>
      <c r="I500" s="1" t="s">
        <v>113</v>
      </c>
      <c r="J500" s="1" t="s">
        <v>61</v>
      </c>
      <c r="K500" s="1" t="str">
        <f t="shared" si="33"/>
        <v>LVL</v>
      </c>
      <c r="L500" s="2">
        <v>43203</v>
      </c>
      <c r="M500" s="2">
        <v>43209</v>
      </c>
      <c r="N500" s="2">
        <v>43209</v>
      </c>
      <c r="W500" s="1" t="s">
        <v>59</v>
      </c>
      <c r="X500" s="1" t="str">
        <f t="shared" si="34"/>
        <v>690945</v>
      </c>
      <c r="Z500" s="1" t="s">
        <v>184</v>
      </c>
      <c r="AA500" s="1">
        <v>1</v>
      </c>
      <c r="AD500" s="1" t="s">
        <v>79</v>
      </c>
    </row>
    <row r="501" spans="1:30" s="1" customFormat="1" x14ac:dyDescent="0.3">
      <c r="A501" s="1" t="s">
        <v>1244</v>
      </c>
      <c r="B501" s="1" t="s">
        <v>134</v>
      </c>
      <c r="C501" s="1" t="s">
        <v>171</v>
      </c>
      <c r="D501" s="1" t="s">
        <v>34</v>
      </c>
      <c r="F501" s="1" t="s">
        <v>4475</v>
      </c>
      <c r="G501" s="1" t="s">
        <v>1243</v>
      </c>
      <c r="H501" s="1" t="s">
        <v>60</v>
      </c>
      <c r="I501" s="1" t="s">
        <v>113</v>
      </c>
      <c r="J501" s="1" t="s">
        <v>61</v>
      </c>
      <c r="K501" s="1" t="str">
        <f t="shared" si="33"/>
        <v>LVL</v>
      </c>
      <c r="L501" s="2">
        <v>43203</v>
      </c>
      <c r="M501" s="2">
        <v>43207</v>
      </c>
      <c r="N501" s="2">
        <v>43207</v>
      </c>
      <c r="W501" s="1" t="s">
        <v>59</v>
      </c>
      <c r="X501" s="1" t="str">
        <f t="shared" si="34"/>
        <v>690945</v>
      </c>
      <c r="Z501" s="1" t="s">
        <v>184</v>
      </c>
      <c r="AA501" s="1">
        <v>1</v>
      </c>
      <c r="AB501" s="1" t="s">
        <v>1245</v>
      </c>
      <c r="AD501" s="1" t="s">
        <v>79</v>
      </c>
    </row>
    <row r="502" spans="1:30" s="1" customFormat="1" x14ac:dyDescent="0.3">
      <c r="A502" s="1" t="s">
        <v>1247</v>
      </c>
      <c r="B502" s="1" t="s">
        <v>1248</v>
      </c>
      <c r="C502" s="1" t="s">
        <v>1249</v>
      </c>
      <c r="D502" s="1" t="s">
        <v>34</v>
      </c>
      <c r="F502" s="1" t="s">
        <v>4475</v>
      </c>
      <c r="G502" s="1" t="s">
        <v>1246</v>
      </c>
      <c r="H502" s="1" t="s">
        <v>60</v>
      </c>
      <c r="I502" s="1" t="s">
        <v>95</v>
      </c>
      <c r="J502" s="1" t="s">
        <v>61</v>
      </c>
      <c r="K502" s="1" t="str">
        <f t="shared" si="33"/>
        <v>LVL</v>
      </c>
      <c r="L502" s="2">
        <v>43206</v>
      </c>
      <c r="M502" s="2">
        <v>43207</v>
      </c>
      <c r="N502" s="2">
        <v>43207</v>
      </c>
      <c r="W502" s="1" t="s">
        <v>59</v>
      </c>
      <c r="X502" s="1" t="str">
        <f t="shared" si="34"/>
        <v>690945</v>
      </c>
      <c r="Z502" s="1" t="s">
        <v>184</v>
      </c>
      <c r="AA502" s="1">
        <v>7</v>
      </c>
      <c r="AD502" s="1" t="s">
        <v>79</v>
      </c>
    </row>
    <row r="503" spans="1:30" s="1" customFormat="1" x14ac:dyDescent="0.3">
      <c r="A503" s="1" t="s">
        <v>440</v>
      </c>
      <c r="B503" s="1" t="s">
        <v>441</v>
      </c>
      <c r="C503" s="1" t="s">
        <v>442</v>
      </c>
      <c r="D503" s="1" t="s">
        <v>37</v>
      </c>
      <c r="F503" s="1">
        <v>105</v>
      </c>
      <c r="G503" s="1" t="s">
        <v>1250</v>
      </c>
      <c r="H503" s="1" t="s">
        <v>60</v>
      </c>
      <c r="I503" s="1" t="s">
        <v>113</v>
      </c>
      <c r="J503" s="1" t="s">
        <v>61</v>
      </c>
      <c r="K503" s="1" t="str">
        <f>"102"</f>
        <v>102</v>
      </c>
      <c r="L503" s="2">
        <v>43206</v>
      </c>
      <c r="M503" s="2">
        <v>43207</v>
      </c>
      <c r="N503" s="2">
        <v>43207</v>
      </c>
      <c r="W503" s="1" t="s">
        <v>59</v>
      </c>
      <c r="X503" s="1" t="str">
        <f>"305671"</f>
        <v>305671</v>
      </c>
      <c r="Z503" s="1" t="s">
        <v>65</v>
      </c>
      <c r="AA503" s="1">
        <v>1</v>
      </c>
      <c r="AB503" s="1" t="s">
        <v>1251</v>
      </c>
      <c r="AD503" s="1" t="s">
        <v>67</v>
      </c>
    </row>
    <row r="504" spans="1:30" s="1" customFormat="1" x14ac:dyDescent="0.3">
      <c r="A504" s="1" t="s">
        <v>1239</v>
      </c>
      <c r="B504" s="1" t="s">
        <v>1240</v>
      </c>
      <c r="C504" s="1" t="s">
        <v>1241</v>
      </c>
      <c r="D504" s="1" t="s">
        <v>34</v>
      </c>
      <c r="F504" s="1" t="s">
        <v>4475</v>
      </c>
      <c r="G504" s="1" t="s">
        <v>1252</v>
      </c>
      <c r="H504" s="1" t="s">
        <v>60</v>
      </c>
      <c r="I504" s="1" t="s">
        <v>113</v>
      </c>
      <c r="J504" s="1" t="s">
        <v>61</v>
      </c>
      <c r="K504" s="1" t="str">
        <f>"LVL"</f>
        <v>LVL</v>
      </c>
      <c r="L504" s="2">
        <v>43206</v>
      </c>
      <c r="M504" s="2">
        <v>43209</v>
      </c>
      <c r="N504" s="2">
        <v>43209</v>
      </c>
      <c r="W504" s="1" t="s">
        <v>59</v>
      </c>
      <c r="X504" s="1" t="str">
        <f>"690945"</f>
        <v>690945</v>
      </c>
      <c r="Z504" s="1" t="s">
        <v>184</v>
      </c>
      <c r="AA504" s="1">
        <v>1</v>
      </c>
      <c r="AD504" s="1" t="s">
        <v>79</v>
      </c>
    </row>
    <row r="505" spans="1:30" s="1" customFormat="1" x14ac:dyDescent="0.3">
      <c r="A505" s="1" t="s">
        <v>1254</v>
      </c>
      <c r="B505" s="1" t="s">
        <v>1255</v>
      </c>
      <c r="C505" s="1" t="s">
        <v>321</v>
      </c>
      <c r="D505" s="1" t="s">
        <v>37</v>
      </c>
      <c r="F505" s="1">
        <v>78</v>
      </c>
      <c r="G505" s="1" t="s">
        <v>1253</v>
      </c>
      <c r="H505" s="1" t="s">
        <v>60</v>
      </c>
      <c r="I505" s="1" t="s">
        <v>64</v>
      </c>
      <c r="J505" s="1" t="s">
        <v>61</v>
      </c>
      <c r="K505" s="1" t="str">
        <f>"102"</f>
        <v>102</v>
      </c>
      <c r="L505" s="2">
        <v>43207</v>
      </c>
      <c r="M505" s="2">
        <v>43208</v>
      </c>
      <c r="N505" s="2">
        <v>43208</v>
      </c>
      <c r="W505" s="1" t="s">
        <v>59</v>
      </c>
      <c r="X505" s="1" t="str">
        <f>"607064"</f>
        <v>607064</v>
      </c>
      <c r="Z505" s="1" t="s">
        <v>42</v>
      </c>
      <c r="AA505" s="1">
        <v>1</v>
      </c>
      <c r="AB505" s="1" t="s">
        <v>49</v>
      </c>
      <c r="AD505" s="1" t="s">
        <v>43</v>
      </c>
    </row>
    <row r="506" spans="1:30" s="1" customFormat="1" x14ac:dyDescent="0.3">
      <c r="A506" s="1" t="s">
        <v>288</v>
      </c>
      <c r="B506" s="1" t="s">
        <v>289</v>
      </c>
      <c r="C506" s="1" t="s">
        <v>290</v>
      </c>
      <c r="D506" s="1" t="s">
        <v>37</v>
      </c>
      <c r="F506" s="1" t="s">
        <v>4478</v>
      </c>
      <c r="G506" s="1" t="s">
        <v>1256</v>
      </c>
      <c r="H506" s="1" t="s">
        <v>60</v>
      </c>
      <c r="I506" s="1" t="s">
        <v>113</v>
      </c>
      <c r="J506" s="1" t="s">
        <v>61</v>
      </c>
      <c r="K506" s="1" t="str">
        <f>"102"</f>
        <v>102</v>
      </c>
      <c r="L506" s="2">
        <v>43207</v>
      </c>
      <c r="M506" s="2">
        <v>43208</v>
      </c>
      <c r="N506" s="2">
        <v>43208</v>
      </c>
      <c r="W506" s="1" t="s">
        <v>59</v>
      </c>
      <c r="X506" s="1" t="str">
        <f>"847692"</f>
        <v>847692</v>
      </c>
      <c r="Z506" s="1" t="s">
        <v>108</v>
      </c>
      <c r="AA506" s="1">
        <v>1</v>
      </c>
      <c r="AD506" s="1" t="s">
        <v>114</v>
      </c>
    </row>
    <row r="507" spans="1:30" s="1" customFormat="1" x14ac:dyDescent="0.3">
      <c r="A507" s="1" t="s">
        <v>288</v>
      </c>
      <c r="B507" s="1" t="s">
        <v>289</v>
      </c>
      <c r="C507" s="1" t="s">
        <v>290</v>
      </c>
      <c r="D507" s="1" t="s">
        <v>37</v>
      </c>
      <c r="F507" s="1" t="s">
        <v>4478</v>
      </c>
      <c r="G507" s="1" t="s">
        <v>1256</v>
      </c>
      <c r="H507" s="1" t="s">
        <v>60</v>
      </c>
      <c r="I507" s="1" t="s">
        <v>113</v>
      </c>
      <c r="J507" s="1" t="s">
        <v>61</v>
      </c>
      <c r="K507" s="1" t="str">
        <f>"102"</f>
        <v>102</v>
      </c>
      <c r="L507" s="2">
        <v>43207</v>
      </c>
      <c r="M507" s="2">
        <v>43208</v>
      </c>
      <c r="N507" s="2">
        <v>43208</v>
      </c>
      <c r="W507" s="1" t="s">
        <v>59</v>
      </c>
      <c r="X507" s="1" t="str">
        <f>"847692"</f>
        <v>847692</v>
      </c>
      <c r="Z507" s="1" t="s">
        <v>108</v>
      </c>
      <c r="AA507" s="1">
        <v>1</v>
      </c>
      <c r="AD507" s="1" t="s">
        <v>114</v>
      </c>
    </row>
    <row r="508" spans="1:30" s="1" customFormat="1" x14ac:dyDescent="0.3">
      <c r="A508" s="1" t="s">
        <v>1239</v>
      </c>
      <c r="B508" s="1" t="s">
        <v>1240</v>
      </c>
      <c r="C508" s="1" t="s">
        <v>1241</v>
      </c>
      <c r="D508" s="1" t="s">
        <v>34</v>
      </c>
      <c r="F508" s="1" t="s">
        <v>4475</v>
      </c>
      <c r="G508" s="1" t="s">
        <v>1257</v>
      </c>
      <c r="H508" s="1" t="s">
        <v>60</v>
      </c>
      <c r="I508" s="1" t="s">
        <v>113</v>
      </c>
      <c r="J508" s="1" t="s">
        <v>61</v>
      </c>
      <c r="K508" s="1" t="str">
        <f>"LVL"</f>
        <v>LVL</v>
      </c>
      <c r="L508" s="2">
        <v>43207</v>
      </c>
      <c r="M508" s="2">
        <v>43209</v>
      </c>
      <c r="N508" s="2">
        <v>43209</v>
      </c>
      <c r="W508" s="1" t="s">
        <v>59</v>
      </c>
      <c r="X508" s="1" t="str">
        <f>"690945"</f>
        <v>690945</v>
      </c>
      <c r="Z508" s="1" t="s">
        <v>184</v>
      </c>
      <c r="AA508" s="1">
        <v>1</v>
      </c>
      <c r="AD508" s="1" t="s">
        <v>79</v>
      </c>
    </row>
    <row r="509" spans="1:30" s="1" customFormat="1" x14ac:dyDescent="0.3">
      <c r="A509" s="1" t="s">
        <v>1259</v>
      </c>
      <c r="B509" s="1" t="s">
        <v>1260</v>
      </c>
      <c r="C509" s="1" t="s">
        <v>1261</v>
      </c>
      <c r="D509" s="1" t="s">
        <v>34</v>
      </c>
      <c r="F509" s="1" t="s">
        <v>4475</v>
      </c>
      <c r="G509" s="1" t="s">
        <v>1258</v>
      </c>
      <c r="H509" s="1" t="s">
        <v>60</v>
      </c>
      <c r="I509" s="1" t="s">
        <v>33</v>
      </c>
      <c r="J509" s="1" t="s">
        <v>61</v>
      </c>
      <c r="K509" s="1" t="str">
        <f>"LVL"</f>
        <v>LVL</v>
      </c>
      <c r="L509" s="2">
        <v>43208</v>
      </c>
      <c r="M509" s="2">
        <v>43210</v>
      </c>
      <c r="N509" s="2">
        <v>43210</v>
      </c>
      <c r="W509" s="1" t="s">
        <v>59</v>
      </c>
      <c r="X509" s="1" t="str">
        <f>"690945"</f>
        <v>690945</v>
      </c>
      <c r="Z509" s="1" t="s">
        <v>184</v>
      </c>
      <c r="AA509" s="1">
        <v>1</v>
      </c>
      <c r="AB509" s="1" t="s">
        <v>1262</v>
      </c>
      <c r="AD509" s="1" t="s">
        <v>79</v>
      </c>
    </row>
    <row r="510" spans="1:30" s="1" customFormat="1" x14ac:dyDescent="0.3">
      <c r="A510" s="1" t="s">
        <v>1264</v>
      </c>
      <c r="B510" s="1" t="s">
        <v>1265</v>
      </c>
      <c r="C510" s="1" t="s">
        <v>1266</v>
      </c>
      <c r="D510" s="1" t="s">
        <v>37</v>
      </c>
      <c r="F510" s="1">
        <v>105</v>
      </c>
      <c r="G510" s="1" t="s">
        <v>1263</v>
      </c>
      <c r="H510" s="1" t="s">
        <v>60</v>
      </c>
      <c r="I510" s="1" t="s">
        <v>33</v>
      </c>
      <c r="J510" s="1" t="s">
        <v>61</v>
      </c>
      <c r="K510" s="1" t="str">
        <f>"FRN"</f>
        <v>FRN</v>
      </c>
      <c r="L510" s="2">
        <v>43208</v>
      </c>
      <c r="M510" s="2">
        <v>43210</v>
      </c>
      <c r="N510" s="2">
        <v>43210</v>
      </c>
      <c r="W510" s="1" t="s">
        <v>59</v>
      </c>
      <c r="X510" s="1" t="str">
        <f>"305671"</f>
        <v>305671</v>
      </c>
      <c r="Z510" s="1" t="s">
        <v>65</v>
      </c>
      <c r="AA510" s="1">
        <v>1</v>
      </c>
      <c r="AB510" s="1" t="s">
        <v>1267</v>
      </c>
      <c r="AD510" s="1" t="s">
        <v>67</v>
      </c>
    </row>
    <row r="511" spans="1:30" s="1" customFormat="1" x14ac:dyDescent="0.3">
      <c r="A511" s="1" t="s">
        <v>930</v>
      </c>
      <c r="B511" s="1" t="s">
        <v>931</v>
      </c>
      <c r="C511" s="1" t="s">
        <v>932</v>
      </c>
      <c r="D511" s="1" t="s">
        <v>34</v>
      </c>
      <c r="F511" s="1" t="s">
        <v>4474</v>
      </c>
      <c r="G511" s="1" t="s">
        <v>1268</v>
      </c>
      <c r="H511" s="1" t="s">
        <v>60</v>
      </c>
      <c r="I511" s="1" t="s">
        <v>64</v>
      </c>
      <c r="J511" s="1" t="s">
        <v>61</v>
      </c>
      <c r="K511" s="1" t="str">
        <f>"LVL"</f>
        <v>LVL</v>
      </c>
      <c r="L511" s="2">
        <v>43208</v>
      </c>
      <c r="M511" s="2">
        <v>43210</v>
      </c>
      <c r="N511" s="2">
        <v>43210</v>
      </c>
      <c r="W511" s="1" t="s">
        <v>59</v>
      </c>
      <c r="X511" s="1" t="str">
        <f>"643631"</f>
        <v>643631</v>
      </c>
      <c r="Z511" s="1" t="s">
        <v>707</v>
      </c>
      <c r="AA511" s="1">
        <v>1</v>
      </c>
      <c r="AD511" s="1" t="s">
        <v>70</v>
      </c>
    </row>
    <row r="512" spans="1:30" s="1" customFormat="1" x14ac:dyDescent="0.3">
      <c r="A512" s="1" t="s">
        <v>1270</v>
      </c>
      <c r="B512" s="1" t="s">
        <v>1271</v>
      </c>
      <c r="C512" s="1" t="s">
        <v>1272</v>
      </c>
      <c r="D512" s="1" t="s">
        <v>34</v>
      </c>
      <c r="F512" s="1" t="s">
        <v>4475</v>
      </c>
      <c r="G512" s="1" t="s">
        <v>1269</v>
      </c>
      <c r="H512" s="1" t="s">
        <v>60</v>
      </c>
      <c r="I512" s="1" t="s">
        <v>33</v>
      </c>
      <c r="J512" s="1" t="s">
        <v>61</v>
      </c>
      <c r="K512" s="1" t="str">
        <f>"LVL"</f>
        <v>LVL</v>
      </c>
      <c r="L512" s="2">
        <v>43208</v>
      </c>
      <c r="M512" s="2">
        <v>43210</v>
      </c>
      <c r="N512" s="2">
        <v>43210</v>
      </c>
      <c r="W512" s="1" t="s">
        <v>59</v>
      </c>
      <c r="X512" s="1" t="str">
        <f>"690945"</f>
        <v>690945</v>
      </c>
      <c r="Z512" s="1" t="s">
        <v>184</v>
      </c>
      <c r="AA512" s="1">
        <v>1</v>
      </c>
      <c r="AB512" s="1" t="s">
        <v>1273</v>
      </c>
      <c r="AD512" s="1" t="s">
        <v>79</v>
      </c>
    </row>
    <row r="513" spans="1:30" s="1" customFormat="1" x14ac:dyDescent="0.3">
      <c r="A513" s="1" t="s">
        <v>1275</v>
      </c>
      <c r="B513" s="1" t="s">
        <v>500</v>
      </c>
      <c r="C513" s="1" t="s">
        <v>48</v>
      </c>
      <c r="D513" s="1" t="s">
        <v>34</v>
      </c>
      <c r="F513" s="1" t="s">
        <v>4475</v>
      </c>
      <c r="G513" s="1" t="s">
        <v>1274</v>
      </c>
      <c r="H513" s="1" t="s">
        <v>60</v>
      </c>
      <c r="I513" s="1" t="s">
        <v>33</v>
      </c>
      <c r="J513" s="1" t="s">
        <v>61</v>
      </c>
      <c r="K513" s="1" t="str">
        <f>"LVL"</f>
        <v>LVL</v>
      </c>
      <c r="L513" s="2">
        <v>43208</v>
      </c>
      <c r="M513" s="2">
        <v>43210</v>
      </c>
      <c r="N513" s="2">
        <v>43210</v>
      </c>
      <c r="W513" s="1" t="s">
        <v>59</v>
      </c>
      <c r="X513" s="1" t="str">
        <f>"690945"</f>
        <v>690945</v>
      </c>
      <c r="Z513" s="1" t="s">
        <v>184</v>
      </c>
      <c r="AA513" s="1">
        <v>1</v>
      </c>
      <c r="AB513" s="1" t="s">
        <v>1276</v>
      </c>
      <c r="AD513" s="1" t="s">
        <v>79</v>
      </c>
    </row>
    <row r="514" spans="1:30" s="1" customFormat="1" x14ac:dyDescent="0.3">
      <c r="A514" s="1" t="s">
        <v>666</v>
      </c>
      <c r="B514" s="1" t="s">
        <v>664</v>
      </c>
      <c r="C514" s="1" t="s">
        <v>1006</v>
      </c>
      <c r="D514" s="1" t="s">
        <v>37</v>
      </c>
      <c r="F514" s="1" t="s">
        <v>4478</v>
      </c>
      <c r="G514" s="1" t="s">
        <v>1277</v>
      </c>
      <c r="H514" s="1" t="s">
        <v>60</v>
      </c>
      <c r="I514" s="1" t="s">
        <v>33</v>
      </c>
      <c r="J514" s="1" t="s">
        <v>61</v>
      </c>
      <c r="K514" s="1" t="str">
        <f>"44"</f>
        <v>44</v>
      </c>
      <c r="L514" s="2">
        <v>43209</v>
      </c>
      <c r="M514" s="2">
        <v>43213</v>
      </c>
      <c r="N514" s="2">
        <v>43213</v>
      </c>
      <c r="W514" s="1" t="s">
        <v>59</v>
      </c>
      <c r="X514" s="1" t="str">
        <f>"847692"</f>
        <v>847692</v>
      </c>
      <c r="Z514" s="1" t="s">
        <v>108</v>
      </c>
      <c r="AA514" s="1">
        <v>1</v>
      </c>
      <c r="AB514" s="1" t="s">
        <v>1278</v>
      </c>
      <c r="AD514" s="1" t="s">
        <v>114</v>
      </c>
    </row>
    <row r="515" spans="1:30" s="1" customFormat="1" x14ac:dyDescent="0.3">
      <c r="A515" s="1" t="s">
        <v>666</v>
      </c>
      <c r="B515" s="1" t="s">
        <v>664</v>
      </c>
      <c r="C515" s="1" t="s">
        <v>1006</v>
      </c>
      <c r="D515" s="1" t="s">
        <v>37</v>
      </c>
      <c r="F515" s="1" t="s">
        <v>4478</v>
      </c>
      <c r="G515" s="1" t="s">
        <v>1279</v>
      </c>
      <c r="H515" s="1" t="s">
        <v>60</v>
      </c>
      <c r="I515" s="1" t="s">
        <v>33</v>
      </c>
      <c r="J515" s="1" t="s">
        <v>61</v>
      </c>
      <c r="K515" s="1" t="str">
        <f>"44"</f>
        <v>44</v>
      </c>
      <c r="L515" s="2">
        <v>43209</v>
      </c>
      <c r="M515" s="2">
        <v>43213</v>
      </c>
      <c r="N515" s="2">
        <v>43213</v>
      </c>
      <c r="W515" s="1" t="s">
        <v>59</v>
      </c>
      <c r="X515" s="1" t="str">
        <f>"847692"</f>
        <v>847692</v>
      </c>
      <c r="Z515" s="1" t="s">
        <v>108</v>
      </c>
      <c r="AA515" s="1">
        <v>1</v>
      </c>
      <c r="AB515" s="1" t="s">
        <v>1280</v>
      </c>
      <c r="AD515" s="1" t="s">
        <v>114</v>
      </c>
    </row>
    <row r="516" spans="1:30" s="1" customFormat="1" x14ac:dyDescent="0.3">
      <c r="A516" s="1" t="s">
        <v>1282</v>
      </c>
      <c r="B516" s="1" t="s">
        <v>1283</v>
      </c>
      <c r="C516" s="1" t="s">
        <v>1284</v>
      </c>
      <c r="D516" s="1" t="s">
        <v>34</v>
      </c>
      <c r="F516" s="1" t="s">
        <v>4475</v>
      </c>
      <c r="G516" s="1" t="s">
        <v>1281</v>
      </c>
      <c r="H516" s="1" t="s">
        <v>60</v>
      </c>
      <c r="I516" s="1" t="s">
        <v>33</v>
      </c>
      <c r="J516" s="1" t="s">
        <v>61</v>
      </c>
      <c r="K516" s="1" t="str">
        <f>"LVL"</f>
        <v>LVL</v>
      </c>
      <c r="L516" s="2">
        <v>43209</v>
      </c>
      <c r="M516" s="2">
        <v>43213</v>
      </c>
      <c r="N516" s="2">
        <v>43213</v>
      </c>
      <c r="W516" s="1" t="s">
        <v>59</v>
      </c>
      <c r="X516" s="1" t="str">
        <f>"690945"</f>
        <v>690945</v>
      </c>
      <c r="Z516" s="1" t="s">
        <v>184</v>
      </c>
      <c r="AA516" s="1">
        <v>1</v>
      </c>
      <c r="AB516" s="1" t="s">
        <v>1286</v>
      </c>
      <c r="AD516" s="1" t="s">
        <v>79</v>
      </c>
    </row>
    <row r="517" spans="1:30" s="1" customFormat="1" x14ac:dyDescent="0.3">
      <c r="A517" s="1" t="s">
        <v>281</v>
      </c>
      <c r="B517" s="1" t="s">
        <v>282</v>
      </c>
      <c r="C517" s="1" t="s">
        <v>283</v>
      </c>
      <c r="D517" s="1" t="s">
        <v>37</v>
      </c>
      <c r="F517" s="1">
        <v>105</v>
      </c>
      <c r="G517" s="1" t="s">
        <v>1287</v>
      </c>
      <c r="H517" s="1" t="s">
        <v>60</v>
      </c>
      <c r="I517" s="1" t="s">
        <v>33</v>
      </c>
      <c r="J517" s="1" t="s">
        <v>61</v>
      </c>
      <c r="K517" s="1" t="str">
        <f>"FRN"</f>
        <v>FRN</v>
      </c>
      <c r="L517" s="2">
        <v>43210</v>
      </c>
      <c r="M517" s="2">
        <v>43213</v>
      </c>
      <c r="N517" s="2">
        <v>43213</v>
      </c>
      <c r="W517" s="1" t="s">
        <v>59</v>
      </c>
      <c r="X517" s="1" t="str">
        <f>"305671"</f>
        <v>305671</v>
      </c>
      <c r="Z517" s="1" t="s">
        <v>65</v>
      </c>
      <c r="AA517" s="1">
        <v>1</v>
      </c>
      <c r="AB517" s="1" t="s">
        <v>1288</v>
      </c>
      <c r="AD517" s="1" t="s">
        <v>67</v>
      </c>
    </row>
    <row r="518" spans="1:30" s="1" customFormat="1" x14ac:dyDescent="0.3">
      <c r="A518" s="1" t="s">
        <v>288</v>
      </c>
      <c r="B518" s="1" t="s">
        <v>289</v>
      </c>
      <c r="C518" s="1" t="s">
        <v>290</v>
      </c>
      <c r="D518" s="1" t="s">
        <v>34</v>
      </c>
      <c r="F518" s="1" t="s">
        <v>4475</v>
      </c>
      <c r="G518" s="1" t="s">
        <v>1289</v>
      </c>
      <c r="H518" s="1" t="s">
        <v>60</v>
      </c>
      <c r="I518" s="1" t="s">
        <v>113</v>
      </c>
      <c r="J518" s="1" t="s">
        <v>61</v>
      </c>
      <c r="K518" s="1" t="str">
        <f>"LVL"</f>
        <v>LVL</v>
      </c>
      <c r="L518" s="2">
        <v>43210</v>
      </c>
      <c r="M518" s="2">
        <v>43213</v>
      </c>
      <c r="N518" s="2">
        <v>43213</v>
      </c>
      <c r="W518" s="1" t="s">
        <v>59</v>
      </c>
      <c r="X518" s="1" t="str">
        <f>"690945"</f>
        <v>690945</v>
      </c>
      <c r="Z518" s="1" t="s">
        <v>184</v>
      </c>
      <c r="AA518" s="1">
        <v>1</v>
      </c>
      <c r="AD518" s="1" t="s">
        <v>79</v>
      </c>
    </row>
    <row r="519" spans="1:30" s="1" customFormat="1" x14ac:dyDescent="0.3">
      <c r="A519" s="1" t="s">
        <v>1291</v>
      </c>
      <c r="B519" s="1" t="s">
        <v>1292</v>
      </c>
      <c r="C519" s="1" t="s">
        <v>1293</v>
      </c>
      <c r="D519" s="1" t="s">
        <v>37</v>
      </c>
      <c r="F519" s="1" t="s">
        <v>4478</v>
      </c>
      <c r="G519" s="1" t="s">
        <v>1290</v>
      </c>
      <c r="H519" s="1" t="s">
        <v>60</v>
      </c>
      <c r="I519" s="1" t="s">
        <v>113</v>
      </c>
      <c r="J519" s="1" t="s">
        <v>61</v>
      </c>
      <c r="K519" s="1" t="str">
        <f>"FRN"</f>
        <v>FRN</v>
      </c>
      <c r="L519" s="2">
        <v>43210</v>
      </c>
      <c r="M519" s="2">
        <v>43214</v>
      </c>
      <c r="N519" s="2">
        <v>43214</v>
      </c>
      <c r="W519" s="1" t="s">
        <v>59</v>
      </c>
      <c r="X519" s="1" t="str">
        <f>"847692"</f>
        <v>847692</v>
      </c>
      <c r="Z519" s="1" t="s">
        <v>108</v>
      </c>
      <c r="AA519" s="1">
        <v>1</v>
      </c>
      <c r="AB519" s="1" t="s">
        <v>1294</v>
      </c>
      <c r="AD519" s="1" t="s">
        <v>114</v>
      </c>
    </row>
    <row r="520" spans="1:30" s="1" customFormat="1" x14ac:dyDescent="0.3">
      <c r="A520" s="1" t="s">
        <v>1291</v>
      </c>
      <c r="B520" s="1" t="s">
        <v>1292</v>
      </c>
      <c r="C520" s="1" t="s">
        <v>1293</v>
      </c>
      <c r="D520" s="1" t="s">
        <v>37</v>
      </c>
      <c r="F520" s="1" t="s">
        <v>4478</v>
      </c>
      <c r="G520" s="1" t="s">
        <v>1290</v>
      </c>
      <c r="H520" s="1" t="s">
        <v>60</v>
      </c>
      <c r="I520" s="1" t="s">
        <v>113</v>
      </c>
      <c r="J520" s="1" t="s">
        <v>61</v>
      </c>
      <c r="K520" s="1" t="str">
        <f>"FRN"</f>
        <v>FRN</v>
      </c>
      <c r="L520" s="2">
        <v>43210</v>
      </c>
      <c r="M520" s="2">
        <v>43214</v>
      </c>
      <c r="N520" s="2">
        <v>43214</v>
      </c>
      <c r="W520" s="1" t="s">
        <v>59</v>
      </c>
      <c r="X520" s="1" t="str">
        <f>"847692"</f>
        <v>847692</v>
      </c>
      <c r="Z520" s="1" t="s">
        <v>108</v>
      </c>
      <c r="AA520" s="1">
        <v>1</v>
      </c>
      <c r="AB520" s="1" t="s">
        <v>1294</v>
      </c>
      <c r="AD520" s="1" t="s">
        <v>114</v>
      </c>
    </row>
    <row r="521" spans="1:30" s="1" customFormat="1" x14ac:dyDescent="0.3">
      <c r="A521" s="1" t="s">
        <v>1296</v>
      </c>
      <c r="B521" s="1" t="s">
        <v>1297</v>
      </c>
      <c r="C521" s="1" t="s">
        <v>321</v>
      </c>
      <c r="D521" s="1" t="s">
        <v>34</v>
      </c>
      <c r="F521" s="1" t="s">
        <v>4475</v>
      </c>
      <c r="G521" s="1" t="s">
        <v>1295</v>
      </c>
      <c r="H521" s="1" t="s">
        <v>60</v>
      </c>
      <c r="I521" s="1" t="s">
        <v>33</v>
      </c>
      <c r="J521" s="1" t="s">
        <v>61</v>
      </c>
      <c r="K521" s="1" t="str">
        <f>"LVL"</f>
        <v>LVL</v>
      </c>
      <c r="L521" s="2">
        <v>43213</v>
      </c>
      <c r="M521" s="2">
        <v>43215</v>
      </c>
      <c r="N521" s="2">
        <v>43215</v>
      </c>
      <c r="W521" s="1" t="s">
        <v>59</v>
      </c>
      <c r="X521" s="1" t="str">
        <f>"139545"</f>
        <v>139545</v>
      </c>
      <c r="Z521" s="1" t="s">
        <v>74</v>
      </c>
      <c r="AA521" s="1">
        <v>1</v>
      </c>
      <c r="AB521" s="1" t="s">
        <v>1298</v>
      </c>
      <c r="AD521" s="1" t="s">
        <v>79</v>
      </c>
    </row>
    <row r="522" spans="1:30" s="1" customFormat="1" x14ac:dyDescent="0.3">
      <c r="A522" s="1" t="s">
        <v>1300</v>
      </c>
      <c r="B522" s="1" t="s">
        <v>1301</v>
      </c>
      <c r="C522" s="1" t="s">
        <v>1302</v>
      </c>
      <c r="D522" s="1" t="s">
        <v>34</v>
      </c>
      <c r="F522" s="1" t="s">
        <v>4475</v>
      </c>
      <c r="G522" s="1" t="s">
        <v>1299</v>
      </c>
      <c r="H522" s="1" t="s">
        <v>60</v>
      </c>
      <c r="I522" s="1" t="s">
        <v>33</v>
      </c>
      <c r="J522" s="1" t="s">
        <v>61</v>
      </c>
      <c r="K522" s="1" t="str">
        <f>"LVL"</f>
        <v>LVL</v>
      </c>
      <c r="L522" s="2">
        <v>43213</v>
      </c>
      <c r="M522" s="2">
        <v>43216</v>
      </c>
      <c r="N522" s="2">
        <v>43216</v>
      </c>
      <c r="W522" s="1" t="s">
        <v>59</v>
      </c>
      <c r="X522" s="1" t="str">
        <f>"139545"</f>
        <v>139545</v>
      </c>
      <c r="Z522" s="1" t="s">
        <v>74</v>
      </c>
      <c r="AA522" s="1">
        <v>1</v>
      </c>
      <c r="AB522" s="1" t="s">
        <v>1303</v>
      </c>
      <c r="AD522" s="1" t="s">
        <v>79</v>
      </c>
    </row>
    <row r="523" spans="1:30" s="1" customFormat="1" x14ac:dyDescent="0.3">
      <c r="A523" s="1" t="s">
        <v>1305</v>
      </c>
      <c r="B523" s="1" t="s">
        <v>815</v>
      </c>
      <c r="C523" s="1" t="s">
        <v>1306</v>
      </c>
      <c r="D523" s="1" t="s">
        <v>37</v>
      </c>
      <c r="F523" s="1">
        <v>105</v>
      </c>
      <c r="G523" s="1" t="s">
        <v>1304</v>
      </c>
      <c r="H523" s="1" t="s">
        <v>60</v>
      </c>
      <c r="I523" s="1" t="s">
        <v>33</v>
      </c>
      <c r="J523" s="1" t="s">
        <v>61</v>
      </c>
      <c r="K523" s="1" t="str">
        <f>"102"</f>
        <v>102</v>
      </c>
      <c r="L523" s="2">
        <v>43213</v>
      </c>
      <c r="M523" s="2">
        <v>43215</v>
      </c>
      <c r="N523" s="2">
        <v>43215</v>
      </c>
      <c r="W523" s="1" t="s">
        <v>59</v>
      </c>
      <c r="X523" s="1" t="str">
        <f>"305671"</f>
        <v>305671</v>
      </c>
      <c r="Z523" s="1" t="s">
        <v>65</v>
      </c>
      <c r="AA523" s="1">
        <v>1</v>
      </c>
      <c r="AB523" s="1" t="s">
        <v>1307</v>
      </c>
      <c r="AD523" s="1" t="s">
        <v>67</v>
      </c>
    </row>
    <row r="524" spans="1:30" s="1" customFormat="1" x14ac:dyDescent="0.3">
      <c r="A524" s="1" t="s">
        <v>844</v>
      </c>
      <c r="B524" s="1" t="s">
        <v>845</v>
      </c>
      <c r="C524" s="1" t="s">
        <v>846</v>
      </c>
      <c r="D524" s="1" t="s">
        <v>34</v>
      </c>
      <c r="F524" s="1" t="s">
        <v>4475</v>
      </c>
      <c r="G524" s="1" t="s">
        <v>1308</v>
      </c>
      <c r="H524" s="1" t="s">
        <v>60</v>
      </c>
      <c r="I524" s="1" t="s">
        <v>33</v>
      </c>
      <c r="J524" s="1" t="s">
        <v>61</v>
      </c>
      <c r="K524" s="1" t="str">
        <f t="shared" ref="K524:K540" si="35">"LVL"</f>
        <v>LVL</v>
      </c>
      <c r="L524" s="2">
        <v>43213</v>
      </c>
      <c r="M524" s="2">
        <v>43215</v>
      </c>
      <c r="N524" s="2">
        <v>43215</v>
      </c>
      <c r="W524" s="1" t="s">
        <v>59</v>
      </c>
      <c r="X524" s="1" t="str">
        <f>"690945"</f>
        <v>690945</v>
      </c>
      <c r="Z524" s="1" t="s">
        <v>184</v>
      </c>
      <c r="AA524" s="1">
        <v>1</v>
      </c>
      <c r="AB524" s="1" t="s">
        <v>1309</v>
      </c>
      <c r="AD524" s="1" t="s">
        <v>79</v>
      </c>
    </row>
    <row r="525" spans="1:30" s="1" customFormat="1" x14ac:dyDescent="0.3">
      <c r="A525" s="1" t="s">
        <v>1311</v>
      </c>
      <c r="B525" s="1" t="s">
        <v>134</v>
      </c>
      <c r="C525" s="1" t="s">
        <v>1312</v>
      </c>
      <c r="D525" s="1" t="s">
        <v>34</v>
      </c>
      <c r="F525" s="1" t="s">
        <v>4475</v>
      </c>
      <c r="G525" s="1" t="s">
        <v>1310</v>
      </c>
      <c r="H525" s="1" t="s">
        <v>60</v>
      </c>
      <c r="I525" s="1" t="s">
        <v>33</v>
      </c>
      <c r="J525" s="1" t="s">
        <v>61</v>
      </c>
      <c r="K525" s="1" t="str">
        <f t="shared" si="35"/>
        <v>LVL</v>
      </c>
      <c r="L525" s="2">
        <v>43213</v>
      </c>
      <c r="M525" s="2">
        <v>43215</v>
      </c>
      <c r="N525" s="2">
        <v>43215</v>
      </c>
      <c r="W525" s="1" t="s">
        <v>59</v>
      </c>
      <c r="X525" s="1" t="str">
        <f>"139545"</f>
        <v>139545</v>
      </c>
      <c r="Z525" s="1" t="s">
        <v>74</v>
      </c>
      <c r="AA525" s="1">
        <v>1</v>
      </c>
      <c r="AB525" s="1" t="s">
        <v>1313</v>
      </c>
      <c r="AD525" s="1" t="s">
        <v>79</v>
      </c>
    </row>
    <row r="526" spans="1:30" s="1" customFormat="1" x14ac:dyDescent="0.3">
      <c r="A526" s="1" t="s">
        <v>1315</v>
      </c>
      <c r="B526" s="1" t="s">
        <v>1316</v>
      </c>
      <c r="C526" s="1" t="s">
        <v>1317</v>
      </c>
      <c r="D526" s="1" t="s">
        <v>34</v>
      </c>
      <c r="F526" s="1" t="s">
        <v>4475</v>
      </c>
      <c r="G526" s="1" t="s">
        <v>1314</v>
      </c>
      <c r="H526" s="1" t="s">
        <v>60</v>
      </c>
      <c r="I526" s="1" t="s">
        <v>33</v>
      </c>
      <c r="J526" s="1" t="s">
        <v>61</v>
      </c>
      <c r="K526" s="1" t="str">
        <f t="shared" si="35"/>
        <v>LVL</v>
      </c>
      <c r="L526" s="2">
        <v>43213</v>
      </c>
      <c r="M526" s="2">
        <v>43215</v>
      </c>
      <c r="N526" s="2">
        <v>43215</v>
      </c>
      <c r="W526" s="1" t="s">
        <v>59</v>
      </c>
      <c r="X526" s="1" t="str">
        <f t="shared" ref="X526:X535" si="36">"690945"</f>
        <v>690945</v>
      </c>
      <c r="Z526" s="1" t="s">
        <v>184</v>
      </c>
      <c r="AA526" s="1">
        <v>1</v>
      </c>
      <c r="AB526" s="1" t="s">
        <v>1318</v>
      </c>
      <c r="AD526" s="1" t="s">
        <v>79</v>
      </c>
    </row>
    <row r="527" spans="1:30" s="1" customFormat="1" x14ac:dyDescent="0.3">
      <c r="A527" s="1" t="s">
        <v>1315</v>
      </c>
      <c r="B527" s="1" t="s">
        <v>1316</v>
      </c>
      <c r="C527" s="1" t="s">
        <v>1317</v>
      </c>
      <c r="D527" s="1" t="s">
        <v>34</v>
      </c>
      <c r="F527" s="1" t="s">
        <v>4475</v>
      </c>
      <c r="G527" s="1" t="s">
        <v>1319</v>
      </c>
      <c r="H527" s="1" t="s">
        <v>60</v>
      </c>
      <c r="I527" s="1" t="s">
        <v>33</v>
      </c>
      <c r="J527" s="1" t="s">
        <v>61</v>
      </c>
      <c r="K527" s="1" t="str">
        <f t="shared" si="35"/>
        <v>LVL</v>
      </c>
      <c r="L527" s="2">
        <v>43213</v>
      </c>
      <c r="M527" s="2">
        <v>43215</v>
      </c>
      <c r="N527" s="2">
        <v>43215</v>
      </c>
      <c r="W527" s="1" t="s">
        <v>59</v>
      </c>
      <c r="X527" s="1" t="str">
        <f t="shared" si="36"/>
        <v>690945</v>
      </c>
      <c r="Z527" s="1" t="s">
        <v>184</v>
      </c>
      <c r="AA527" s="1">
        <v>1</v>
      </c>
      <c r="AB527" s="1" t="s">
        <v>1320</v>
      </c>
      <c r="AD527" s="1" t="s">
        <v>79</v>
      </c>
    </row>
    <row r="528" spans="1:30" s="1" customFormat="1" x14ac:dyDescent="0.3">
      <c r="A528" s="1" t="s">
        <v>1322</v>
      </c>
      <c r="B528" s="1" t="s">
        <v>1323</v>
      </c>
      <c r="C528" s="1" t="s">
        <v>1324</v>
      </c>
      <c r="D528" s="1" t="s">
        <v>34</v>
      </c>
      <c r="F528" s="1" t="s">
        <v>4475</v>
      </c>
      <c r="G528" s="1" t="s">
        <v>1321</v>
      </c>
      <c r="H528" s="1" t="s">
        <v>60</v>
      </c>
      <c r="I528" s="1" t="s">
        <v>33</v>
      </c>
      <c r="J528" s="1" t="s">
        <v>61</v>
      </c>
      <c r="K528" s="1" t="str">
        <f t="shared" si="35"/>
        <v>LVL</v>
      </c>
      <c r="L528" s="2">
        <v>43213</v>
      </c>
      <c r="M528" s="2">
        <v>43215</v>
      </c>
      <c r="N528" s="2">
        <v>43215</v>
      </c>
      <c r="W528" s="1" t="s">
        <v>59</v>
      </c>
      <c r="X528" s="1" t="str">
        <f t="shared" si="36"/>
        <v>690945</v>
      </c>
      <c r="Z528" s="1" t="s">
        <v>184</v>
      </c>
      <c r="AA528" s="1">
        <v>1</v>
      </c>
      <c r="AB528" s="1" t="s">
        <v>1325</v>
      </c>
      <c r="AD528" s="1" t="s">
        <v>79</v>
      </c>
    </row>
    <row r="529" spans="1:30" s="1" customFormat="1" x14ac:dyDescent="0.3">
      <c r="A529" s="1" t="s">
        <v>1327</v>
      </c>
      <c r="B529" s="1" t="s">
        <v>1328</v>
      </c>
      <c r="C529" s="1" t="s">
        <v>1329</v>
      </c>
      <c r="D529" s="1" t="s">
        <v>34</v>
      </c>
      <c r="F529" s="1" t="s">
        <v>4475</v>
      </c>
      <c r="G529" s="1" t="s">
        <v>1326</v>
      </c>
      <c r="H529" s="1" t="s">
        <v>60</v>
      </c>
      <c r="I529" s="1" t="s">
        <v>33</v>
      </c>
      <c r="J529" s="1" t="s">
        <v>61</v>
      </c>
      <c r="K529" s="1" t="str">
        <f t="shared" si="35"/>
        <v>LVL</v>
      </c>
      <c r="L529" s="2">
        <v>43213</v>
      </c>
      <c r="M529" s="2">
        <v>43215</v>
      </c>
      <c r="N529" s="2">
        <v>43215</v>
      </c>
      <c r="W529" s="1" t="s">
        <v>59</v>
      </c>
      <c r="X529" s="1" t="str">
        <f t="shared" si="36"/>
        <v>690945</v>
      </c>
      <c r="Z529" s="1" t="s">
        <v>184</v>
      </c>
      <c r="AA529" s="1">
        <v>1</v>
      </c>
      <c r="AB529" s="1" t="s">
        <v>1330</v>
      </c>
      <c r="AD529" s="1" t="s">
        <v>79</v>
      </c>
    </row>
    <row r="530" spans="1:30" s="1" customFormat="1" x14ac:dyDescent="0.3">
      <c r="A530" s="1" t="s">
        <v>1332</v>
      </c>
      <c r="B530" s="1" t="s">
        <v>1333</v>
      </c>
      <c r="C530" s="1" t="s">
        <v>1334</v>
      </c>
      <c r="D530" s="1" t="s">
        <v>34</v>
      </c>
      <c r="F530" s="1" t="s">
        <v>4475</v>
      </c>
      <c r="G530" s="1" t="s">
        <v>1331</v>
      </c>
      <c r="H530" s="1" t="s">
        <v>60</v>
      </c>
      <c r="I530" s="1" t="s">
        <v>33</v>
      </c>
      <c r="J530" s="1" t="s">
        <v>61</v>
      </c>
      <c r="K530" s="1" t="str">
        <f t="shared" si="35"/>
        <v>LVL</v>
      </c>
      <c r="L530" s="2">
        <v>43213</v>
      </c>
      <c r="M530" s="2">
        <v>43215</v>
      </c>
      <c r="N530" s="2">
        <v>43215</v>
      </c>
      <c r="W530" s="1" t="s">
        <v>59</v>
      </c>
      <c r="X530" s="1" t="str">
        <f t="shared" si="36"/>
        <v>690945</v>
      </c>
      <c r="Z530" s="1" t="s">
        <v>184</v>
      </c>
      <c r="AA530" s="1">
        <v>1</v>
      </c>
      <c r="AB530" s="1" t="s">
        <v>1335</v>
      </c>
      <c r="AD530" s="1" t="s">
        <v>79</v>
      </c>
    </row>
    <row r="531" spans="1:30" s="1" customFormat="1" x14ac:dyDescent="0.3">
      <c r="A531" s="1" t="s">
        <v>288</v>
      </c>
      <c r="B531" s="1" t="s">
        <v>289</v>
      </c>
      <c r="C531" s="1" t="s">
        <v>290</v>
      </c>
      <c r="D531" s="1" t="s">
        <v>34</v>
      </c>
      <c r="F531" s="1" t="s">
        <v>4475</v>
      </c>
      <c r="G531" s="1" t="s">
        <v>1336</v>
      </c>
      <c r="H531" s="1" t="s">
        <v>60</v>
      </c>
      <c r="I531" s="1" t="s">
        <v>113</v>
      </c>
      <c r="J531" s="1" t="s">
        <v>61</v>
      </c>
      <c r="K531" s="1" t="str">
        <f t="shared" si="35"/>
        <v>LVL</v>
      </c>
      <c r="L531" s="2">
        <v>43213</v>
      </c>
      <c r="M531" s="2">
        <v>43214</v>
      </c>
      <c r="N531" s="2">
        <v>43214</v>
      </c>
      <c r="W531" s="1" t="s">
        <v>59</v>
      </c>
      <c r="X531" s="1" t="str">
        <f t="shared" si="36"/>
        <v>690945</v>
      </c>
      <c r="Z531" s="1" t="s">
        <v>184</v>
      </c>
      <c r="AA531" s="1">
        <v>1</v>
      </c>
      <c r="AD531" s="1" t="s">
        <v>79</v>
      </c>
    </row>
    <row r="532" spans="1:30" s="1" customFormat="1" x14ac:dyDescent="0.3">
      <c r="A532" s="1" t="s">
        <v>1338</v>
      </c>
      <c r="B532" s="1" t="s">
        <v>1339</v>
      </c>
      <c r="C532" s="1" t="s">
        <v>1340</v>
      </c>
      <c r="D532" s="1" t="s">
        <v>34</v>
      </c>
      <c r="F532" s="1" t="s">
        <v>4475</v>
      </c>
      <c r="G532" s="1" t="s">
        <v>1337</v>
      </c>
      <c r="H532" s="1" t="s">
        <v>60</v>
      </c>
      <c r="I532" s="1" t="s">
        <v>113</v>
      </c>
      <c r="J532" s="1" t="s">
        <v>61</v>
      </c>
      <c r="K532" s="1" t="str">
        <f t="shared" si="35"/>
        <v>LVL</v>
      </c>
      <c r="L532" s="2">
        <v>43214</v>
      </c>
      <c r="M532" s="2">
        <v>43215</v>
      </c>
      <c r="N532" s="2">
        <v>43215</v>
      </c>
      <c r="W532" s="1" t="s">
        <v>59</v>
      </c>
      <c r="X532" s="1" t="str">
        <f t="shared" si="36"/>
        <v>690945</v>
      </c>
      <c r="Z532" s="1" t="s">
        <v>184</v>
      </c>
      <c r="AA532" s="1">
        <v>1</v>
      </c>
      <c r="AB532" s="1" t="s">
        <v>1341</v>
      </c>
      <c r="AD532" s="1" t="s">
        <v>79</v>
      </c>
    </row>
    <row r="533" spans="1:30" s="1" customFormat="1" x14ac:dyDescent="0.3">
      <c r="A533" s="1" t="s">
        <v>1338</v>
      </c>
      <c r="B533" s="1" t="s">
        <v>1339</v>
      </c>
      <c r="C533" s="1" t="s">
        <v>1340</v>
      </c>
      <c r="D533" s="1" t="s">
        <v>34</v>
      </c>
      <c r="F533" s="1" t="s">
        <v>4475</v>
      </c>
      <c r="G533" s="1" t="s">
        <v>1337</v>
      </c>
      <c r="H533" s="1" t="s">
        <v>60</v>
      </c>
      <c r="I533" s="1" t="s">
        <v>113</v>
      </c>
      <c r="J533" s="1" t="s">
        <v>61</v>
      </c>
      <c r="K533" s="1" t="str">
        <f t="shared" si="35"/>
        <v>LVL</v>
      </c>
      <c r="L533" s="2">
        <v>43214</v>
      </c>
      <c r="M533" s="2">
        <v>43215</v>
      </c>
      <c r="N533" s="2">
        <v>43215</v>
      </c>
      <c r="W533" s="1" t="s">
        <v>59</v>
      </c>
      <c r="X533" s="1" t="str">
        <f t="shared" si="36"/>
        <v>690945</v>
      </c>
      <c r="Z533" s="1" t="s">
        <v>184</v>
      </c>
      <c r="AA533" s="1">
        <v>1</v>
      </c>
      <c r="AB533" s="1" t="s">
        <v>1341</v>
      </c>
      <c r="AD533" s="1" t="s">
        <v>79</v>
      </c>
    </row>
    <row r="534" spans="1:30" s="1" customFormat="1" x14ac:dyDescent="0.3">
      <c r="A534" s="1" t="s">
        <v>774</v>
      </c>
      <c r="B534" s="1" t="s">
        <v>167</v>
      </c>
      <c r="C534" s="1" t="s">
        <v>168</v>
      </c>
      <c r="D534" s="1" t="s">
        <v>34</v>
      </c>
      <c r="F534" s="1" t="s">
        <v>4475</v>
      </c>
      <c r="G534" s="1" t="s">
        <v>1342</v>
      </c>
      <c r="H534" s="1" t="s">
        <v>60</v>
      </c>
      <c r="I534" s="1" t="s">
        <v>64</v>
      </c>
      <c r="J534" s="1" t="s">
        <v>61</v>
      </c>
      <c r="K534" s="1" t="str">
        <f t="shared" si="35"/>
        <v>LVL</v>
      </c>
      <c r="L534" s="2">
        <v>43215</v>
      </c>
      <c r="M534" s="2">
        <v>43216</v>
      </c>
      <c r="N534" s="2">
        <v>43216</v>
      </c>
      <c r="W534" s="1" t="s">
        <v>59</v>
      </c>
      <c r="X534" s="1" t="str">
        <f t="shared" si="36"/>
        <v>690945</v>
      </c>
      <c r="Z534" s="1" t="s">
        <v>184</v>
      </c>
      <c r="AA534" s="1">
        <v>1</v>
      </c>
      <c r="AD534" s="1" t="s">
        <v>79</v>
      </c>
    </row>
    <row r="535" spans="1:30" s="1" customFormat="1" x14ac:dyDescent="0.3">
      <c r="A535" s="1" t="s">
        <v>774</v>
      </c>
      <c r="B535" s="1" t="s">
        <v>167</v>
      </c>
      <c r="C535" s="1" t="s">
        <v>168</v>
      </c>
      <c r="D535" s="1" t="s">
        <v>34</v>
      </c>
      <c r="F535" s="1" t="s">
        <v>4475</v>
      </c>
      <c r="G535" s="1" t="s">
        <v>1342</v>
      </c>
      <c r="H535" s="1" t="s">
        <v>60</v>
      </c>
      <c r="I535" s="1" t="s">
        <v>64</v>
      </c>
      <c r="J535" s="1" t="s">
        <v>61</v>
      </c>
      <c r="K535" s="1" t="str">
        <f t="shared" si="35"/>
        <v>LVL</v>
      </c>
      <c r="L535" s="2">
        <v>43215</v>
      </c>
      <c r="M535" s="2">
        <v>43216</v>
      </c>
      <c r="N535" s="2">
        <v>43216</v>
      </c>
      <c r="W535" s="1" t="s">
        <v>59</v>
      </c>
      <c r="X535" s="1" t="str">
        <f t="shared" si="36"/>
        <v>690945</v>
      </c>
      <c r="Z535" s="1" t="s">
        <v>184</v>
      </c>
      <c r="AA535" s="1">
        <v>1</v>
      </c>
      <c r="AD535" s="1" t="s">
        <v>79</v>
      </c>
    </row>
    <row r="536" spans="1:30" s="1" customFormat="1" x14ac:dyDescent="0.3">
      <c r="A536" s="1" t="s">
        <v>1344</v>
      </c>
      <c r="B536" s="1" t="s">
        <v>1345</v>
      </c>
      <c r="C536" s="1" t="s">
        <v>1135</v>
      </c>
      <c r="D536" s="1" t="s">
        <v>34</v>
      </c>
      <c r="F536" s="1" t="s">
        <v>4475</v>
      </c>
      <c r="G536" s="1" t="s">
        <v>1343</v>
      </c>
      <c r="H536" s="1" t="s">
        <v>60</v>
      </c>
      <c r="I536" s="1" t="s">
        <v>33</v>
      </c>
      <c r="J536" s="1" t="s">
        <v>61</v>
      </c>
      <c r="K536" s="1" t="str">
        <f t="shared" si="35"/>
        <v>LVL</v>
      </c>
      <c r="L536" s="2">
        <v>43215</v>
      </c>
      <c r="M536" s="2">
        <v>43217</v>
      </c>
      <c r="N536" s="2">
        <v>43217</v>
      </c>
      <c r="W536" s="1" t="s">
        <v>59</v>
      </c>
      <c r="X536" s="1" t="str">
        <f>"139545"</f>
        <v>139545</v>
      </c>
      <c r="Z536" s="1" t="s">
        <v>74</v>
      </c>
      <c r="AA536" s="1">
        <v>1</v>
      </c>
      <c r="AB536" s="1" t="s">
        <v>1346</v>
      </c>
      <c r="AD536" s="1" t="s">
        <v>79</v>
      </c>
    </row>
    <row r="537" spans="1:30" s="1" customFormat="1" x14ac:dyDescent="0.3">
      <c r="A537" s="1" t="s">
        <v>1348</v>
      </c>
      <c r="B537" s="1" t="s">
        <v>1349</v>
      </c>
      <c r="C537" s="1" t="s">
        <v>607</v>
      </c>
      <c r="D537" s="1" t="s">
        <v>34</v>
      </c>
      <c r="F537" s="1" t="s">
        <v>4475</v>
      </c>
      <c r="G537" s="1" t="s">
        <v>1347</v>
      </c>
      <c r="H537" s="1" t="s">
        <v>60</v>
      </c>
      <c r="I537" s="1" t="s">
        <v>33</v>
      </c>
      <c r="J537" s="1" t="s">
        <v>61</v>
      </c>
      <c r="K537" s="1" t="str">
        <f t="shared" si="35"/>
        <v>LVL</v>
      </c>
      <c r="L537" s="2">
        <v>43215</v>
      </c>
      <c r="M537" s="2">
        <v>43217</v>
      </c>
      <c r="N537" s="2">
        <v>43217</v>
      </c>
      <c r="W537" s="1" t="s">
        <v>59</v>
      </c>
      <c r="X537" s="1" t="str">
        <f>"139545"</f>
        <v>139545</v>
      </c>
      <c r="Z537" s="1" t="s">
        <v>74</v>
      </c>
      <c r="AA537" s="1">
        <v>1</v>
      </c>
      <c r="AB537" s="1" t="s">
        <v>1350</v>
      </c>
      <c r="AD537" s="1" t="s">
        <v>79</v>
      </c>
    </row>
    <row r="538" spans="1:30" s="1" customFormat="1" x14ac:dyDescent="0.3">
      <c r="A538" s="1" t="s">
        <v>1133</v>
      </c>
      <c r="B538" s="1" t="s">
        <v>1134</v>
      </c>
      <c r="C538" s="1" t="s">
        <v>1135</v>
      </c>
      <c r="D538" s="1" t="s">
        <v>34</v>
      </c>
      <c r="F538" s="1" t="s">
        <v>4475</v>
      </c>
      <c r="G538" s="1" t="s">
        <v>1351</v>
      </c>
      <c r="H538" s="1" t="s">
        <v>60</v>
      </c>
      <c r="I538" s="1" t="s">
        <v>33</v>
      </c>
      <c r="J538" s="1" t="s">
        <v>61</v>
      </c>
      <c r="K538" s="1" t="str">
        <f t="shared" si="35"/>
        <v>LVL</v>
      </c>
      <c r="L538" s="2">
        <v>43215</v>
      </c>
      <c r="M538" s="2">
        <v>43217</v>
      </c>
      <c r="N538" s="2">
        <v>43217</v>
      </c>
      <c r="W538" s="1" t="s">
        <v>59</v>
      </c>
      <c r="X538" s="1" t="str">
        <f>"139545"</f>
        <v>139545</v>
      </c>
      <c r="Z538" s="1" t="s">
        <v>74</v>
      </c>
      <c r="AA538" s="1">
        <v>1</v>
      </c>
      <c r="AB538" s="1" t="s">
        <v>1352</v>
      </c>
      <c r="AD538" s="1" t="s">
        <v>79</v>
      </c>
    </row>
    <row r="539" spans="1:30" s="1" customFormat="1" x14ac:dyDescent="0.3">
      <c r="A539" s="1" t="s">
        <v>1354</v>
      </c>
      <c r="B539" s="1" t="s">
        <v>1355</v>
      </c>
      <c r="C539" s="1" t="s">
        <v>1356</v>
      </c>
      <c r="D539" s="1" t="s">
        <v>34</v>
      </c>
      <c r="F539" s="1" t="s">
        <v>4475</v>
      </c>
      <c r="G539" s="1" t="s">
        <v>1353</v>
      </c>
      <c r="H539" s="1" t="s">
        <v>60</v>
      </c>
      <c r="I539" s="1" t="s">
        <v>33</v>
      </c>
      <c r="J539" s="1" t="s">
        <v>61</v>
      </c>
      <c r="K539" s="1" t="str">
        <f t="shared" si="35"/>
        <v>LVL</v>
      </c>
      <c r="L539" s="2">
        <v>43215</v>
      </c>
      <c r="M539" s="2">
        <v>43217</v>
      </c>
      <c r="N539" s="2">
        <v>43217</v>
      </c>
      <c r="W539" s="1" t="s">
        <v>59</v>
      </c>
      <c r="X539" s="1" t="str">
        <f>"139545"</f>
        <v>139545</v>
      </c>
      <c r="Z539" s="1" t="s">
        <v>74</v>
      </c>
      <c r="AA539" s="1">
        <v>1</v>
      </c>
      <c r="AB539" s="1" t="s">
        <v>1357</v>
      </c>
      <c r="AD539" s="1" t="s">
        <v>79</v>
      </c>
    </row>
    <row r="540" spans="1:30" s="1" customFormat="1" x14ac:dyDescent="0.3">
      <c r="A540" s="1" t="s">
        <v>1359</v>
      </c>
      <c r="B540" s="1" t="s">
        <v>294</v>
      </c>
      <c r="C540" s="1" t="s">
        <v>295</v>
      </c>
      <c r="D540" s="1" t="s">
        <v>34</v>
      </c>
      <c r="F540" s="1" t="s">
        <v>4475</v>
      </c>
      <c r="G540" s="1" t="s">
        <v>1358</v>
      </c>
      <c r="H540" s="1" t="s">
        <v>60</v>
      </c>
      <c r="I540" s="1" t="s">
        <v>33</v>
      </c>
      <c r="J540" s="1" t="s">
        <v>61</v>
      </c>
      <c r="K540" s="1" t="str">
        <f t="shared" si="35"/>
        <v>LVL</v>
      </c>
      <c r="L540" s="2">
        <v>43215</v>
      </c>
      <c r="M540" s="2">
        <v>43217</v>
      </c>
      <c r="N540" s="2">
        <v>43217</v>
      </c>
      <c r="W540" s="1" t="s">
        <v>59</v>
      </c>
      <c r="X540" s="1" t="str">
        <f>"690945"</f>
        <v>690945</v>
      </c>
      <c r="Z540" s="1" t="s">
        <v>184</v>
      </c>
      <c r="AA540" s="1">
        <v>1</v>
      </c>
      <c r="AB540" s="1" t="s">
        <v>1360</v>
      </c>
      <c r="AD540" s="1" t="s">
        <v>79</v>
      </c>
    </row>
    <row r="541" spans="1:30" s="1" customFormat="1" x14ac:dyDescent="0.3">
      <c r="A541" s="1" t="s">
        <v>288</v>
      </c>
      <c r="B541" s="1" t="s">
        <v>289</v>
      </c>
      <c r="C541" s="1" t="s">
        <v>290</v>
      </c>
      <c r="D541" s="1" t="s">
        <v>37</v>
      </c>
      <c r="F541" s="1" t="s">
        <v>4478</v>
      </c>
      <c r="G541" s="1" t="s">
        <v>1361</v>
      </c>
      <c r="H541" s="1" t="s">
        <v>60</v>
      </c>
      <c r="I541" s="1" t="s">
        <v>64</v>
      </c>
      <c r="J541" s="1" t="s">
        <v>61</v>
      </c>
      <c r="K541" s="1" t="str">
        <f>"102"</f>
        <v>102</v>
      </c>
      <c r="L541" s="2">
        <v>43216</v>
      </c>
      <c r="M541" s="2">
        <v>43217</v>
      </c>
      <c r="N541" s="2">
        <v>43217</v>
      </c>
      <c r="W541" s="1" t="s">
        <v>59</v>
      </c>
      <c r="X541" s="1" t="str">
        <f>"847692"</f>
        <v>847692</v>
      </c>
      <c r="Z541" s="1" t="s">
        <v>108</v>
      </c>
      <c r="AA541" s="1">
        <v>1</v>
      </c>
      <c r="AD541" s="1" t="s">
        <v>114</v>
      </c>
    </row>
    <row r="542" spans="1:30" s="1" customFormat="1" x14ac:dyDescent="0.3">
      <c r="A542" s="1" t="s">
        <v>1363</v>
      </c>
      <c r="B542" s="1" t="s">
        <v>500</v>
      </c>
      <c r="C542" s="1" t="s">
        <v>1364</v>
      </c>
      <c r="D542" s="1" t="s">
        <v>37</v>
      </c>
      <c r="F542" s="1" t="s">
        <v>4478</v>
      </c>
      <c r="G542" s="1" t="s">
        <v>1362</v>
      </c>
      <c r="H542" s="1" t="s">
        <v>60</v>
      </c>
      <c r="I542" s="1" t="s">
        <v>113</v>
      </c>
      <c r="J542" s="1" t="s">
        <v>61</v>
      </c>
      <c r="K542" s="1" t="str">
        <f>"102"</f>
        <v>102</v>
      </c>
      <c r="L542" s="2">
        <v>43216</v>
      </c>
      <c r="M542" s="2">
        <v>43217</v>
      </c>
      <c r="N542" s="2">
        <v>43217</v>
      </c>
      <c r="W542" s="1" t="s">
        <v>59</v>
      </c>
      <c r="X542" s="1" t="str">
        <f>"847692"</f>
        <v>847692</v>
      </c>
      <c r="Z542" s="1" t="s">
        <v>108</v>
      </c>
      <c r="AA542" s="1">
        <v>1</v>
      </c>
      <c r="AB542" s="1" t="s">
        <v>1365</v>
      </c>
      <c r="AD542" s="1" t="s">
        <v>114</v>
      </c>
    </row>
    <row r="543" spans="1:30" s="1" customFormat="1" x14ac:dyDescent="0.3">
      <c r="A543" s="1" t="s">
        <v>977</v>
      </c>
      <c r="B543" s="1" t="s">
        <v>978</v>
      </c>
      <c r="C543" s="1" t="s">
        <v>979</v>
      </c>
      <c r="D543" s="1" t="s">
        <v>37</v>
      </c>
      <c r="F543" s="1">
        <v>105</v>
      </c>
      <c r="G543" s="1" t="s">
        <v>1366</v>
      </c>
      <c r="H543" s="1" t="s">
        <v>60</v>
      </c>
      <c r="I543" s="1" t="s">
        <v>113</v>
      </c>
      <c r="J543" s="1" t="s">
        <v>61</v>
      </c>
      <c r="K543" s="1" t="str">
        <f>"44"</f>
        <v>44</v>
      </c>
      <c r="L543" s="2">
        <v>43216</v>
      </c>
      <c r="M543" s="2">
        <v>43224</v>
      </c>
      <c r="N543" s="2">
        <v>43224</v>
      </c>
      <c r="W543" s="1" t="s">
        <v>59</v>
      </c>
      <c r="X543" s="1" t="str">
        <f>"305671"</f>
        <v>305671</v>
      </c>
      <c r="Z543" s="1" t="s">
        <v>65</v>
      </c>
      <c r="AA543" s="1">
        <v>1</v>
      </c>
      <c r="AD543" s="1" t="s">
        <v>67</v>
      </c>
    </row>
    <row r="544" spans="1:30" s="1" customFormat="1" x14ac:dyDescent="0.3">
      <c r="A544" s="1" t="s">
        <v>977</v>
      </c>
      <c r="B544" s="1" t="s">
        <v>978</v>
      </c>
      <c r="C544" s="1" t="s">
        <v>979</v>
      </c>
      <c r="D544" s="1" t="s">
        <v>37</v>
      </c>
      <c r="F544" s="1">
        <v>105</v>
      </c>
      <c r="G544" s="1" t="s">
        <v>1367</v>
      </c>
      <c r="H544" s="1" t="s">
        <v>60</v>
      </c>
      <c r="I544" s="1" t="s">
        <v>113</v>
      </c>
      <c r="J544" s="1" t="s">
        <v>61</v>
      </c>
      <c r="K544" s="1" t="str">
        <f>"44"</f>
        <v>44</v>
      </c>
      <c r="L544" s="2">
        <v>43216</v>
      </c>
      <c r="M544" s="2">
        <v>43224</v>
      </c>
      <c r="N544" s="2">
        <v>43224</v>
      </c>
      <c r="W544" s="1" t="s">
        <v>59</v>
      </c>
      <c r="X544" s="1" t="str">
        <f>"305671"</f>
        <v>305671</v>
      </c>
      <c r="Z544" s="1" t="s">
        <v>65</v>
      </c>
      <c r="AA544" s="1">
        <v>1</v>
      </c>
      <c r="AD544" s="1" t="s">
        <v>67</v>
      </c>
    </row>
    <row r="545" spans="1:30" s="1" customFormat="1" x14ac:dyDescent="0.3">
      <c r="A545" s="1" t="s">
        <v>977</v>
      </c>
      <c r="B545" s="1" t="s">
        <v>978</v>
      </c>
      <c r="C545" s="1" t="s">
        <v>979</v>
      </c>
      <c r="D545" s="1" t="s">
        <v>37</v>
      </c>
      <c r="F545" s="1">
        <v>105</v>
      </c>
      <c r="G545" s="1" t="s">
        <v>1368</v>
      </c>
      <c r="H545" s="1" t="s">
        <v>60</v>
      </c>
      <c r="I545" s="1" t="s">
        <v>113</v>
      </c>
      <c r="J545" s="1" t="s">
        <v>61</v>
      </c>
      <c r="K545" s="1" t="str">
        <f>"44"</f>
        <v>44</v>
      </c>
      <c r="L545" s="2">
        <v>43216</v>
      </c>
      <c r="M545" s="2">
        <v>43224</v>
      </c>
      <c r="N545" s="2">
        <v>43224</v>
      </c>
      <c r="W545" s="1" t="s">
        <v>59</v>
      </c>
      <c r="X545" s="1" t="str">
        <f>"305671"</f>
        <v>305671</v>
      </c>
      <c r="Z545" s="1" t="s">
        <v>65</v>
      </c>
      <c r="AA545" s="1">
        <v>1</v>
      </c>
      <c r="AD545" s="1" t="s">
        <v>67</v>
      </c>
    </row>
    <row r="546" spans="1:30" s="1" customFormat="1" x14ac:dyDescent="0.3">
      <c r="A546" s="1" t="s">
        <v>351</v>
      </c>
      <c r="B546" s="1" t="s">
        <v>51</v>
      </c>
      <c r="C546" s="1" t="s">
        <v>352</v>
      </c>
      <c r="D546" s="1" t="s">
        <v>34</v>
      </c>
      <c r="F546" s="1" t="s">
        <v>4475</v>
      </c>
      <c r="G546" s="1" t="s">
        <v>1369</v>
      </c>
      <c r="H546" s="1" t="s">
        <v>60</v>
      </c>
      <c r="I546" s="1" t="s">
        <v>113</v>
      </c>
      <c r="J546" s="1" t="s">
        <v>61</v>
      </c>
      <c r="K546" s="1" t="str">
        <f>"LVL"</f>
        <v>LVL</v>
      </c>
      <c r="L546" s="2">
        <v>43217</v>
      </c>
      <c r="M546" s="2">
        <v>43220</v>
      </c>
      <c r="N546" s="2">
        <v>43220</v>
      </c>
      <c r="W546" s="1" t="s">
        <v>59</v>
      </c>
      <c r="X546" s="1" t="str">
        <f>"690945"</f>
        <v>690945</v>
      </c>
      <c r="Z546" s="1" t="s">
        <v>184</v>
      </c>
      <c r="AA546" s="1">
        <v>1</v>
      </c>
      <c r="AD546" s="1" t="s">
        <v>79</v>
      </c>
    </row>
    <row r="547" spans="1:30" s="1" customFormat="1" x14ac:dyDescent="0.3">
      <c r="A547" s="1" t="s">
        <v>1372</v>
      </c>
      <c r="B547" s="1" t="s">
        <v>1373</v>
      </c>
      <c r="C547" s="1" t="s">
        <v>1374</v>
      </c>
      <c r="D547" s="1" t="s">
        <v>37</v>
      </c>
      <c r="F547" s="1" t="s">
        <v>4494</v>
      </c>
      <c r="G547" s="1" t="s">
        <v>1371</v>
      </c>
      <c r="H547" s="1" t="s">
        <v>60</v>
      </c>
      <c r="I547" s="1" t="s">
        <v>1375</v>
      </c>
      <c r="J547" s="1" t="s">
        <v>61</v>
      </c>
      <c r="K547" s="1" t="str">
        <f>"102"</f>
        <v>102</v>
      </c>
      <c r="L547" s="2">
        <v>43217</v>
      </c>
      <c r="M547" s="2">
        <v>43220</v>
      </c>
      <c r="N547" s="2">
        <v>43220</v>
      </c>
      <c r="W547" s="1" t="s">
        <v>59</v>
      </c>
      <c r="X547" s="1" t="str">
        <f>"110535"</f>
        <v>110535</v>
      </c>
      <c r="Z547" s="1" t="s">
        <v>1370</v>
      </c>
      <c r="AA547" s="1">
        <v>2</v>
      </c>
      <c r="AB547" s="1" t="s">
        <v>1377</v>
      </c>
      <c r="AD547" s="1" t="s">
        <v>1376</v>
      </c>
    </row>
    <row r="548" spans="1:30" s="1" customFormat="1" x14ac:dyDescent="0.3">
      <c r="A548" s="1" t="s">
        <v>315</v>
      </c>
      <c r="B548" s="1" t="s">
        <v>316</v>
      </c>
      <c r="C548" s="1" t="s">
        <v>38</v>
      </c>
      <c r="D548" s="1" t="s">
        <v>37</v>
      </c>
      <c r="F548" s="1">
        <v>105</v>
      </c>
      <c r="G548" s="1" t="s">
        <v>1378</v>
      </c>
      <c r="H548" s="1" t="s">
        <v>60</v>
      </c>
      <c r="I548" s="1" t="s">
        <v>113</v>
      </c>
      <c r="J548" s="1" t="s">
        <v>61</v>
      </c>
      <c r="K548" s="1" t="str">
        <f>"102"</f>
        <v>102</v>
      </c>
      <c r="L548" s="2">
        <v>43220</v>
      </c>
      <c r="M548" s="2">
        <v>43223</v>
      </c>
      <c r="N548" s="2">
        <v>43223</v>
      </c>
      <c r="W548" s="1" t="s">
        <v>59</v>
      </c>
      <c r="X548" s="1" t="str">
        <f>"305671"</f>
        <v>305671</v>
      </c>
      <c r="Z548" s="1" t="s">
        <v>65</v>
      </c>
      <c r="AA548" s="1">
        <v>1</v>
      </c>
      <c r="AD548" s="1" t="s">
        <v>67</v>
      </c>
    </row>
    <row r="549" spans="1:30" s="1" customFormat="1" x14ac:dyDescent="0.3">
      <c r="A549" s="1" t="s">
        <v>315</v>
      </c>
      <c r="B549" s="1" t="s">
        <v>316</v>
      </c>
      <c r="C549" s="1" t="s">
        <v>38</v>
      </c>
      <c r="D549" s="1" t="s">
        <v>37</v>
      </c>
      <c r="F549" s="1">
        <v>105</v>
      </c>
      <c r="G549" s="1" t="s">
        <v>1378</v>
      </c>
      <c r="H549" s="1" t="s">
        <v>60</v>
      </c>
      <c r="I549" s="1" t="s">
        <v>113</v>
      </c>
      <c r="J549" s="1" t="s">
        <v>61</v>
      </c>
      <c r="K549" s="1" t="str">
        <f>"102"</f>
        <v>102</v>
      </c>
      <c r="L549" s="2">
        <v>43220</v>
      </c>
      <c r="M549" s="2">
        <v>43223</v>
      </c>
      <c r="N549" s="2">
        <v>43223</v>
      </c>
      <c r="W549" s="1" t="s">
        <v>59</v>
      </c>
      <c r="X549" s="1" t="str">
        <f>"305671"</f>
        <v>305671</v>
      </c>
      <c r="Z549" s="1" t="s">
        <v>65</v>
      </c>
      <c r="AA549" s="1">
        <v>1</v>
      </c>
      <c r="AD549" s="1" t="s">
        <v>67</v>
      </c>
    </row>
    <row r="550" spans="1:30" s="1" customFormat="1" x14ac:dyDescent="0.3">
      <c r="A550" s="1" t="s">
        <v>666</v>
      </c>
      <c r="B550" s="1" t="s">
        <v>664</v>
      </c>
      <c r="C550" s="1" t="s">
        <v>1006</v>
      </c>
      <c r="D550" s="1" t="s">
        <v>37</v>
      </c>
      <c r="F550" s="1">
        <v>105</v>
      </c>
      <c r="G550" s="1" t="s">
        <v>1379</v>
      </c>
      <c r="H550" s="1" t="s">
        <v>60</v>
      </c>
      <c r="I550" s="1" t="s">
        <v>64</v>
      </c>
      <c r="J550" s="1" t="s">
        <v>61</v>
      </c>
      <c r="K550" s="1" t="str">
        <f>"44"</f>
        <v>44</v>
      </c>
      <c r="L550" s="2">
        <v>43222</v>
      </c>
      <c r="M550" s="2">
        <v>43223</v>
      </c>
      <c r="N550" s="2">
        <v>43223</v>
      </c>
      <c r="W550" s="1" t="s">
        <v>59</v>
      </c>
      <c r="X550" s="1" t="str">
        <f>"305671"</f>
        <v>305671</v>
      </c>
      <c r="Z550" s="1" t="s">
        <v>65</v>
      </c>
      <c r="AA550" s="1">
        <v>1</v>
      </c>
      <c r="AD550" s="1" t="s">
        <v>67</v>
      </c>
    </row>
    <row r="551" spans="1:30" s="1" customFormat="1" x14ac:dyDescent="0.3">
      <c r="A551" s="1" t="s">
        <v>1172</v>
      </c>
      <c r="B551" s="1" t="s">
        <v>1173</v>
      </c>
      <c r="C551" s="1" t="s">
        <v>1174</v>
      </c>
      <c r="D551" s="1" t="s">
        <v>37</v>
      </c>
      <c r="F551" s="1">
        <v>105</v>
      </c>
      <c r="G551" s="1" t="s">
        <v>1380</v>
      </c>
      <c r="H551" s="1" t="s">
        <v>60</v>
      </c>
      <c r="I551" s="1" t="s">
        <v>64</v>
      </c>
      <c r="J551" s="1" t="s">
        <v>61</v>
      </c>
      <c r="K551" s="1" t="str">
        <f>"44"</f>
        <v>44</v>
      </c>
      <c r="L551" s="2">
        <v>43222</v>
      </c>
      <c r="M551" s="2">
        <v>43227</v>
      </c>
      <c r="N551" s="2">
        <v>43227</v>
      </c>
      <c r="W551" s="1" t="s">
        <v>59</v>
      </c>
      <c r="X551" s="1" t="str">
        <f>"305671"</f>
        <v>305671</v>
      </c>
      <c r="Z551" s="1" t="s">
        <v>65</v>
      </c>
      <c r="AA551" s="1">
        <v>1</v>
      </c>
      <c r="AB551" s="1" t="s">
        <v>49</v>
      </c>
      <c r="AD551" s="1" t="s">
        <v>67</v>
      </c>
    </row>
    <row r="552" spans="1:30" s="1" customFormat="1" x14ac:dyDescent="0.3">
      <c r="A552" s="1" t="s">
        <v>1382</v>
      </c>
      <c r="B552" s="1" t="s">
        <v>1383</v>
      </c>
      <c r="C552" s="1" t="s">
        <v>1384</v>
      </c>
      <c r="D552" s="1" t="s">
        <v>37</v>
      </c>
      <c r="F552" s="1">
        <v>105</v>
      </c>
      <c r="G552" s="1" t="s">
        <v>1381</v>
      </c>
      <c r="H552" s="1" t="s">
        <v>60</v>
      </c>
      <c r="I552" s="1" t="s">
        <v>64</v>
      </c>
      <c r="J552" s="1" t="s">
        <v>61</v>
      </c>
      <c r="K552" s="1" t="str">
        <f>"102"</f>
        <v>102</v>
      </c>
      <c r="L552" s="2">
        <v>43222</v>
      </c>
      <c r="M552" s="2">
        <v>43223</v>
      </c>
      <c r="N552" s="2">
        <v>43223</v>
      </c>
      <c r="W552" s="1" t="s">
        <v>59</v>
      </c>
      <c r="X552" s="1" t="str">
        <f>"305671"</f>
        <v>305671</v>
      </c>
      <c r="Z552" s="1" t="s">
        <v>65</v>
      </c>
      <c r="AA552" s="1">
        <v>1</v>
      </c>
      <c r="AB552" s="1" t="s">
        <v>49</v>
      </c>
      <c r="AD552" s="1" t="s">
        <v>67</v>
      </c>
    </row>
    <row r="553" spans="1:30" s="1" customFormat="1" x14ac:dyDescent="0.3">
      <c r="A553" s="1" t="s">
        <v>428</v>
      </c>
      <c r="B553" s="1" t="s">
        <v>282</v>
      </c>
      <c r="C553" s="1" t="s">
        <v>429</v>
      </c>
      <c r="D553" s="1" t="s">
        <v>34</v>
      </c>
      <c r="F553" s="1" t="s">
        <v>4474</v>
      </c>
      <c r="G553" s="1" t="s">
        <v>1385</v>
      </c>
      <c r="H553" s="1" t="s">
        <v>60</v>
      </c>
      <c r="I553" s="1" t="s">
        <v>95</v>
      </c>
      <c r="J553" s="1" t="s">
        <v>61</v>
      </c>
      <c r="K553" s="1" t="str">
        <f>"LVL"</f>
        <v>LVL</v>
      </c>
      <c r="L553" s="2">
        <v>43223</v>
      </c>
      <c r="M553" s="2">
        <v>43227</v>
      </c>
      <c r="N553" s="2">
        <v>43227</v>
      </c>
      <c r="W553" s="1" t="s">
        <v>59</v>
      </c>
      <c r="X553" s="1" t="str">
        <f>"259950"</f>
        <v>259950</v>
      </c>
      <c r="Z553" s="1" t="s">
        <v>69</v>
      </c>
      <c r="AA553" s="1">
        <v>3</v>
      </c>
      <c r="AD553" s="1" t="s">
        <v>70</v>
      </c>
    </row>
    <row r="554" spans="1:30" s="1" customFormat="1" x14ac:dyDescent="0.3">
      <c r="A554" s="1" t="s">
        <v>1387</v>
      </c>
      <c r="B554" s="1" t="s">
        <v>1388</v>
      </c>
      <c r="C554" s="1" t="s">
        <v>1389</v>
      </c>
      <c r="D554" s="1" t="s">
        <v>37</v>
      </c>
      <c r="F554" s="1" t="s">
        <v>4478</v>
      </c>
      <c r="G554" s="1" t="s">
        <v>1386</v>
      </c>
      <c r="H554" s="1" t="s">
        <v>60</v>
      </c>
      <c r="I554" s="1" t="s">
        <v>113</v>
      </c>
      <c r="J554" s="1" t="s">
        <v>61</v>
      </c>
      <c r="K554" s="1" t="str">
        <f>"102"</f>
        <v>102</v>
      </c>
      <c r="L554" s="2">
        <v>43223</v>
      </c>
      <c r="M554" s="2">
        <v>43224</v>
      </c>
      <c r="N554" s="2">
        <v>43224</v>
      </c>
      <c r="W554" s="1" t="s">
        <v>59</v>
      </c>
      <c r="X554" s="1" t="str">
        <f>"847692"</f>
        <v>847692</v>
      </c>
      <c r="Z554" s="1" t="s">
        <v>108</v>
      </c>
      <c r="AA554" s="1">
        <v>1</v>
      </c>
      <c r="AB554" s="1" t="s">
        <v>1390</v>
      </c>
      <c r="AD554" s="1" t="s">
        <v>114</v>
      </c>
    </row>
    <row r="555" spans="1:30" s="1" customFormat="1" x14ac:dyDescent="0.3">
      <c r="A555" s="1" t="s">
        <v>1275</v>
      </c>
      <c r="B555" s="1" t="s">
        <v>500</v>
      </c>
      <c r="C555" s="1" t="s">
        <v>48</v>
      </c>
      <c r="D555" s="1" t="s">
        <v>34</v>
      </c>
      <c r="F555" s="1" t="s">
        <v>4475</v>
      </c>
      <c r="G555" s="1" t="s">
        <v>1391</v>
      </c>
      <c r="H555" s="1" t="s">
        <v>60</v>
      </c>
      <c r="I555" s="1" t="s">
        <v>113</v>
      </c>
      <c r="J555" s="1" t="s">
        <v>61</v>
      </c>
      <c r="K555" s="1" t="str">
        <f>"LVL"</f>
        <v>LVL</v>
      </c>
      <c r="L555" s="2">
        <v>43223</v>
      </c>
      <c r="M555" s="2">
        <v>43224</v>
      </c>
      <c r="N555" s="2">
        <v>43224</v>
      </c>
      <c r="W555" s="1" t="s">
        <v>59</v>
      </c>
      <c r="X555" s="1" t="str">
        <f>"690945"</f>
        <v>690945</v>
      </c>
      <c r="Z555" s="1" t="s">
        <v>184</v>
      </c>
      <c r="AA555" s="1">
        <v>1</v>
      </c>
      <c r="AB555" s="1" t="s">
        <v>1392</v>
      </c>
      <c r="AD555" s="1" t="s">
        <v>79</v>
      </c>
    </row>
    <row r="556" spans="1:30" s="1" customFormat="1" x14ac:dyDescent="0.3">
      <c r="A556" s="1" t="s">
        <v>1275</v>
      </c>
      <c r="B556" s="1" t="s">
        <v>500</v>
      </c>
      <c r="C556" s="1" t="s">
        <v>48</v>
      </c>
      <c r="D556" s="1" t="s">
        <v>34</v>
      </c>
      <c r="F556" s="1" t="s">
        <v>4475</v>
      </c>
      <c r="G556" s="1" t="s">
        <v>1391</v>
      </c>
      <c r="H556" s="1" t="s">
        <v>60</v>
      </c>
      <c r="I556" s="1" t="s">
        <v>113</v>
      </c>
      <c r="J556" s="1" t="s">
        <v>61</v>
      </c>
      <c r="K556" s="1" t="str">
        <f>"LVL"</f>
        <v>LVL</v>
      </c>
      <c r="L556" s="2">
        <v>43223</v>
      </c>
      <c r="M556" s="2">
        <v>43224</v>
      </c>
      <c r="N556" s="2">
        <v>43224</v>
      </c>
      <c r="W556" s="1" t="s">
        <v>59</v>
      </c>
      <c r="X556" s="1" t="str">
        <f>"690945"</f>
        <v>690945</v>
      </c>
      <c r="Z556" s="1" t="s">
        <v>184</v>
      </c>
      <c r="AA556" s="1">
        <v>1</v>
      </c>
      <c r="AB556" s="1" t="s">
        <v>1392</v>
      </c>
      <c r="AD556" s="1" t="s">
        <v>79</v>
      </c>
    </row>
    <row r="557" spans="1:30" s="1" customFormat="1" x14ac:dyDescent="0.3">
      <c r="A557" s="1" t="s">
        <v>930</v>
      </c>
      <c r="B557" s="1" t="s">
        <v>931</v>
      </c>
      <c r="C557" s="1" t="s">
        <v>932</v>
      </c>
      <c r="D557" s="1" t="s">
        <v>34</v>
      </c>
      <c r="F557" s="1" t="s">
        <v>4475</v>
      </c>
      <c r="G557" s="1" t="s">
        <v>1393</v>
      </c>
      <c r="H557" s="1" t="s">
        <v>60</v>
      </c>
      <c r="I557" s="1" t="s">
        <v>95</v>
      </c>
      <c r="J557" s="1" t="s">
        <v>61</v>
      </c>
      <c r="K557" s="1" t="str">
        <f>"LVL"</f>
        <v>LVL</v>
      </c>
      <c r="L557" s="2">
        <v>43224</v>
      </c>
      <c r="M557" s="2">
        <v>43227</v>
      </c>
      <c r="N557" s="2">
        <v>43227</v>
      </c>
      <c r="W557" s="1" t="s">
        <v>59</v>
      </c>
      <c r="X557" s="1" t="str">
        <f>"139545"</f>
        <v>139545</v>
      </c>
      <c r="Z557" s="1" t="s">
        <v>74</v>
      </c>
      <c r="AA557" s="1">
        <v>1</v>
      </c>
      <c r="AD557" s="1" t="s">
        <v>79</v>
      </c>
    </row>
    <row r="558" spans="1:30" s="1" customFormat="1" x14ac:dyDescent="0.3">
      <c r="A558" s="1" t="s">
        <v>1395</v>
      </c>
      <c r="B558" s="1" t="s">
        <v>134</v>
      </c>
      <c r="C558" s="1" t="s">
        <v>711</v>
      </c>
      <c r="D558" s="1" t="s">
        <v>37</v>
      </c>
      <c r="F558" s="1" t="s">
        <v>4478</v>
      </c>
      <c r="G558" s="1" t="s">
        <v>1394</v>
      </c>
      <c r="H558" s="1" t="s">
        <v>60</v>
      </c>
      <c r="I558" s="1" t="s">
        <v>113</v>
      </c>
      <c r="J558" s="1" t="s">
        <v>61</v>
      </c>
      <c r="K558" s="1" t="str">
        <f>"102"</f>
        <v>102</v>
      </c>
      <c r="L558" s="2">
        <v>43224</v>
      </c>
      <c r="M558" s="2">
        <v>43229</v>
      </c>
      <c r="N558" s="2">
        <v>43229</v>
      </c>
      <c r="W558" s="1" t="s">
        <v>59</v>
      </c>
      <c r="X558" s="1" t="str">
        <f>"847692"</f>
        <v>847692</v>
      </c>
      <c r="Z558" s="1" t="s">
        <v>108</v>
      </c>
      <c r="AA558" s="1">
        <v>1</v>
      </c>
      <c r="AB558" s="1" t="s">
        <v>1396</v>
      </c>
      <c r="AD558" s="1" t="s">
        <v>114</v>
      </c>
    </row>
    <row r="559" spans="1:30" s="1" customFormat="1" x14ac:dyDescent="0.3">
      <c r="A559" s="1" t="s">
        <v>1270</v>
      </c>
      <c r="B559" s="1" t="s">
        <v>1271</v>
      </c>
      <c r="C559" s="1" t="s">
        <v>1272</v>
      </c>
      <c r="D559" s="1" t="s">
        <v>37</v>
      </c>
      <c r="F559" s="1">
        <v>105</v>
      </c>
      <c r="G559" s="1" t="s">
        <v>1397</v>
      </c>
      <c r="H559" s="1" t="s">
        <v>60</v>
      </c>
      <c r="I559" s="1" t="s">
        <v>113</v>
      </c>
      <c r="J559" s="1" t="s">
        <v>61</v>
      </c>
      <c r="K559" s="1" t="str">
        <f>"FRN"</f>
        <v>FRN</v>
      </c>
      <c r="L559" s="2">
        <v>43225</v>
      </c>
      <c r="M559" s="2">
        <v>43229</v>
      </c>
      <c r="N559" s="2">
        <v>43229</v>
      </c>
      <c r="W559" s="1" t="s">
        <v>59</v>
      </c>
      <c r="X559" s="1" t="str">
        <f>"305671"</f>
        <v>305671</v>
      </c>
      <c r="Z559" s="1" t="s">
        <v>65</v>
      </c>
      <c r="AA559" s="1">
        <v>1</v>
      </c>
      <c r="AD559" s="1" t="s">
        <v>67</v>
      </c>
    </row>
    <row r="560" spans="1:30" s="1" customFormat="1" x14ac:dyDescent="0.3">
      <c r="A560" s="1" t="s">
        <v>848</v>
      </c>
      <c r="B560" s="1" t="s">
        <v>849</v>
      </c>
      <c r="C560" s="1" t="s">
        <v>850</v>
      </c>
      <c r="D560" s="1" t="s">
        <v>37</v>
      </c>
      <c r="F560" s="1">
        <v>105</v>
      </c>
      <c r="G560" s="1" t="s">
        <v>1398</v>
      </c>
      <c r="H560" s="1" t="s">
        <v>60</v>
      </c>
      <c r="I560" s="1" t="s">
        <v>95</v>
      </c>
      <c r="J560" s="1" t="s">
        <v>61</v>
      </c>
      <c r="K560" s="1" t="str">
        <f>"44"</f>
        <v>44</v>
      </c>
      <c r="L560" s="2">
        <v>43227</v>
      </c>
      <c r="M560" s="2">
        <v>43229</v>
      </c>
      <c r="N560" s="2">
        <v>43229</v>
      </c>
      <c r="W560" s="1" t="s">
        <v>59</v>
      </c>
      <c r="X560" s="1" t="str">
        <f>"305671"</f>
        <v>305671</v>
      </c>
      <c r="Z560" s="1" t="s">
        <v>65</v>
      </c>
      <c r="AA560" s="1">
        <v>1</v>
      </c>
      <c r="AD560" s="1" t="s">
        <v>67</v>
      </c>
    </row>
    <row r="561" spans="1:30" s="1" customFormat="1" x14ac:dyDescent="0.3">
      <c r="A561" s="1" t="s">
        <v>1400</v>
      </c>
      <c r="B561" s="1" t="s">
        <v>155</v>
      </c>
      <c r="C561" s="1" t="s">
        <v>156</v>
      </c>
      <c r="D561" s="1" t="s">
        <v>37</v>
      </c>
      <c r="F561" s="1" t="s">
        <v>4478</v>
      </c>
      <c r="G561" s="1" t="s">
        <v>1399</v>
      </c>
      <c r="H561" s="1" t="s">
        <v>60</v>
      </c>
      <c r="I561" s="1" t="s">
        <v>113</v>
      </c>
      <c r="J561" s="1" t="s">
        <v>61</v>
      </c>
      <c r="K561" s="1" t="str">
        <f>"102"</f>
        <v>102</v>
      </c>
      <c r="L561" s="2">
        <v>43230</v>
      </c>
      <c r="M561" s="2">
        <v>43234</v>
      </c>
      <c r="N561" s="2">
        <v>43234</v>
      </c>
      <c r="W561" s="1" t="s">
        <v>59</v>
      </c>
      <c r="X561" s="1" t="str">
        <f>"847692"</f>
        <v>847692</v>
      </c>
      <c r="Z561" s="1" t="s">
        <v>108</v>
      </c>
      <c r="AA561" s="1">
        <v>1</v>
      </c>
      <c r="AB561" s="1" t="s">
        <v>1401</v>
      </c>
      <c r="AD561" s="1" t="s">
        <v>114</v>
      </c>
    </row>
    <row r="562" spans="1:30" s="1" customFormat="1" x14ac:dyDescent="0.3">
      <c r="A562" s="1" t="s">
        <v>844</v>
      </c>
      <c r="B562" s="1" t="s">
        <v>845</v>
      </c>
      <c r="C562" s="1" t="s">
        <v>846</v>
      </c>
      <c r="D562" s="1" t="s">
        <v>37</v>
      </c>
      <c r="F562" s="1">
        <v>105</v>
      </c>
      <c r="G562" s="1" t="s">
        <v>1402</v>
      </c>
      <c r="H562" s="1" t="s">
        <v>60</v>
      </c>
      <c r="I562" s="1" t="s">
        <v>64</v>
      </c>
      <c r="J562" s="1" t="s">
        <v>61</v>
      </c>
      <c r="K562" s="1" t="str">
        <f>"FRN"</f>
        <v>FRN</v>
      </c>
      <c r="L562" s="2">
        <v>43234</v>
      </c>
      <c r="M562" s="2">
        <v>43235</v>
      </c>
      <c r="N562" s="2">
        <v>43235</v>
      </c>
      <c r="W562" s="1" t="s">
        <v>59</v>
      </c>
      <c r="X562" s="1" t="str">
        <f>"305671"</f>
        <v>305671</v>
      </c>
      <c r="Z562" s="1" t="s">
        <v>65</v>
      </c>
      <c r="AA562" s="1">
        <v>1</v>
      </c>
      <c r="AB562" s="1" t="s">
        <v>49</v>
      </c>
      <c r="AD562" s="1" t="s">
        <v>67</v>
      </c>
    </row>
    <row r="563" spans="1:30" s="1" customFormat="1" x14ac:dyDescent="0.3">
      <c r="A563" s="1" t="s">
        <v>1404</v>
      </c>
      <c r="B563" s="1" t="s">
        <v>1405</v>
      </c>
      <c r="C563" s="1" t="s">
        <v>1406</v>
      </c>
      <c r="D563" s="1" t="s">
        <v>37</v>
      </c>
      <c r="F563" s="1">
        <v>105</v>
      </c>
      <c r="G563" s="1" t="s">
        <v>1403</v>
      </c>
      <c r="H563" s="1" t="s">
        <v>60</v>
      </c>
      <c r="I563" s="1" t="s">
        <v>64</v>
      </c>
      <c r="J563" s="1" t="s">
        <v>61</v>
      </c>
      <c r="K563" s="1" t="str">
        <f>"102"</f>
        <v>102</v>
      </c>
      <c r="L563" s="2">
        <v>43234</v>
      </c>
      <c r="M563" s="2">
        <v>43235</v>
      </c>
      <c r="N563" s="2">
        <v>43235</v>
      </c>
      <c r="W563" s="1" t="s">
        <v>59</v>
      </c>
      <c r="X563" s="1" t="str">
        <f>"305671"</f>
        <v>305671</v>
      </c>
      <c r="Z563" s="1" t="s">
        <v>65</v>
      </c>
      <c r="AA563" s="1">
        <v>1</v>
      </c>
      <c r="AD563" s="1" t="s">
        <v>67</v>
      </c>
    </row>
    <row r="564" spans="1:30" s="1" customFormat="1" x14ac:dyDescent="0.3">
      <c r="A564" s="1" t="s">
        <v>1408</v>
      </c>
      <c r="B564" s="1" t="s">
        <v>500</v>
      </c>
      <c r="C564" s="1" t="s">
        <v>1409</v>
      </c>
      <c r="D564" s="1" t="s">
        <v>37</v>
      </c>
      <c r="F564" s="1">
        <v>105</v>
      </c>
      <c r="G564" s="1" t="s">
        <v>1407</v>
      </c>
      <c r="H564" s="1" t="s">
        <v>60</v>
      </c>
      <c r="I564" s="1" t="s">
        <v>64</v>
      </c>
      <c r="J564" s="1" t="s">
        <v>61</v>
      </c>
      <c r="K564" s="1" t="str">
        <f>"102"</f>
        <v>102</v>
      </c>
      <c r="L564" s="2">
        <v>43234</v>
      </c>
      <c r="M564" s="2">
        <v>43237</v>
      </c>
      <c r="N564" s="2">
        <v>43237</v>
      </c>
      <c r="W564" s="1" t="s">
        <v>59</v>
      </c>
      <c r="X564" s="1" t="str">
        <f>"305671"</f>
        <v>305671</v>
      </c>
      <c r="Z564" s="1" t="s">
        <v>65</v>
      </c>
      <c r="AA564" s="1">
        <v>1</v>
      </c>
      <c r="AD564" s="1" t="s">
        <v>67</v>
      </c>
    </row>
    <row r="565" spans="1:30" s="1" customFormat="1" x14ac:dyDescent="0.3">
      <c r="A565" s="1" t="s">
        <v>1411</v>
      </c>
      <c r="B565" s="1" t="s">
        <v>225</v>
      </c>
      <c r="C565" s="1" t="s">
        <v>226</v>
      </c>
      <c r="D565" s="1" t="s">
        <v>37</v>
      </c>
      <c r="F565" s="1" t="s">
        <v>4478</v>
      </c>
      <c r="G565" s="1" t="s">
        <v>1410</v>
      </c>
      <c r="H565" s="1" t="s">
        <v>60</v>
      </c>
      <c r="I565" s="1" t="s">
        <v>95</v>
      </c>
      <c r="J565" s="1" t="s">
        <v>61</v>
      </c>
      <c r="K565" s="1" t="str">
        <f>"102"</f>
        <v>102</v>
      </c>
      <c r="L565" s="2">
        <v>43236</v>
      </c>
      <c r="M565" s="2">
        <v>43238</v>
      </c>
      <c r="N565" s="2">
        <v>43238</v>
      </c>
      <c r="W565" s="1" t="s">
        <v>59</v>
      </c>
      <c r="X565" s="1" t="str">
        <f>"847692"</f>
        <v>847692</v>
      </c>
      <c r="Z565" s="1" t="s">
        <v>108</v>
      </c>
      <c r="AA565" s="1">
        <v>8</v>
      </c>
      <c r="AD565" s="1" t="s">
        <v>114</v>
      </c>
    </row>
    <row r="566" spans="1:30" s="1" customFormat="1" x14ac:dyDescent="0.3">
      <c r="A566" s="1" t="s">
        <v>251</v>
      </c>
      <c r="B566" s="1" t="s">
        <v>252</v>
      </c>
      <c r="C566" s="1" t="s">
        <v>253</v>
      </c>
      <c r="D566" s="1" t="s">
        <v>37</v>
      </c>
      <c r="F566" s="1" t="s">
        <v>4478</v>
      </c>
      <c r="G566" s="1" t="s">
        <v>1412</v>
      </c>
      <c r="H566" s="1" t="s">
        <v>60</v>
      </c>
      <c r="I566" s="1" t="s">
        <v>113</v>
      </c>
      <c r="J566" s="1" t="s">
        <v>61</v>
      </c>
      <c r="K566" s="1" t="str">
        <f>"102"</f>
        <v>102</v>
      </c>
      <c r="L566" s="2">
        <v>43236</v>
      </c>
      <c r="M566" s="2">
        <v>43237</v>
      </c>
      <c r="N566" s="2">
        <v>43237</v>
      </c>
      <c r="W566" s="1" t="s">
        <v>59</v>
      </c>
      <c r="X566" s="1" t="str">
        <f>"847692"</f>
        <v>847692</v>
      </c>
      <c r="Z566" s="1" t="s">
        <v>108</v>
      </c>
      <c r="AA566" s="1">
        <v>1</v>
      </c>
      <c r="AB566" s="1" t="s">
        <v>1413</v>
      </c>
      <c r="AD566" s="1" t="s">
        <v>114</v>
      </c>
    </row>
    <row r="567" spans="1:30" s="1" customFormat="1" x14ac:dyDescent="0.3">
      <c r="A567" s="1" t="s">
        <v>251</v>
      </c>
      <c r="B567" s="1" t="s">
        <v>252</v>
      </c>
      <c r="C567" s="1" t="s">
        <v>253</v>
      </c>
      <c r="D567" s="1" t="s">
        <v>37</v>
      </c>
      <c r="F567" s="1" t="s">
        <v>4478</v>
      </c>
      <c r="G567" s="1" t="s">
        <v>1414</v>
      </c>
      <c r="H567" s="1" t="s">
        <v>60</v>
      </c>
      <c r="I567" s="1" t="s">
        <v>113</v>
      </c>
      <c r="J567" s="1" t="s">
        <v>61</v>
      </c>
      <c r="K567" s="1" t="str">
        <f>"102"</f>
        <v>102</v>
      </c>
      <c r="L567" s="2">
        <v>43236</v>
      </c>
      <c r="M567" s="2">
        <v>43237</v>
      </c>
      <c r="N567" s="2">
        <v>43237</v>
      </c>
      <c r="W567" s="1" t="s">
        <v>59</v>
      </c>
      <c r="X567" s="1" t="str">
        <f>"847692"</f>
        <v>847692</v>
      </c>
      <c r="Z567" s="1" t="s">
        <v>108</v>
      </c>
      <c r="AA567" s="1">
        <v>1</v>
      </c>
      <c r="AB567" s="1" t="s">
        <v>1415</v>
      </c>
      <c r="AD567" s="1" t="s">
        <v>114</v>
      </c>
    </row>
    <row r="568" spans="1:30" s="1" customFormat="1" x14ac:dyDescent="0.3">
      <c r="A568" s="1" t="s">
        <v>1417</v>
      </c>
      <c r="B568" s="1" t="s">
        <v>1418</v>
      </c>
      <c r="C568" s="1" t="s">
        <v>1419</v>
      </c>
      <c r="D568" s="1" t="s">
        <v>37</v>
      </c>
      <c r="F568" s="1">
        <v>105</v>
      </c>
      <c r="G568" s="1" t="s">
        <v>1416</v>
      </c>
      <c r="H568" s="1" t="s">
        <v>60</v>
      </c>
      <c r="I568" s="1" t="s">
        <v>64</v>
      </c>
      <c r="J568" s="1" t="s">
        <v>61</v>
      </c>
      <c r="K568" s="1" t="str">
        <f>"FRN"</f>
        <v>FRN</v>
      </c>
      <c r="L568" s="2">
        <v>43237</v>
      </c>
      <c r="M568" s="2">
        <v>43238</v>
      </c>
      <c r="N568" s="2">
        <v>43238</v>
      </c>
      <c r="W568" s="1" t="s">
        <v>59</v>
      </c>
      <c r="X568" s="1" t="str">
        <f>"305671"</f>
        <v>305671</v>
      </c>
      <c r="Z568" s="1" t="s">
        <v>65</v>
      </c>
      <c r="AA568" s="1">
        <v>1</v>
      </c>
      <c r="AB568" s="1" t="s">
        <v>49</v>
      </c>
      <c r="AD568" s="1" t="s">
        <v>67</v>
      </c>
    </row>
    <row r="569" spans="1:30" s="1" customFormat="1" x14ac:dyDescent="0.3">
      <c r="A569" s="1" t="s">
        <v>378</v>
      </c>
      <c r="B569" s="1" t="s">
        <v>379</v>
      </c>
      <c r="C569" s="1" t="s">
        <v>380</v>
      </c>
      <c r="D569" s="1" t="s">
        <v>34</v>
      </c>
      <c r="F569" s="1" t="s">
        <v>4475</v>
      </c>
      <c r="G569" s="1" t="s">
        <v>1420</v>
      </c>
      <c r="H569" s="1" t="s">
        <v>60</v>
      </c>
      <c r="I569" s="1" t="s">
        <v>113</v>
      </c>
      <c r="J569" s="1" t="s">
        <v>61</v>
      </c>
      <c r="K569" s="1" t="str">
        <f>"LVL"</f>
        <v>LVL</v>
      </c>
      <c r="L569" s="2">
        <v>43237</v>
      </c>
      <c r="M569" s="2">
        <v>43238</v>
      </c>
      <c r="N569" s="2">
        <v>43238</v>
      </c>
      <c r="W569" s="1" t="s">
        <v>59</v>
      </c>
      <c r="X569" s="1" t="str">
        <f>"690945"</f>
        <v>690945</v>
      </c>
      <c r="Z569" s="1" t="s">
        <v>184</v>
      </c>
      <c r="AA569" s="1">
        <v>1</v>
      </c>
      <c r="AB569" s="1" t="s">
        <v>1421</v>
      </c>
      <c r="AD569" s="1" t="s">
        <v>79</v>
      </c>
    </row>
    <row r="570" spans="1:30" s="1" customFormat="1" x14ac:dyDescent="0.3">
      <c r="A570" s="1" t="s">
        <v>81</v>
      </c>
      <c r="B570" s="1" t="s">
        <v>82</v>
      </c>
      <c r="C570" s="1" t="s">
        <v>83</v>
      </c>
      <c r="D570" s="1" t="s">
        <v>37</v>
      </c>
      <c r="F570" s="1">
        <v>105</v>
      </c>
      <c r="G570" s="1" t="s">
        <v>1422</v>
      </c>
      <c r="H570" s="1" t="s">
        <v>60</v>
      </c>
      <c r="I570" s="1" t="s">
        <v>113</v>
      </c>
      <c r="J570" s="1" t="s">
        <v>61</v>
      </c>
      <c r="K570" s="1" t="str">
        <f>"102"</f>
        <v>102</v>
      </c>
      <c r="L570" s="2">
        <v>43239</v>
      </c>
      <c r="M570" s="2">
        <v>43243</v>
      </c>
      <c r="N570" s="2">
        <v>43243</v>
      </c>
      <c r="W570" s="1" t="s">
        <v>59</v>
      </c>
      <c r="X570" s="1" t="str">
        <f>"305671"</f>
        <v>305671</v>
      </c>
      <c r="Z570" s="1" t="s">
        <v>65</v>
      </c>
      <c r="AA570" s="1">
        <v>1</v>
      </c>
      <c r="AD570" s="1" t="s">
        <v>67</v>
      </c>
    </row>
    <row r="571" spans="1:30" s="1" customFormat="1" x14ac:dyDescent="0.3">
      <c r="A571" s="1" t="s">
        <v>81</v>
      </c>
      <c r="B571" s="1" t="s">
        <v>82</v>
      </c>
      <c r="C571" s="1" t="s">
        <v>83</v>
      </c>
      <c r="D571" s="1" t="s">
        <v>37</v>
      </c>
      <c r="F571" s="1">
        <v>105</v>
      </c>
      <c r="G571" s="1" t="s">
        <v>1422</v>
      </c>
      <c r="H571" s="1" t="s">
        <v>60</v>
      </c>
      <c r="I571" s="1" t="s">
        <v>113</v>
      </c>
      <c r="J571" s="1" t="s">
        <v>61</v>
      </c>
      <c r="K571" s="1" t="str">
        <f>"102"</f>
        <v>102</v>
      </c>
      <c r="L571" s="2">
        <v>43239</v>
      </c>
      <c r="M571" s="2">
        <v>43243</v>
      </c>
      <c r="N571" s="2">
        <v>43243</v>
      </c>
      <c r="W571" s="1" t="s">
        <v>59</v>
      </c>
      <c r="X571" s="1" t="str">
        <f>"305671"</f>
        <v>305671</v>
      </c>
      <c r="Z571" s="1" t="s">
        <v>65</v>
      </c>
      <c r="AA571" s="1">
        <v>1</v>
      </c>
      <c r="AD571" s="1" t="s">
        <v>67</v>
      </c>
    </row>
    <row r="572" spans="1:30" s="1" customFormat="1" x14ac:dyDescent="0.3">
      <c r="A572" s="1" t="s">
        <v>1424</v>
      </c>
      <c r="B572" s="1" t="s">
        <v>1425</v>
      </c>
      <c r="C572" s="1" t="s">
        <v>1426</v>
      </c>
      <c r="D572" s="1" t="s">
        <v>37</v>
      </c>
      <c r="F572" s="1">
        <v>105</v>
      </c>
      <c r="G572" s="1" t="s">
        <v>1423</v>
      </c>
      <c r="H572" s="1" t="s">
        <v>60</v>
      </c>
      <c r="I572" s="1" t="s">
        <v>113</v>
      </c>
      <c r="J572" s="1" t="s">
        <v>61</v>
      </c>
      <c r="K572" s="1" t="str">
        <f>"102"</f>
        <v>102</v>
      </c>
      <c r="L572" s="2">
        <v>43239</v>
      </c>
      <c r="M572" s="2">
        <v>43243</v>
      </c>
      <c r="N572" s="2">
        <v>43243</v>
      </c>
      <c r="W572" s="1" t="s">
        <v>59</v>
      </c>
      <c r="X572" s="1" t="str">
        <f>"305671"</f>
        <v>305671</v>
      </c>
      <c r="Z572" s="1" t="s">
        <v>65</v>
      </c>
      <c r="AA572" s="1">
        <v>1</v>
      </c>
      <c r="AB572" s="1" t="s">
        <v>1427</v>
      </c>
      <c r="AD572" s="1" t="s">
        <v>67</v>
      </c>
    </row>
    <row r="573" spans="1:30" s="1" customFormat="1" x14ac:dyDescent="0.3">
      <c r="A573" s="1" t="s">
        <v>240</v>
      </c>
      <c r="B573" s="1" t="s">
        <v>241</v>
      </c>
      <c r="C573" s="1" t="s">
        <v>242</v>
      </c>
      <c r="D573" s="1" t="s">
        <v>37</v>
      </c>
      <c r="F573" s="1">
        <v>105</v>
      </c>
      <c r="G573" s="1" t="s">
        <v>1428</v>
      </c>
      <c r="H573" s="1" t="s">
        <v>60</v>
      </c>
      <c r="I573" s="1" t="s">
        <v>113</v>
      </c>
      <c r="J573" s="1" t="s">
        <v>61</v>
      </c>
      <c r="K573" s="1" t="str">
        <f>"102"</f>
        <v>102</v>
      </c>
      <c r="L573" s="2">
        <v>43241</v>
      </c>
      <c r="M573" s="2">
        <v>43243</v>
      </c>
      <c r="N573" s="2">
        <v>43243</v>
      </c>
      <c r="W573" s="1" t="s">
        <v>59</v>
      </c>
      <c r="X573" s="1" t="str">
        <f>"305671"</f>
        <v>305671</v>
      </c>
      <c r="Z573" s="1" t="s">
        <v>65</v>
      </c>
      <c r="AA573" s="1">
        <v>1</v>
      </c>
      <c r="AB573" s="1" t="s">
        <v>1429</v>
      </c>
      <c r="AD573" s="1" t="s">
        <v>67</v>
      </c>
    </row>
    <row r="574" spans="1:30" s="1" customFormat="1" x14ac:dyDescent="0.3">
      <c r="A574" s="1" t="s">
        <v>901</v>
      </c>
      <c r="B574" s="1" t="s">
        <v>902</v>
      </c>
      <c r="C574" s="1" t="s">
        <v>903</v>
      </c>
      <c r="D574" s="1" t="s">
        <v>34</v>
      </c>
      <c r="F574" s="1" t="s">
        <v>4475</v>
      </c>
      <c r="G574" s="1" t="s">
        <v>1430</v>
      </c>
      <c r="H574" s="1" t="s">
        <v>60</v>
      </c>
      <c r="I574" s="1" t="s">
        <v>113</v>
      </c>
      <c r="J574" s="1" t="s">
        <v>61</v>
      </c>
      <c r="K574" s="1" t="str">
        <f>"LVL"</f>
        <v>LVL</v>
      </c>
      <c r="L574" s="2">
        <v>43242</v>
      </c>
      <c r="M574" s="2">
        <v>43243</v>
      </c>
      <c r="N574" s="2">
        <v>43243</v>
      </c>
      <c r="W574" s="1" t="s">
        <v>59</v>
      </c>
      <c r="X574" s="1" t="str">
        <f>"690945"</f>
        <v>690945</v>
      </c>
      <c r="Z574" s="1" t="s">
        <v>184</v>
      </c>
      <c r="AA574" s="1">
        <v>1</v>
      </c>
      <c r="AD574" s="1" t="s">
        <v>79</v>
      </c>
    </row>
    <row r="575" spans="1:30" s="1" customFormat="1" x14ac:dyDescent="0.3">
      <c r="A575" s="1" t="s">
        <v>1270</v>
      </c>
      <c r="B575" s="1" t="s">
        <v>1271</v>
      </c>
      <c r="C575" s="1" t="s">
        <v>1272</v>
      </c>
      <c r="D575" s="1" t="s">
        <v>34</v>
      </c>
      <c r="F575" s="1" t="s">
        <v>4475</v>
      </c>
      <c r="G575" s="1" t="s">
        <v>1431</v>
      </c>
      <c r="H575" s="1" t="s">
        <v>60</v>
      </c>
      <c r="I575" s="1" t="s">
        <v>113</v>
      </c>
      <c r="J575" s="1" t="s">
        <v>61</v>
      </c>
      <c r="K575" s="1" t="str">
        <f>"LVL"</f>
        <v>LVL</v>
      </c>
      <c r="L575" s="2">
        <v>43242</v>
      </c>
      <c r="M575" s="2">
        <v>43243</v>
      </c>
      <c r="N575" s="2">
        <v>43243</v>
      </c>
      <c r="W575" s="1" t="s">
        <v>59</v>
      </c>
      <c r="X575" s="1" t="str">
        <f>"690945"</f>
        <v>690945</v>
      </c>
      <c r="Z575" s="1" t="s">
        <v>184</v>
      </c>
      <c r="AA575" s="1">
        <v>1</v>
      </c>
      <c r="AD575" s="1" t="s">
        <v>79</v>
      </c>
    </row>
    <row r="576" spans="1:30" s="1" customFormat="1" x14ac:dyDescent="0.3">
      <c r="A576" s="1" t="s">
        <v>1433</v>
      </c>
      <c r="B576" s="1" t="s">
        <v>1434</v>
      </c>
      <c r="C576" s="1" t="s">
        <v>1435</v>
      </c>
      <c r="D576" s="1" t="s">
        <v>34</v>
      </c>
      <c r="F576" s="1" t="s">
        <v>4475</v>
      </c>
      <c r="G576" s="1" t="s">
        <v>1432</v>
      </c>
      <c r="H576" s="1" t="s">
        <v>60</v>
      </c>
      <c r="I576" s="1" t="s">
        <v>113</v>
      </c>
      <c r="J576" s="1" t="s">
        <v>61</v>
      </c>
      <c r="K576" s="1" t="str">
        <f>"LVL"</f>
        <v>LVL</v>
      </c>
      <c r="L576" s="2">
        <v>43243</v>
      </c>
      <c r="M576" s="2">
        <v>43244</v>
      </c>
      <c r="N576" s="2">
        <v>43244</v>
      </c>
      <c r="W576" s="1" t="s">
        <v>59</v>
      </c>
      <c r="X576" s="1" t="str">
        <f>"690945"</f>
        <v>690945</v>
      </c>
      <c r="Z576" s="1" t="s">
        <v>184</v>
      </c>
      <c r="AA576" s="1">
        <v>1</v>
      </c>
      <c r="AB576" s="1" t="s">
        <v>1436</v>
      </c>
      <c r="AD576" s="1" t="s">
        <v>79</v>
      </c>
    </row>
    <row r="577" spans="1:30" s="1" customFormat="1" x14ac:dyDescent="0.3">
      <c r="A577" s="1" t="s">
        <v>977</v>
      </c>
      <c r="B577" s="1" t="s">
        <v>978</v>
      </c>
      <c r="C577" s="1" t="s">
        <v>979</v>
      </c>
      <c r="D577" s="1" t="s">
        <v>37</v>
      </c>
      <c r="F577" s="1">
        <v>105</v>
      </c>
      <c r="G577" s="1" t="s">
        <v>1437</v>
      </c>
      <c r="H577" s="1" t="s">
        <v>60</v>
      </c>
      <c r="I577" s="1" t="s">
        <v>113</v>
      </c>
      <c r="J577" s="1" t="s">
        <v>61</v>
      </c>
      <c r="K577" s="1" t="str">
        <f>"44"</f>
        <v>44</v>
      </c>
      <c r="L577" s="2">
        <v>43243</v>
      </c>
      <c r="M577" s="2">
        <v>43245</v>
      </c>
      <c r="N577" s="2">
        <v>43245</v>
      </c>
      <c r="W577" s="1" t="s">
        <v>59</v>
      </c>
      <c r="X577" s="1" t="str">
        <f>"305671"</f>
        <v>305671</v>
      </c>
      <c r="Z577" s="1" t="s">
        <v>65</v>
      </c>
      <c r="AA577" s="1">
        <v>1</v>
      </c>
      <c r="AD577" s="1" t="s">
        <v>67</v>
      </c>
    </row>
    <row r="578" spans="1:30" s="1" customFormat="1" x14ac:dyDescent="0.3">
      <c r="A578" s="1" t="s">
        <v>1439</v>
      </c>
      <c r="B578" s="1" t="s">
        <v>1440</v>
      </c>
      <c r="C578" s="1" t="s">
        <v>1441</v>
      </c>
      <c r="D578" s="1" t="s">
        <v>34</v>
      </c>
      <c r="F578" s="1" t="s">
        <v>4475</v>
      </c>
      <c r="G578" s="1" t="s">
        <v>1438</v>
      </c>
      <c r="H578" s="1" t="s">
        <v>60</v>
      </c>
      <c r="I578" s="1" t="s">
        <v>113</v>
      </c>
      <c r="J578" s="1" t="s">
        <v>61</v>
      </c>
      <c r="K578" s="1" t="str">
        <f>"LVL"</f>
        <v>LVL</v>
      </c>
      <c r="L578" s="2">
        <v>43243</v>
      </c>
      <c r="M578" s="2">
        <v>43244</v>
      </c>
      <c r="N578" s="2">
        <v>43244</v>
      </c>
      <c r="W578" s="1" t="s">
        <v>59</v>
      </c>
      <c r="X578" s="1" t="str">
        <f>"690945"</f>
        <v>690945</v>
      </c>
      <c r="Z578" s="1" t="s">
        <v>184</v>
      </c>
      <c r="AA578" s="1">
        <v>1</v>
      </c>
      <c r="AB578" s="1" t="s">
        <v>1442</v>
      </c>
      <c r="AD578" s="1" t="s">
        <v>79</v>
      </c>
    </row>
    <row r="579" spans="1:30" s="1" customFormat="1" x14ac:dyDescent="0.3">
      <c r="A579" s="1" t="s">
        <v>1172</v>
      </c>
      <c r="B579" s="1" t="s">
        <v>1173</v>
      </c>
      <c r="C579" s="1" t="s">
        <v>1174</v>
      </c>
      <c r="D579" s="1" t="s">
        <v>37</v>
      </c>
      <c r="F579" s="1">
        <v>105</v>
      </c>
      <c r="G579" s="1" t="s">
        <v>1443</v>
      </c>
      <c r="H579" s="1" t="s">
        <v>60</v>
      </c>
      <c r="I579" s="1" t="s">
        <v>64</v>
      </c>
      <c r="J579" s="1" t="s">
        <v>61</v>
      </c>
      <c r="K579" s="1" t="str">
        <f>"44"</f>
        <v>44</v>
      </c>
      <c r="L579" s="2">
        <v>43244</v>
      </c>
      <c r="M579" s="2">
        <v>43248</v>
      </c>
      <c r="N579" s="2">
        <v>43248</v>
      </c>
      <c r="W579" s="1" t="s">
        <v>59</v>
      </c>
      <c r="X579" s="1" t="str">
        <f>"305671"</f>
        <v>305671</v>
      </c>
      <c r="Z579" s="1" t="s">
        <v>65</v>
      </c>
      <c r="AA579" s="1">
        <v>1</v>
      </c>
      <c r="AB579" s="1" t="s">
        <v>49</v>
      </c>
      <c r="AD579" s="1" t="s">
        <v>67</v>
      </c>
    </row>
    <row r="580" spans="1:30" s="1" customFormat="1" x14ac:dyDescent="0.3">
      <c r="A580" s="1" t="s">
        <v>1445</v>
      </c>
      <c r="B580" s="1" t="s">
        <v>1446</v>
      </c>
      <c r="C580" s="1" t="s">
        <v>1447</v>
      </c>
      <c r="D580" s="1" t="s">
        <v>37</v>
      </c>
      <c r="F580" s="1">
        <v>105</v>
      </c>
      <c r="G580" s="1" t="s">
        <v>1444</v>
      </c>
      <c r="H580" s="1" t="s">
        <v>60</v>
      </c>
      <c r="I580" s="1" t="s">
        <v>64</v>
      </c>
      <c r="J580" s="1" t="s">
        <v>61</v>
      </c>
      <c r="K580" s="1" t="str">
        <f>"44"</f>
        <v>44</v>
      </c>
      <c r="L580" s="2">
        <v>43244</v>
      </c>
      <c r="M580" s="2">
        <v>43245</v>
      </c>
      <c r="N580" s="2">
        <v>43245</v>
      </c>
      <c r="W580" s="1" t="s">
        <v>59</v>
      </c>
      <c r="X580" s="1" t="str">
        <f>"305671"</f>
        <v>305671</v>
      </c>
      <c r="Z580" s="1" t="s">
        <v>65</v>
      </c>
      <c r="AA580" s="1">
        <v>1</v>
      </c>
      <c r="AB580" s="1" t="s">
        <v>49</v>
      </c>
      <c r="AD580" s="1" t="s">
        <v>67</v>
      </c>
    </row>
    <row r="581" spans="1:30" s="1" customFormat="1" x14ac:dyDescent="0.3">
      <c r="A581" s="1" t="s">
        <v>449</v>
      </c>
      <c r="B581" s="1" t="s">
        <v>450</v>
      </c>
      <c r="C581" s="1" t="s">
        <v>451</v>
      </c>
      <c r="D581" s="1" t="s">
        <v>37</v>
      </c>
      <c r="F581" s="1">
        <v>105</v>
      </c>
      <c r="G581" s="1" t="s">
        <v>1448</v>
      </c>
      <c r="H581" s="1" t="s">
        <v>60</v>
      </c>
      <c r="I581" s="1" t="s">
        <v>64</v>
      </c>
      <c r="J581" s="1" t="s">
        <v>61</v>
      </c>
      <c r="K581" s="1" t="str">
        <f>"102"</f>
        <v>102</v>
      </c>
      <c r="L581" s="2">
        <v>43244</v>
      </c>
      <c r="M581" s="2">
        <v>43245</v>
      </c>
      <c r="N581" s="2">
        <v>43245</v>
      </c>
      <c r="W581" s="1" t="s">
        <v>59</v>
      </c>
      <c r="X581" s="1" t="str">
        <f>"305671"</f>
        <v>305671</v>
      </c>
      <c r="Z581" s="1" t="s">
        <v>65</v>
      </c>
      <c r="AA581" s="1">
        <v>1</v>
      </c>
      <c r="AB581" s="1" t="s">
        <v>49</v>
      </c>
      <c r="AD581" s="1" t="s">
        <v>67</v>
      </c>
    </row>
    <row r="582" spans="1:30" s="1" customFormat="1" x14ac:dyDescent="0.3">
      <c r="A582" s="1" t="s">
        <v>1417</v>
      </c>
      <c r="B582" s="1" t="s">
        <v>1418</v>
      </c>
      <c r="C582" s="1" t="s">
        <v>1419</v>
      </c>
      <c r="D582" s="1" t="s">
        <v>37</v>
      </c>
      <c r="F582" s="1">
        <v>105</v>
      </c>
      <c r="G582" s="1" t="s">
        <v>1449</v>
      </c>
      <c r="H582" s="1" t="s">
        <v>60</v>
      </c>
      <c r="I582" s="1" t="s">
        <v>64</v>
      </c>
      <c r="J582" s="1" t="s">
        <v>61</v>
      </c>
      <c r="K582" s="1" t="str">
        <f>"FRN"</f>
        <v>FRN</v>
      </c>
      <c r="L582" s="2">
        <v>43244</v>
      </c>
      <c r="M582" s="2">
        <v>43245</v>
      </c>
      <c r="N582" s="2">
        <v>43245</v>
      </c>
      <c r="W582" s="1" t="s">
        <v>59</v>
      </c>
      <c r="X582" s="1" t="str">
        <f>"305671"</f>
        <v>305671</v>
      </c>
      <c r="Z582" s="1" t="s">
        <v>65</v>
      </c>
      <c r="AA582" s="1">
        <v>1</v>
      </c>
      <c r="AB582" s="1" t="s">
        <v>49</v>
      </c>
      <c r="AD582" s="1" t="s">
        <v>67</v>
      </c>
    </row>
    <row r="583" spans="1:30" s="1" customFormat="1" x14ac:dyDescent="0.3">
      <c r="A583" s="1" t="s">
        <v>1451</v>
      </c>
      <c r="B583" s="1" t="s">
        <v>1452</v>
      </c>
      <c r="C583" s="1" t="s">
        <v>1453</v>
      </c>
      <c r="D583" s="1" t="s">
        <v>34</v>
      </c>
      <c r="F583" s="1" t="s">
        <v>4474</v>
      </c>
      <c r="G583" s="1" t="s">
        <v>1450</v>
      </c>
      <c r="H583" s="1" t="s">
        <v>60</v>
      </c>
      <c r="I583" s="1" t="s">
        <v>113</v>
      </c>
      <c r="J583" s="1" t="s">
        <v>61</v>
      </c>
      <c r="K583" s="1" t="str">
        <f>"LVL"</f>
        <v>LVL</v>
      </c>
      <c r="L583" s="2">
        <v>43244</v>
      </c>
      <c r="M583" s="2">
        <v>43245</v>
      </c>
      <c r="N583" s="2">
        <v>43245</v>
      </c>
      <c r="W583" s="1" t="s">
        <v>59</v>
      </c>
      <c r="X583" s="1" t="str">
        <f>"643631"</f>
        <v>643631</v>
      </c>
      <c r="Z583" s="1" t="s">
        <v>707</v>
      </c>
      <c r="AA583" s="1">
        <v>1</v>
      </c>
      <c r="AD583" s="1" t="s">
        <v>70</v>
      </c>
    </row>
    <row r="584" spans="1:30" s="1" customFormat="1" x14ac:dyDescent="0.3">
      <c r="A584" s="1" t="s">
        <v>402</v>
      </c>
      <c r="B584" s="1" t="s">
        <v>403</v>
      </c>
      <c r="C584" s="1" t="s">
        <v>404</v>
      </c>
      <c r="D584" s="1" t="s">
        <v>37</v>
      </c>
      <c r="F584" s="1" t="s">
        <v>4478</v>
      </c>
      <c r="G584" s="1" t="s">
        <v>1454</v>
      </c>
      <c r="H584" s="1" t="s">
        <v>60</v>
      </c>
      <c r="I584" s="1" t="s">
        <v>113</v>
      </c>
      <c r="J584" s="1" t="s">
        <v>61</v>
      </c>
      <c r="K584" s="1" t="str">
        <f>"102"</f>
        <v>102</v>
      </c>
      <c r="L584" s="2">
        <v>43244</v>
      </c>
      <c r="M584" s="2">
        <v>43248</v>
      </c>
      <c r="N584" s="2">
        <v>43248</v>
      </c>
      <c r="W584" s="1" t="s">
        <v>59</v>
      </c>
      <c r="X584" s="1" t="str">
        <f>"847692"</f>
        <v>847692</v>
      </c>
      <c r="Z584" s="1" t="s">
        <v>108</v>
      </c>
      <c r="AA584" s="1">
        <v>1</v>
      </c>
      <c r="AB584" s="1" t="s">
        <v>1455</v>
      </c>
      <c r="AD584" s="1" t="s">
        <v>114</v>
      </c>
    </row>
    <row r="585" spans="1:30" s="1" customFormat="1" x14ac:dyDescent="0.3">
      <c r="A585" s="1" t="s">
        <v>1457</v>
      </c>
      <c r="B585" s="1" t="s">
        <v>1458</v>
      </c>
      <c r="C585" s="1" t="s">
        <v>1459</v>
      </c>
      <c r="D585" s="1" t="s">
        <v>37</v>
      </c>
      <c r="F585" s="1">
        <v>105</v>
      </c>
      <c r="G585" s="1" t="s">
        <v>1456</v>
      </c>
      <c r="H585" s="1" t="s">
        <v>60</v>
      </c>
      <c r="I585" s="1" t="s">
        <v>64</v>
      </c>
      <c r="J585" s="1" t="s">
        <v>61</v>
      </c>
      <c r="K585" s="1" t="str">
        <f>"102"</f>
        <v>102</v>
      </c>
      <c r="L585" s="2">
        <v>43245</v>
      </c>
      <c r="M585" s="2">
        <v>43248</v>
      </c>
      <c r="N585" s="2">
        <v>43248</v>
      </c>
      <c r="W585" s="1" t="s">
        <v>59</v>
      </c>
      <c r="X585" s="1" t="str">
        <f>"305671"</f>
        <v>305671</v>
      </c>
      <c r="Z585" s="1" t="s">
        <v>65</v>
      </c>
      <c r="AA585" s="1">
        <v>1</v>
      </c>
      <c r="AD585" s="1" t="s">
        <v>67</v>
      </c>
    </row>
    <row r="586" spans="1:30" s="1" customFormat="1" x14ac:dyDescent="0.3">
      <c r="A586" s="1" t="s">
        <v>1463</v>
      </c>
      <c r="B586" s="1" t="s">
        <v>1464</v>
      </c>
      <c r="C586" s="1" t="s">
        <v>1465</v>
      </c>
      <c r="D586" s="1" t="s">
        <v>34</v>
      </c>
      <c r="F586" s="1" t="s">
        <v>4475</v>
      </c>
      <c r="G586" s="1" t="s">
        <v>1462</v>
      </c>
      <c r="H586" s="1" t="s">
        <v>60</v>
      </c>
      <c r="I586" s="1" t="s">
        <v>95</v>
      </c>
      <c r="J586" s="1" t="s">
        <v>61</v>
      </c>
      <c r="K586" s="1" t="str">
        <f>"LVL"</f>
        <v>LVL</v>
      </c>
      <c r="L586" s="2">
        <v>43245</v>
      </c>
      <c r="M586" s="2">
        <v>43249</v>
      </c>
      <c r="N586" s="2">
        <v>43249</v>
      </c>
      <c r="W586" s="1" t="s">
        <v>59</v>
      </c>
      <c r="X586" s="1" t="str">
        <f>"139545"</f>
        <v>139545</v>
      </c>
      <c r="Z586" s="1" t="s">
        <v>74</v>
      </c>
      <c r="AA586" s="1">
        <v>1</v>
      </c>
      <c r="AD586" s="1" t="s">
        <v>79</v>
      </c>
    </row>
    <row r="587" spans="1:30" s="1" customFormat="1" x14ac:dyDescent="0.3">
      <c r="A587" s="1" t="s">
        <v>258</v>
      </c>
      <c r="B587" s="1" t="s">
        <v>259</v>
      </c>
      <c r="C587" s="1" t="s">
        <v>260</v>
      </c>
      <c r="D587" s="1" t="s">
        <v>34</v>
      </c>
      <c r="F587" s="1" t="s">
        <v>4475</v>
      </c>
      <c r="G587" s="1" t="s">
        <v>1466</v>
      </c>
      <c r="H587" s="1" t="s">
        <v>60</v>
      </c>
      <c r="I587" s="1" t="s">
        <v>113</v>
      </c>
      <c r="J587" s="1" t="s">
        <v>61</v>
      </c>
      <c r="K587" s="1" t="str">
        <f>"LVL"</f>
        <v>LVL</v>
      </c>
      <c r="L587" s="2">
        <v>43245</v>
      </c>
      <c r="M587" s="2">
        <v>43248</v>
      </c>
      <c r="N587" s="2">
        <v>43248</v>
      </c>
      <c r="W587" s="1" t="s">
        <v>59</v>
      </c>
      <c r="X587" s="1" t="str">
        <f>"690945"</f>
        <v>690945</v>
      </c>
      <c r="Z587" s="1" t="s">
        <v>184</v>
      </c>
      <c r="AA587" s="1">
        <v>1</v>
      </c>
      <c r="AD587" s="1" t="s">
        <v>79</v>
      </c>
    </row>
    <row r="588" spans="1:30" s="1" customFormat="1" x14ac:dyDescent="0.3">
      <c r="A588" s="1" t="s">
        <v>1468</v>
      </c>
      <c r="B588" s="1" t="s">
        <v>134</v>
      </c>
      <c r="C588" s="1" t="s">
        <v>148</v>
      </c>
      <c r="D588" s="1" t="s">
        <v>34</v>
      </c>
      <c r="F588" s="1" t="s">
        <v>4475</v>
      </c>
      <c r="G588" s="1" t="s">
        <v>1467</v>
      </c>
      <c r="H588" s="1" t="s">
        <v>60</v>
      </c>
      <c r="I588" s="1" t="s">
        <v>113</v>
      </c>
      <c r="J588" s="1" t="s">
        <v>61</v>
      </c>
      <c r="K588" s="1" t="str">
        <f>"LVL"</f>
        <v>LVL</v>
      </c>
      <c r="L588" s="2">
        <v>43245</v>
      </c>
      <c r="M588" s="2">
        <v>43250</v>
      </c>
      <c r="N588" s="2">
        <v>43250</v>
      </c>
      <c r="W588" s="1" t="s">
        <v>59</v>
      </c>
      <c r="X588" s="1" t="str">
        <f>"690945"</f>
        <v>690945</v>
      </c>
      <c r="Z588" s="1" t="s">
        <v>184</v>
      </c>
      <c r="AA588" s="1">
        <v>1</v>
      </c>
      <c r="AB588" s="1" t="s">
        <v>1469</v>
      </c>
      <c r="AD588" s="1" t="s">
        <v>79</v>
      </c>
    </row>
    <row r="589" spans="1:30" s="1" customFormat="1" x14ac:dyDescent="0.3">
      <c r="A589" s="1" t="s">
        <v>402</v>
      </c>
      <c r="B589" s="1" t="s">
        <v>403</v>
      </c>
      <c r="C589" s="1" t="s">
        <v>404</v>
      </c>
      <c r="D589" s="1" t="s">
        <v>37</v>
      </c>
      <c r="F589" s="1" t="s">
        <v>4478</v>
      </c>
      <c r="G589" s="1" t="s">
        <v>1470</v>
      </c>
      <c r="H589" s="1" t="s">
        <v>60</v>
      </c>
      <c r="I589" s="1" t="s">
        <v>113</v>
      </c>
      <c r="J589" s="1" t="s">
        <v>61</v>
      </c>
      <c r="K589" s="1" t="str">
        <f>"102"</f>
        <v>102</v>
      </c>
      <c r="L589" s="2">
        <v>43245</v>
      </c>
      <c r="M589" s="2">
        <v>43248</v>
      </c>
      <c r="N589" s="2">
        <v>43248</v>
      </c>
      <c r="W589" s="1" t="s">
        <v>59</v>
      </c>
      <c r="X589" s="1" t="str">
        <f>"847692"</f>
        <v>847692</v>
      </c>
      <c r="Z589" s="1" t="s">
        <v>108</v>
      </c>
      <c r="AA589" s="1">
        <v>1</v>
      </c>
      <c r="AB589" s="1" t="s">
        <v>1471</v>
      </c>
      <c r="AD589" s="1" t="s">
        <v>114</v>
      </c>
    </row>
    <row r="590" spans="1:30" s="1" customFormat="1" x14ac:dyDescent="0.3">
      <c r="A590" s="1" t="s">
        <v>402</v>
      </c>
      <c r="B590" s="1" t="s">
        <v>403</v>
      </c>
      <c r="C590" s="1" t="s">
        <v>404</v>
      </c>
      <c r="D590" s="1" t="s">
        <v>37</v>
      </c>
      <c r="F590" s="1" t="s">
        <v>4478</v>
      </c>
      <c r="G590" s="1" t="s">
        <v>1472</v>
      </c>
      <c r="H590" s="1" t="s">
        <v>60</v>
      </c>
      <c r="I590" s="1" t="s">
        <v>113</v>
      </c>
      <c r="J590" s="1" t="s">
        <v>61</v>
      </c>
      <c r="K590" s="1" t="str">
        <f>"102"</f>
        <v>102</v>
      </c>
      <c r="L590" s="2">
        <v>43245</v>
      </c>
      <c r="M590" s="2">
        <v>43249</v>
      </c>
      <c r="N590" s="2">
        <v>43249</v>
      </c>
      <c r="W590" s="1" t="s">
        <v>59</v>
      </c>
      <c r="X590" s="1" t="str">
        <f>"847692"</f>
        <v>847692</v>
      </c>
      <c r="Z590" s="1" t="s">
        <v>108</v>
      </c>
      <c r="AA590" s="1">
        <v>1</v>
      </c>
      <c r="AB590" s="1" t="s">
        <v>1473</v>
      </c>
      <c r="AD590" s="1" t="s">
        <v>114</v>
      </c>
    </row>
    <row r="591" spans="1:30" s="1" customFormat="1" x14ac:dyDescent="0.3">
      <c r="A591" s="1" t="s">
        <v>288</v>
      </c>
      <c r="B591" s="1" t="s">
        <v>289</v>
      </c>
      <c r="C591" s="1" t="s">
        <v>290</v>
      </c>
      <c r="D591" s="1" t="s">
        <v>37</v>
      </c>
      <c r="F591" s="1" t="s">
        <v>4478</v>
      </c>
      <c r="G591" s="1" t="s">
        <v>1474</v>
      </c>
      <c r="H591" s="1" t="s">
        <v>60</v>
      </c>
      <c r="I591" s="1" t="s">
        <v>113</v>
      </c>
      <c r="J591" s="1" t="s">
        <v>61</v>
      </c>
      <c r="K591" s="1" t="str">
        <f>"102"</f>
        <v>102</v>
      </c>
      <c r="L591" s="2">
        <v>43246</v>
      </c>
      <c r="M591" s="2">
        <v>43249</v>
      </c>
      <c r="N591" s="2">
        <v>43249</v>
      </c>
      <c r="W591" s="1" t="s">
        <v>59</v>
      </c>
      <c r="X591" s="1" t="str">
        <f>"847692"</f>
        <v>847692</v>
      </c>
      <c r="Z591" s="1" t="s">
        <v>108</v>
      </c>
      <c r="AA591" s="1">
        <v>1</v>
      </c>
      <c r="AD591" s="1" t="s">
        <v>114</v>
      </c>
    </row>
    <row r="592" spans="1:30" s="1" customFormat="1" x14ac:dyDescent="0.3">
      <c r="A592" s="1" t="s">
        <v>288</v>
      </c>
      <c r="B592" s="1" t="s">
        <v>289</v>
      </c>
      <c r="C592" s="1" t="s">
        <v>290</v>
      </c>
      <c r="D592" s="1" t="s">
        <v>37</v>
      </c>
      <c r="F592" s="1" t="s">
        <v>4478</v>
      </c>
      <c r="G592" s="1" t="s">
        <v>1475</v>
      </c>
      <c r="H592" s="1" t="s">
        <v>60</v>
      </c>
      <c r="I592" s="1" t="s">
        <v>113</v>
      </c>
      <c r="J592" s="1" t="s">
        <v>61</v>
      </c>
      <c r="K592" s="1" t="str">
        <f>"102"</f>
        <v>102</v>
      </c>
      <c r="L592" s="2">
        <v>43246</v>
      </c>
      <c r="M592" s="2">
        <v>43249</v>
      </c>
      <c r="N592" s="2">
        <v>43249</v>
      </c>
      <c r="W592" s="1" t="s">
        <v>59</v>
      </c>
      <c r="X592" s="1" t="str">
        <f>"847692"</f>
        <v>847692</v>
      </c>
      <c r="Z592" s="1" t="s">
        <v>108</v>
      </c>
      <c r="AA592" s="1">
        <v>1</v>
      </c>
      <c r="AD592" s="1" t="s">
        <v>114</v>
      </c>
    </row>
    <row r="593" spans="1:30" s="1" customFormat="1" x14ac:dyDescent="0.3">
      <c r="A593" s="1" t="s">
        <v>910</v>
      </c>
      <c r="B593" s="1" t="s">
        <v>911</v>
      </c>
      <c r="C593" s="1" t="s">
        <v>912</v>
      </c>
      <c r="D593" s="1" t="s">
        <v>34</v>
      </c>
      <c r="F593" s="1" t="s">
        <v>4475</v>
      </c>
      <c r="G593" s="1" t="s">
        <v>1476</v>
      </c>
      <c r="H593" s="1" t="s">
        <v>60</v>
      </c>
      <c r="I593" s="1" t="s">
        <v>113</v>
      </c>
      <c r="J593" s="1" t="s">
        <v>61</v>
      </c>
      <c r="K593" s="1" t="str">
        <f>"LVL"</f>
        <v>LVL</v>
      </c>
      <c r="L593" s="2">
        <v>43248</v>
      </c>
      <c r="M593" s="2">
        <v>43249</v>
      </c>
      <c r="N593" s="2">
        <v>43249</v>
      </c>
      <c r="W593" s="1" t="s">
        <v>59</v>
      </c>
      <c r="X593" s="1" t="str">
        <f>"690945"</f>
        <v>690945</v>
      </c>
      <c r="Z593" s="1" t="s">
        <v>184</v>
      </c>
      <c r="AA593" s="1">
        <v>1</v>
      </c>
      <c r="AD593" s="1" t="s">
        <v>79</v>
      </c>
    </row>
    <row r="594" spans="1:30" s="1" customFormat="1" x14ac:dyDescent="0.3">
      <c r="A594" s="1" t="s">
        <v>1275</v>
      </c>
      <c r="B594" s="1" t="s">
        <v>500</v>
      </c>
      <c r="C594" s="1" t="s">
        <v>48</v>
      </c>
      <c r="D594" s="1" t="s">
        <v>34</v>
      </c>
      <c r="F594" s="1" t="s">
        <v>4475</v>
      </c>
      <c r="G594" s="1" t="s">
        <v>1477</v>
      </c>
      <c r="H594" s="1" t="s">
        <v>60</v>
      </c>
      <c r="I594" s="1" t="s">
        <v>113</v>
      </c>
      <c r="J594" s="1" t="s">
        <v>61</v>
      </c>
      <c r="K594" s="1" t="str">
        <f>"LVL"</f>
        <v>LVL</v>
      </c>
      <c r="L594" s="2">
        <v>43248</v>
      </c>
      <c r="M594" s="2">
        <v>43249</v>
      </c>
      <c r="N594" s="2">
        <v>43249</v>
      </c>
      <c r="W594" s="1" t="s">
        <v>59</v>
      </c>
      <c r="X594" s="1" t="str">
        <f>"690945"</f>
        <v>690945</v>
      </c>
      <c r="Z594" s="1" t="s">
        <v>184</v>
      </c>
      <c r="AA594" s="1">
        <v>1</v>
      </c>
      <c r="AB594" s="1" t="s">
        <v>1478</v>
      </c>
      <c r="AD594" s="1" t="s">
        <v>79</v>
      </c>
    </row>
    <row r="595" spans="1:30" s="1" customFormat="1" x14ac:dyDescent="0.3">
      <c r="A595" s="1" t="s">
        <v>533</v>
      </c>
      <c r="B595" s="1" t="s">
        <v>534</v>
      </c>
      <c r="C595" s="1" t="s">
        <v>535</v>
      </c>
      <c r="D595" s="1" t="s">
        <v>37</v>
      </c>
      <c r="F595" s="1" t="s">
        <v>4480</v>
      </c>
      <c r="G595" s="1" t="s">
        <v>1479</v>
      </c>
      <c r="H595" s="1" t="s">
        <v>60</v>
      </c>
      <c r="I595" s="1" t="s">
        <v>33</v>
      </c>
      <c r="J595" s="1" t="s">
        <v>61</v>
      </c>
      <c r="K595" s="1" t="str">
        <f>"192"</f>
        <v>192</v>
      </c>
      <c r="L595" s="2">
        <v>43249</v>
      </c>
      <c r="M595" s="2">
        <v>43251</v>
      </c>
      <c r="N595" s="2">
        <v>43251</v>
      </c>
      <c r="W595" s="1" t="s">
        <v>59</v>
      </c>
      <c r="X595" s="1" t="str">
        <f>"551600"</f>
        <v>551600</v>
      </c>
      <c r="Z595" s="1" t="s">
        <v>177</v>
      </c>
      <c r="AA595" s="1">
        <v>6</v>
      </c>
      <c r="AB595" s="1" t="s">
        <v>1480</v>
      </c>
      <c r="AD595" s="1" t="s">
        <v>182</v>
      </c>
    </row>
    <row r="596" spans="1:30" s="1" customFormat="1" x14ac:dyDescent="0.3">
      <c r="A596" s="1" t="s">
        <v>1010</v>
      </c>
      <c r="B596" s="1" t="s">
        <v>1011</v>
      </c>
      <c r="C596" s="1" t="s">
        <v>1012</v>
      </c>
      <c r="D596" s="1" t="s">
        <v>37</v>
      </c>
      <c r="F596" s="1" t="s">
        <v>4478</v>
      </c>
      <c r="G596" s="1" t="s">
        <v>1481</v>
      </c>
      <c r="H596" s="1" t="s">
        <v>60</v>
      </c>
      <c r="I596" s="1" t="s">
        <v>113</v>
      </c>
      <c r="J596" s="1" t="s">
        <v>61</v>
      </c>
      <c r="K596" s="1" t="str">
        <f>"FRN"</f>
        <v>FRN</v>
      </c>
      <c r="L596" s="2">
        <v>43249</v>
      </c>
      <c r="M596" s="2">
        <v>43250</v>
      </c>
      <c r="N596" s="2">
        <v>43250</v>
      </c>
      <c r="W596" s="1" t="s">
        <v>59</v>
      </c>
      <c r="X596" s="1" t="str">
        <f>"847692"</f>
        <v>847692</v>
      </c>
      <c r="Z596" s="1" t="s">
        <v>108</v>
      </c>
      <c r="AA596" s="1">
        <v>1</v>
      </c>
      <c r="AB596" s="1" t="s">
        <v>1482</v>
      </c>
      <c r="AD596" s="1" t="s">
        <v>114</v>
      </c>
    </row>
    <row r="597" spans="1:30" s="1" customFormat="1" x14ac:dyDescent="0.3">
      <c r="A597" s="1" t="s">
        <v>1485</v>
      </c>
      <c r="B597" s="1" t="s">
        <v>89</v>
      </c>
      <c r="C597" s="1" t="s">
        <v>90</v>
      </c>
      <c r="D597" s="1" t="s">
        <v>34</v>
      </c>
      <c r="F597" s="1" t="s">
        <v>4495</v>
      </c>
      <c r="G597" s="1" t="s">
        <v>1484</v>
      </c>
      <c r="H597" s="1" t="s">
        <v>60</v>
      </c>
      <c r="I597" s="1" t="s">
        <v>64</v>
      </c>
      <c r="J597" s="1" t="s">
        <v>61</v>
      </c>
      <c r="K597" s="1" t="str">
        <f>"LVL"</f>
        <v>LVL</v>
      </c>
      <c r="L597" s="2">
        <v>43250</v>
      </c>
      <c r="M597" s="2">
        <v>43251</v>
      </c>
      <c r="N597" s="2">
        <v>43251</v>
      </c>
      <c r="W597" s="1" t="s">
        <v>59</v>
      </c>
      <c r="X597" s="1" t="str">
        <f>"156925"</f>
        <v>156925</v>
      </c>
      <c r="Z597" s="1" t="s">
        <v>1483</v>
      </c>
      <c r="AA597" s="1">
        <v>1</v>
      </c>
      <c r="AD597" s="1" t="s">
        <v>1486</v>
      </c>
    </row>
    <row r="598" spans="1:30" s="1" customFormat="1" x14ac:dyDescent="0.3">
      <c r="A598" s="1" t="s">
        <v>977</v>
      </c>
      <c r="B598" s="1" t="s">
        <v>978</v>
      </c>
      <c r="C598" s="1" t="s">
        <v>979</v>
      </c>
      <c r="D598" s="1" t="s">
        <v>37</v>
      </c>
      <c r="F598" s="1">
        <v>105</v>
      </c>
      <c r="G598" s="1" t="s">
        <v>1487</v>
      </c>
      <c r="H598" s="1" t="s">
        <v>60</v>
      </c>
      <c r="I598" s="1" t="s">
        <v>113</v>
      </c>
      <c r="J598" s="1" t="s">
        <v>61</v>
      </c>
      <c r="K598" s="1" t="str">
        <f>"44"</f>
        <v>44</v>
      </c>
      <c r="L598" s="2">
        <v>43250</v>
      </c>
      <c r="M598" s="2">
        <v>43252</v>
      </c>
      <c r="N598" s="2">
        <v>43252</v>
      </c>
      <c r="W598" s="1" t="s">
        <v>59</v>
      </c>
      <c r="X598" s="1" t="str">
        <f>"305671"</f>
        <v>305671</v>
      </c>
      <c r="Z598" s="1" t="s">
        <v>65</v>
      </c>
      <c r="AA598" s="1">
        <v>1</v>
      </c>
      <c r="AD598" s="1" t="s">
        <v>67</v>
      </c>
    </row>
    <row r="599" spans="1:30" s="1" customFormat="1" x14ac:dyDescent="0.3">
      <c r="A599" s="1" t="s">
        <v>378</v>
      </c>
      <c r="B599" s="1" t="s">
        <v>379</v>
      </c>
      <c r="C599" s="1" t="s">
        <v>380</v>
      </c>
      <c r="D599" s="1" t="s">
        <v>37</v>
      </c>
      <c r="F599" s="1" t="s">
        <v>4478</v>
      </c>
      <c r="G599" s="1" t="s">
        <v>1488</v>
      </c>
      <c r="H599" s="1" t="s">
        <v>60</v>
      </c>
      <c r="I599" s="1" t="s">
        <v>113</v>
      </c>
      <c r="J599" s="1" t="s">
        <v>61</v>
      </c>
      <c r="K599" s="1" t="str">
        <f t="shared" ref="K599:K606" si="37">"102"</f>
        <v>102</v>
      </c>
      <c r="L599" s="2">
        <v>43250</v>
      </c>
      <c r="M599" s="2">
        <v>43251</v>
      </c>
      <c r="N599" s="2">
        <v>43251</v>
      </c>
      <c r="W599" s="1" t="s">
        <v>59</v>
      </c>
      <c r="X599" s="1" t="str">
        <f t="shared" ref="X599:X604" si="38">"847692"</f>
        <v>847692</v>
      </c>
      <c r="Z599" s="1" t="s">
        <v>108</v>
      </c>
      <c r="AA599" s="1">
        <v>1</v>
      </c>
      <c r="AB599" s="1" t="s">
        <v>1489</v>
      </c>
      <c r="AD599" s="1" t="s">
        <v>114</v>
      </c>
    </row>
    <row r="600" spans="1:30" s="1" customFormat="1" x14ac:dyDescent="0.3">
      <c r="A600" s="1" t="s">
        <v>378</v>
      </c>
      <c r="B600" s="1" t="s">
        <v>379</v>
      </c>
      <c r="C600" s="1" t="s">
        <v>380</v>
      </c>
      <c r="D600" s="1" t="s">
        <v>37</v>
      </c>
      <c r="F600" s="1" t="s">
        <v>4478</v>
      </c>
      <c r="G600" s="1" t="s">
        <v>1490</v>
      </c>
      <c r="H600" s="1" t="s">
        <v>60</v>
      </c>
      <c r="I600" s="1" t="s">
        <v>113</v>
      </c>
      <c r="J600" s="1" t="s">
        <v>61</v>
      </c>
      <c r="K600" s="1" t="str">
        <f t="shared" si="37"/>
        <v>102</v>
      </c>
      <c r="L600" s="2">
        <v>43250</v>
      </c>
      <c r="M600" s="2">
        <v>43251</v>
      </c>
      <c r="N600" s="2">
        <v>43251</v>
      </c>
      <c r="W600" s="1" t="s">
        <v>59</v>
      </c>
      <c r="X600" s="1" t="str">
        <f t="shared" si="38"/>
        <v>847692</v>
      </c>
      <c r="Z600" s="1" t="s">
        <v>108</v>
      </c>
      <c r="AA600" s="1">
        <v>1</v>
      </c>
      <c r="AB600" s="1" t="s">
        <v>1491</v>
      </c>
      <c r="AD600" s="1" t="s">
        <v>114</v>
      </c>
    </row>
    <row r="601" spans="1:30" s="1" customFormat="1" x14ac:dyDescent="0.3">
      <c r="A601" s="1" t="s">
        <v>378</v>
      </c>
      <c r="B601" s="1" t="s">
        <v>379</v>
      </c>
      <c r="C601" s="1" t="s">
        <v>380</v>
      </c>
      <c r="D601" s="1" t="s">
        <v>37</v>
      </c>
      <c r="F601" s="1" t="s">
        <v>4478</v>
      </c>
      <c r="G601" s="1" t="s">
        <v>1492</v>
      </c>
      <c r="H601" s="1" t="s">
        <v>60</v>
      </c>
      <c r="I601" s="1" t="s">
        <v>113</v>
      </c>
      <c r="J601" s="1" t="s">
        <v>61</v>
      </c>
      <c r="K601" s="1" t="str">
        <f t="shared" si="37"/>
        <v>102</v>
      </c>
      <c r="L601" s="2">
        <v>43250</v>
      </c>
      <c r="M601" s="2">
        <v>43251</v>
      </c>
      <c r="N601" s="2">
        <v>43251</v>
      </c>
      <c r="W601" s="1" t="s">
        <v>59</v>
      </c>
      <c r="X601" s="1" t="str">
        <f t="shared" si="38"/>
        <v>847692</v>
      </c>
      <c r="Z601" s="1" t="s">
        <v>108</v>
      </c>
      <c r="AA601" s="1">
        <v>1</v>
      </c>
      <c r="AB601" s="1" t="s">
        <v>1493</v>
      </c>
      <c r="AD601" s="1" t="s">
        <v>114</v>
      </c>
    </row>
    <row r="602" spans="1:30" s="1" customFormat="1" x14ac:dyDescent="0.3">
      <c r="A602" s="1" t="s">
        <v>229</v>
      </c>
      <c r="B602" s="1" t="s">
        <v>230</v>
      </c>
      <c r="C602" s="1" t="s">
        <v>231</v>
      </c>
      <c r="D602" s="1" t="s">
        <v>37</v>
      </c>
      <c r="F602" s="1" t="s">
        <v>4478</v>
      </c>
      <c r="G602" s="1" t="s">
        <v>1494</v>
      </c>
      <c r="H602" s="1" t="s">
        <v>60</v>
      </c>
      <c r="I602" s="1" t="s">
        <v>113</v>
      </c>
      <c r="J602" s="1" t="s">
        <v>61</v>
      </c>
      <c r="K602" s="1" t="str">
        <f t="shared" si="37"/>
        <v>102</v>
      </c>
      <c r="L602" s="2">
        <v>43250</v>
      </c>
      <c r="M602" s="2">
        <v>43251</v>
      </c>
      <c r="N602" s="2">
        <v>43251</v>
      </c>
      <c r="W602" s="1" t="s">
        <v>59</v>
      </c>
      <c r="X602" s="1" t="str">
        <f t="shared" si="38"/>
        <v>847692</v>
      </c>
      <c r="Z602" s="1" t="s">
        <v>108</v>
      </c>
      <c r="AA602" s="1">
        <v>1</v>
      </c>
      <c r="AB602" s="1" t="s">
        <v>1495</v>
      </c>
      <c r="AD602" s="1" t="s">
        <v>114</v>
      </c>
    </row>
    <row r="603" spans="1:30" s="1" customFormat="1" x14ac:dyDescent="0.3">
      <c r="A603" s="1" t="s">
        <v>229</v>
      </c>
      <c r="B603" s="1" t="s">
        <v>230</v>
      </c>
      <c r="C603" s="1" t="s">
        <v>231</v>
      </c>
      <c r="D603" s="1" t="s">
        <v>37</v>
      </c>
      <c r="F603" s="1" t="s">
        <v>4478</v>
      </c>
      <c r="G603" s="1" t="s">
        <v>1496</v>
      </c>
      <c r="H603" s="1" t="s">
        <v>60</v>
      </c>
      <c r="I603" s="1" t="s">
        <v>113</v>
      </c>
      <c r="J603" s="1" t="s">
        <v>61</v>
      </c>
      <c r="K603" s="1" t="str">
        <f t="shared" si="37"/>
        <v>102</v>
      </c>
      <c r="L603" s="2">
        <v>43250</v>
      </c>
      <c r="M603" s="2">
        <v>43251</v>
      </c>
      <c r="N603" s="2">
        <v>43251</v>
      </c>
      <c r="W603" s="1" t="s">
        <v>59</v>
      </c>
      <c r="X603" s="1" t="str">
        <f t="shared" si="38"/>
        <v>847692</v>
      </c>
      <c r="Z603" s="1" t="s">
        <v>108</v>
      </c>
      <c r="AA603" s="1">
        <v>1</v>
      </c>
      <c r="AB603" s="1" t="s">
        <v>1497</v>
      </c>
      <c r="AD603" s="1" t="s">
        <v>114</v>
      </c>
    </row>
    <row r="604" spans="1:30" s="1" customFormat="1" x14ac:dyDescent="0.3">
      <c r="A604" s="1" t="s">
        <v>229</v>
      </c>
      <c r="B604" s="1" t="s">
        <v>230</v>
      </c>
      <c r="C604" s="1" t="s">
        <v>231</v>
      </c>
      <c r="D604" s="1" t="s">
        <v>37</v>
      </c>
      <c r="F604" s="1" t="s">
        <v>4478</v>
      </c>
      <c r="G604" s="1" t="s">
        <v>1498</v>
      </c>
      <c r="H604" s="1" t="s">
        <v>60</v>
      </c>
      <c r="I604" s="1" t="s">
        <v>113</v>
      </c>
      <c r="J604" s="1" t="s">
        <v>61</v>
      </c>
      <c r="K604" s="1" t="str">
        <f t="shared" si="37"/>
        <v>102</v>
      </c>
      <c r="L604" s="2">
        <v>43250</v>
      </c>
      <c r="M604" s="2">
        <v>43252</v>
      </c>
      <c r="N604" s="2">
        <v>43252</v>
      </c>
      <c r="W604" s="1" t="s">
        <v>59</v>
      </c>
      <c r="X604" s="1" t="str">
        <f t="shared" si="38"/>
        <v>847692</v>
      </c>
      <c r="Z604" s="1" t="s">
        <v>108</v>
      </c>
      <c r="AA604" s="1">
        <v>1</v>
      </c>
      <c r="AB604" s="1" t="s">
        <v>1499</v>
      </c>
      <c r="AD604" s="1" t="s">
        <v>114</v>
      </c>
    </row>
    <row r="605" spans="1:30" s="1" customFormat="1" x14ac:dyDescent="0.3">
      <c r="A605" s="1" t="s">
        <v>1305</v>
      </c>
      <c r="B605" s="1" t="s">
        <v>815</v>
      </c>
      <c r="C605" s="1" t="s">
        <v>1306</v>
      </c>
      <c r="D605" s="1" t="s">
        <v>37</v>
      </c>
      <c r="F605" s="1">
        <v>105</v>
      </c>
      <c r="G605" s="1" t="s">
        <v>1500</v>
      </c>
      <c r="H605" s="1" t="s">
        <v>60</v>
      </c>
      <c r="I605" s="1" t="s">
        <v>64</v>
      </c>
      <c r="J605" s="1" t="s">
        <v>61</v>
      </c>
      <c r="K605" s="1" t="str">
        <f t="shared" si="37"/>
        <v>102</v>
      </c>
      <c r="L605" s="2">
        <v>43251</v>
      </c>
      <c r="M605" s="2">
        <v>43252</v>
      </c>
      <c r="N605" s="2">
        <v>43252</v>
      </c>
      <c r="W605" s="1" t="s">
        <v>59</v>
      </c>
      <c r="X605" s="1" t="str">
        <f>"305671"</f>
        <v>305671</v>
      </c>
      <c r="Z605" s="1" t="s">
        <v>65</v>
      </c>
      <c r="AA605" s="1">
        <v>1</v>
      </c>
      <c r="AD605" s="1" t="s">
        <v>67</v>
      </c>
    </row>
    <row r="606" spans="1:30" s="1" customFormat="1" x14ac:dyDescent="0.3">
      <c r="A606" s="1" t="s">
        <v>1502</v>
      </c>
      <c r="B606" s="1" t="s">
        <v>1503</v>
      </c>
      <c r="C606" s="1" t="s">
        <v>1504</v>
      </c>
      <c r="D606" s="1" t="s">
        <v>37</v>
      </c>
      <c r="F606" s="1">
        <v>105</v>
      </c>
      <c r="G606" s="1" t="s">
        <v>1501</v>
      </c>
      <c r="H606" s="1" t="s">
        <v>60</v>
      </c>
      <c r="I606" s="1" t="s">
        <v>113</v>
      </c>
      <c r="J606" s="1" t="s">
        <v>61</v>
      </c>
      <c r="K606" s="1" t="str">
        <f t="shared" si="37"/>
        <v>102</v>
      </c>
      <c r="L606" s="2">
        <v>43251</v>
      </c>
      <c r="M606" s="2">
        <v>43252</v>
      </c>
      <c r="N606" s="2">
        <v>43252</v>
      </c>
      <c r="W606" s="1" t="s">
        <v>59</v>
      </c>
      <c r="X606" s="1" t="str">
        <f>"305671"</f>
        <v>305671</v>
      </c>
      <c r="Z606" s="1" t="s">
        <v>65</v>
      </c>
      <c r="AA606" s="1">
        <v>1</v>
      </c>
      <c r="AD606" s="1" t="s">
        <v>67</v>
      </c>
    </row>
    <row r="607" spans="1:30" s="1" customFormat="1" x14ac:dyDescent="0.3">
      <c r="A607" s="1" t="s">
        <v>597</v>
      </c>
      <c r="B607" s="1" t="s">
        <v>598</v>
      </c>
      <c r="C607" s="1" t="s">
        <v>599</v>
      </c>
      <c r="D607" s="1" t="s">
        <v>37</v>
      </c>
      <c r="F607" s="1" t="s">
        <v>4478</v>
      </c>
      <c r="G607" s="1" t="s">
        <v>1505</v>
      </c>
      <c r="H607" s="1" t="s">
        <v>60</v>
      </c>
      <c r="I607" s="1" t="s">
        <v>113</v>
      </c>
      <c r="J607" s="1" t="s">
        <v>61</v>
      </c>
      <c r="K607" s="1" t="str">
        <f>"44"</f>
        <v>44</v>
      </c>
      <c r="L607" s="2">
        <v>43252</v>
      </c>
      <c r="M607" s="2">
        <v>43255</v>
      </c>
      <c r="N607" s="2">
        <v>43255</v>
      </c>
      <c r="W607" s="1" t="s">
        <v>59</v>
      </c>
      <c r="X607" s="1" t="str">
        <f>"847692"</f>
        <v>847692</v>
      </c>
      <c r="Z607" s="1" t="s">
        <v>108</v>
      </c>
      <c r="AA607" s="1">
        <v>1</v>
      </c>
      <c r="AB607" s="1" t="s">
        <v>1506</v>
      </c>
      <c r="AD607" s="1" t="s">
        <v>114</v>
      </c>
    </row>
    <row r="608" spans="1:30" s="1" customFormat="1" x14ac:dyDescent="0.3">
      <c r="A608" s="1" t="s">
        <v>597</v>
      </c>
      <c r="B608" s="1" t="s">
        <v>598</v>
      </c>
      <c r="C608" s="1" t="s">
        <v>599</v>
      </c>
      <c r="D608" s="1" t="s">
        <v>37</v>
      </c>
      <c r="F608" s="1" t="s">
        <v>4478</v>
      </c>
      <c r="G608" s="1" t="s">
        <v>1507</v>
      </c>
      <c r="H608" s="1" t="s">
        <v>60</v>
      </c>
      <c r="I608" s="1" t="s">
        <v>113</v>
      </c>
      <c r="J608" s="1" t="s">
        <v>61</v>
      </c>
      <c r="K608" s="1" t="str">
        <f>"44"</f>
        <v>44</v>
      </c>
      <c r="L608" s="2">
        <v>43252</v>
      </c>
      <c r="M608" s="2">
        <v>43255</v>
      </c>
      <c r="N608" s="2">
        <v>43255</v>
      </c>
      <c r="W608" s="1" t="s">
        <v>59</v>
      </c>
      <c r="X608" s="1" t="str">
        <f>"847692"</f>
        <v>847692</v>
      </c>
      <c r="Z608" s="1" t="s">
        <v>108</v>
      </c>
      <c r="AA608" s="1">
        <v>1</v>
      </c>
      <c r="AB608" s="1" t="s">
        <v>1508</v>
      </c>
      <c r="AD608" s="1" t="s">
        <v>114</v>
      </c>
    </row>
    <row r="609" spans="1:34" s="1" customFormat="1" x14ac:dyDescent="0.3">
      <c r="A609" s="1" t="s">
        <v>597</v>
      </c>
      <c r="B609" s="1" t="s">
        <v>598</v>
      </c>
      <c r="C609" s="1" t="s">
        <v>599</v>
      </c>
      <c r="D609" s="1" t="s">
        <v>37</v>
      </c>
      <c r="F609" s="1" t="s">
        <v>4478</v>
      </c>
      <c r="G609" s="1" t="s">
        <v>1507</v>
      </c>
      <c r="H609" s="1" t="s">
        <v>60</v>
      </c>
      <c r="I609" s="1" t="s">
        <v>113</v>
      </c>
      <c r="J609" s="1" t="s">
        <v>61</v>
      </c>
      <c r="K609" s="1" t="str">
        <f>"44"</f>
        <v>44</v>
      </c>
      <c r="L609" s="2">
        <v>43252</v>
      </c>
      <c r="M609" s="2">
        <v>43255</v>
      </c>
      <c r="N609" s="2">
        <v>43255</v>
      </c>
      <c r="W609" s="1" t="s">
        <v>59</v>
      </c>
      <c r="X609" s="1" t="str">
        <f>"847692"</f>
        <v>847692</v>
      </c>
      <c r="Z609" s="1" t="s">
        <v>108</v>
      </c>
      <c r="AA609" s="1">
        <v>1</v>
      </c>
      <c r="AB609" s="1" t="s">
        <v>1508</v>
      </c>
      <c r="AD609" s="1" t="s">
        <v>114</v>
      </c>
    </row>
    <row r="610" spans="1:34" s="1" customFormat="1" x14ac:dyDescent="0.3">
      <c r="A610" s="1" t="s">
        <v>597</v>
      </c>
      <c r="B610" s="1" t="s">
        <v>598</v>
      </c>
      <c r="C610" s="1" t="s">
        <v>599</v>
      </c>
      <c r="D610" s="1" t="s">
        <v>37</v>
      </c>
      <c r="F610" s="1" t="s">
        <v>4478</v>
      </c>
      <c r="G610" s="1" t="s">
        <v>1507</v>
      </c>
      <c r="H610" s="1" t="s">
        <v>60</v>
      </c>
      <c r="I610" s="1" t="s">
        <v>113</v>
      </c>
      <c r="J610" s="1" t="s">
        <v>61</v>
      </c>
      <c r="K610" s="1" t="str">
        <f>"44"</f>
        <v>44</v>
      </c>
      <c r="L610" s="2">
        <v>43252</v>
      </c>
      <c r="M610" s="2">
        <v>43255</v>
      </c>
      <c r="N610" s="2">
        <v>43255</v>
      </c>
      <c r="W610" s="1" t="s">
        <v>59</v>
      </c>
      <c r="X610" s="1" t="str">
        <f>"847692"</f>
        <v>847692</v>
      </c>
      <c r="Z610" s="1" t="s">
        <v>108</v>
      </c>
      <c r="AA610" s="1">
        <v>1</v>
      </c>
      <c r="AB610" s="1" t="s">
        <v>1508</v>
      </c>
      <c r="AD610" s="1" t="s">
        <v>114</v>
      </c>
    </row>
    <row r="611" spans="1:34" s="1" customFormat="1" x14ac:dyDescent="0.3">
      <c r="A611" s="1" t="s">
        <v>1510</v>
      </c>
      <c r="B611" s="1" t="s">
        <v>1511</v>
      </c>
      <c r="C611" s="1" t="s">
        <v>1512</v>
      </c>
      <c r="D611" s="1" t="s">
        <v>37</v>
      </c>
      <c r="F611" s="1" t="s">
        <v>4478</v>
      </c>
      <c r="G611" s="1" t="s">
        <v>1509</v>
      </c>
      <c r="H611" s="1" t="s">
        <v>60</v>
      </c>
      <c r="I611" s="1" t="s">
        <v>113</v>
      </c>
      <c r="J611" s="1" t="s">
        <v>61</v>
      </c>
      <c r="K611" s="1" t="str">
        <f>"102"</f>
        <v>102</v>
      </c>
      <c r="L611" s="2">
        <v>43252</v>
      </c>
      <c r="M611" s="2">
        <v>43255</v>
      </c>
      <c r="N611" s="2">
        <v>43255</v>
      </c>
      <c r="W611" s="1" t="s">
        <v>59</v>
      </c>
      <c r="X611" s="1" t="str">
        <f>"847692"</f>
        <v>847692</v>
      </c>
      <c r="Z611" s="1" t="s">
        <v>108</v>
      </c>
      <c r="AA611" s="1">
        <v>1</v>
      </c>
      <c r="AB611" s="1" t="s">
        <v>1513</v>
      </c>
      <c r="AD611" s="1" t="s">
        <v>114</v>
      </c>
    </row>
    <row r="612" spans="1:34" s="1" customFormat="1" x14ac:dyDescent="0.3">
      <c r="A612" s="1" t="s">
        <v>906</v>
      </c>
      <c r="B612" s="1" t="s">
        <v>907</v>
      </c>
      <c r="C612" s="1" t="s">
        <v>908</v>
      </c>
      <c r="D612" s="1" t="s">
        <v>34</v>
      </c>
      <c r="F612" s="1" t="s">
        <v>4475</v>
      </c>
      <c r="G612" s="1" t="s">
        <v>1514</v>
      </c>
      <c r="H612" s="1" t="s">
        <v>60</v>
      </c>
      <c r="I612" s="1" t="s">
        <v>113</v>
      </c>
      <c r="J612" s="1" t="s">
        <v>61</v>
      </c>
      <c r="K612" s="1" t="str">
        <f>"LVL"</f>
        <v>LVL</v>
      </c>
      <c r="L612" s="2">
        <v>43252</v>
      </c>
      <c r="M612" s="2">
        <v>43255</v>
      </c>
      <c r="N612" s="2">
        <v>43255</v>
      </c>
      <c r="W612" s="1" t="s">
        <v>59</v>
      </c>
      <c r="X612" s="1" t="str">
        <f>"690945"</f>
        <v>690945</v>
      </c>
      <c r="Z612" s="1" t="s">
        <v>184</v>
      </c>
      <c r="AA612" s="1">
        <v>1</v>
      </c>
      <c r="AD612" s="1" t="s">
        <v>79</v>
      </c>
    </row>
    <row r="613" spans="1:34" s="1" customFormat="1" x14ac:dyDescent="0.3">
      <c r="A613" s="1" t="s">
        <v>557</v>
      </c>
      <c r="B613" s="1" t="s">
        <v>558</v>
      </c>
      <c r="C613" s="1" t="s">
        <v>559</v>
      </c>
      <c r="D613" s="1" t="s">
        <v>37</v>
      </c>
      <c r="F613" s="1">
        <v>78</v>
      </c>
      <c r="G613" s="1" t="s">
        <v>1515</v>
      </c>
      <c r="H613" s="1" t="s">
        <v>60</v>
      </c>
      <c r="I613" s="1" t="s">
        <v>64</v>
      </c>
      <c r="J613" s="1" t="s">
        <v>61</v>
      </c>
      <c r="K613" s="1" t="str">
        <f>"44"</f>
        <v>44</v>
      </c>
      <c r="L613" s="2">
        <v>43255</v>
      </c>
      <c r="M613" s="2">
        <v>43256</v>
      </c>
      <c r="N613" s="2">
        <v>43256</v>
      </c>
      <c r="W613" s="1" t="s">
        <v>59</v>
      </c>
      <c r="X613" s="1" t="str">
        <f>"607064"</f>
        <v>607064</v>
      </c>
      <c r="Z613" s="1" t="s">
        <v>42</v>
      </c>
      <c r="AA613" s="1">
        <v>1</v>
      </c>
      <c r="AB613" s="1" t="s">
        <v>49</v>
      </c>
      <c r="AD613" s="1" t="s">
        <v>43</v>
      </c>
    </row>
    <row r="614" spans="1:34" s="1" customFormat="1" x14ac:dyDescent="0.3">
      <c r="A614" s="1" t="s">
        <v>827</v>
      </c>
      <c r="B614" s="1" t="s">
        <v>828</v>
      </c>
      <c r="C614" s="1" t="s">
        <v>542</v>
      </c>
      <c r="D614" s="1" t="s">
        <v>34</v>
      </c>
      <c r="F614" s="1" t="s">
        <v>4475</v>
      </c>
      <c r="G614" s="1" t="s">
        <v>1516</v>
      </c>
      <c r="H614" s="1" t="s">
        <v>60</v>
      </c>
      <c r="I614" s="1" t="s">
        <v>113</v>
      </c>
      <c r="J614" s="1" t="s">
        <v>61</v>
      </c>
      <c r="K614" s="1" t="str">
        <f>"LVL"</f>
        <v>LVL</v>
      </c>
      <c r="L614" s="2">
        <v>43255</v>
      </c>
      <c r="M614" s="2">
        <v>43256</v>
      </c>
      <c r="N614" s="2">
        <v>43256</v>
      </c>
      <c r="W614" s="1" t="s">
        <v>59</v>
      </c>
      <c r="X614" s="1" t="str">
        <f>"690945"</f>
        <v>690945</v>
      </c>
      <c r="Z614" s="1" t="s">
        <v>184</v>
      </c>
      <c r="AA614" s="1">
        <v>1</v>
      </c>
      <c r="AB614" s="1" t="s">
        <v>1517</v>
      </c>
      <c r="AD614" s="1" t="s">
        <v>79</v>
      </c>
    </row>
    <row r="615" spans="1:34" s="1" customFormat="1" x14ac:dyDescent="0.3">
      <c r="A615" s="1" t="s">
        <v>827</v>
      </c>
      <c r="B615" s="1" t="s">
        <v>828</v>
      </c>
      <c r="C615" s="1" t="s">
        <v>542</v>
      </c>
      <c r="D615" s="1" t="s">
        <v>34</v>
      </c>
      <c r="F615" s="1" t="s">
        <v>4475</v>
      </c>
      <c r="G615" s="1" t="s">
        <v>1516</v>
      </c>
      <c r="H615" s="1" t="s">
        <v>60</v>
      </c>
      <c r="I615" s="1" t="s">
        <v>113</v>
      </c>
      <c r="J615" s="1" t="s">
        <v>61</v>
      </c>
      <c r="K615" s="1" t="str">
        <f>"LVL"</f>
        <v>LVL</v>
      </c>
      <c r="L615" s="2">
        <v>43255</v>
      </c>
      <c r="M615" s="2">
        <v>43256</v>
      </c>
      <c r="N615" s="2">
        <v>43256</v>
      </c>
      <c r="W615" s="1" t="s">
        <v>59</v>
      </c>
      <c r="X615" s="1" t="str">
        <f>"690945"</f>
        <v>690945</v>
      </c>
      <c r="Z615" s="1" t="s">
        <v>184</v>
      </c>
      <c r="AA615" s="1">
        <v>1</v>
      </c>
      <c r="AB615" s="1" t="s">
        <v>1517</v>
      </c>
      <c r="AD615" s="1" t="s">
        <v>79</v>
      </c>
    </row>
    <row r="616" spans="1:34" s="1" customFormat="1" x14ac:dyDescent="0.3">
      <c r="A616" s="1" t="s">
        <v>1468</v>
      </c>
      <c r="B616" s="1" t="s">
        <v>134</v>
      </c>
      <c r="C616" s="1" t="s">
        <v>148</v>
      </c>
      <c r="D616" s="1" t="s">
        <v>34</v>
      </c>
      <c r="F616" s="1" t="s">
        <v>4475</v>
      </c>
      <c r="G616" s="1" t="s">
        <v>1518</v>
      </c>
      <c r="H616" s="1" t="s">
        <v>60</v>
      </c>
      <c r="I616" s="1" t="s">
        <v>113</v>
      </c>
      <c r="J616" s="1" t="s">
        <v>61</v>
      </c>
      <c r="K616" s="1" t="str">
        <f>"LVL"</f>
        <v>LVL</v>
      </c>
      <c r="L616" s="2">
        <v>43255</v>
      </c>
      <c r="M616" s="2">
        <v>43257</v>
      </c>
      <c r="N616" s="2">
        <v>43257</v>
      </c>
      <c r="W616" s="1" t="s">
        <v>59</v>
      </c>
      <c r="X616" s="1" t="str">
        <f>"690945"</f>
        <v>690945</v>
      </c>
      <c r="Z616" s="1" t="s">
        <v>184</v>
      </c>
      <c r="AA616" s="1">
        <v>1</v>
      </c>
      <c r="AB616" s="1" t="s">
        <v>1519</v>
      </c>
      <c r="AD616" s="1" t="s">
        <v>79</v>
      </c>
    </row>
    <row r="617" spans="1:34" s="1" customFormat="1" x14ac:dyDescent="0.3">
      <c r="A617" s="1" t="s">
        <v>191</v>
      </c>
      <c r="B617" s="1" t="s">
        <v>192</v>
      </c>
      <c r="C617" s="1" t="s">
        <v>193</v>
      </c>
      <c r="D617" s="1" t="s">
        <v>37</v>
      </c>
      <c r="F617" s="1" t="s">
        <v>4485</v>
      </c>
      <c r="G617" s="1" t="s">
        <v>1520</v>
      </c>
      <c r="H617" s="1" t="s">
        <v>60</v>
      </c>
      <c r="I617" s="1" t="s">
        <v>1375</v>
      </c>
      <c r="J617" s="1" t="s">
        <v>61</v>
      </c>
      <c r="K617" s="1" t="str">
        <f>"102"</f>
        <v>102</v>
      </c>
      <c r="L617" s="2">
        <v>43255</v>
      </c>
      <c r="M617" s="2">
        <v>43256</v>
      </c>
      <c r="N617" s="2">
        <v>43258</v>
      </c>
      <c r="W617" s="1" t="s">
        <v>59</v>
      </c>
      <c r="X617" s="1" t="str">
        <f>"101163"</f>
        <v>101163</v>
      </c>
      <c r="Z617" s="1" t="s">
        <v>56</v>
      </c>
      <c r="AA617" s="1">
        <v>1</v>
      </c>
      <c r="AB617" s="1" t="s">
        <v>1522</v>
      </c>
      <c r="AD617" s="1" t="s">
        <v>62</v>
      </c>
      <c r="AH617" s="1" t="s">
        <v>1521</v>
      </c>
    </row>
    <row r="618" spans="1:34" s="1" customFormat="1" x14ac:dyDescent="0.3">
      <c r="A618" s="1" t="s">
        <v>1145</v>
      </c>
      <c r="B618" s="1" t="s">
        <v>664</v>
      </c>
      <c r="C618" s="1" t="s">
        <v>1146</v>
      </c>
      <c r="D618" s="1" t="s">
        <v>37</v>
      </c>
      <c r="F618" s="1" t="s">
        <v>4478</v>
      </c>
      <c r="G618" s="1" t="s">
        <v>1523</v>
      </c>
      <c r="H618" s="1" t="s">
        <v>60</v>
      </c>
      <c r="I618" s="1" t="s">
        <v>113</v>
      </c>
      <c r="J618" s="1" t="s">
        <v>61</v>
      </c>
      <c r="K618" s="1" t="str">
        <f>"44"</f>
        <v>44</v>
      </c>
      <c r="L618" s="2">
        <v>43255</v>
      </c>
      <c r="M618" s="2">
        <v>43257</v>
      </c>
      <c r="N618" s="2">
        <v>43257</v>
      </c>
      <c r="W618" s="1" t="s">
        <v>59</v>
      </c>
      <c r="X618" s="1" t="str">
        <f>"847692"</f>
        <v>847692</v>
      </c>
      <c r="Z618" s="1" t="s">
        <v>108</v>
      </c>
      <c r="AA618" s="1">
        <v>1</v>
      </c>
      <c r="AD618" s="1" t="s">
        <v>114</v>
      </c>
    </row>
    <row r="619" spans="1:34" s="1" customFormat="1" x14ac:dyDescent="0.3">
      <c r="A619" s="1" t="s">
        <v>1145</v>
      </c>
      <c r="B619" s="1" t="s">
        <v>664</v>
      </c>
      <c r="C619" s="1" t="s">
        <v>1146</v>
      </c>
      <c r="D619" s="1" t="s">
        <v>37</v>
      </c>
      <c r="F619" s="1" t="s">
        <v>4478</v>
      </c>
      <c r="G619" s="1" t="s">
        <v>1524</v>
      </c>
      <c r="H619" s="1" t="s">
        <v>60</v>
      </c>
      <c r="I619" s="1" t="s">
        <v>113</v>
      </c>
      <c r="J619" s="1" t="s">
        <v>61</v>
      </c>
      <c r="K619" s="1" t="str">
        <f>"44"</f>
        <v>44</v>
      </c>
      <c r="L619" s="2">
        <v>43255</v>
      </c>
      <c r="M619" s="2">
        <v>43257</v>
      </c>
      <c r="N619" s="2">
        <v>43257</v>
      </c>
      <c r="W619" s="1" t="s">
        <v>59</v>
      </c>
      <c r="X619" s="1" t="str">
        <f>"847692"</f>
        <v>847692</v>
      </c>
      <c r="Z619" s="1" t="s">
        <v>108</v>
      </c>
      <c r="AA619" s="1">
        <v>1</v>
      </c>
      <c r="AD619" s="1" t="s">
        <v>114</v>
      </c>
    </row>
    <row r="620" spans="1:34" s="1" customFormat="1" x14ac:dyDescent="0.3">
      <c r="A620" s="1" t="s">
        <v>510</v>
      </c>
      <c r="B620" s="1" t="s">
        <v>511</v>
      </c>
      <c r="C620" s="1" t="s">
        <v>512</v>
      </c>
      <c r="D620" s="1" t="s">
        <v>37</v>
      </c>
      <c r="F620" s="1" t="s">
        <v>4478</v>
      </c>
      <c r="G620" s="1" t="s">
        <v>1525</v>
      </c>
      <c r="H620" s="1" t="s">
        <v>60</v>
      </c>
      <c r="I620" s="1" t="s">
        <v>113</v>
      </c>
      <c r="J620" s="1" t="s">
        <v>61</v>
      </c>
      <c r="K620" s="1" t="str">
        <f>"102"</f>
        <v>102</v>
      </c>
      <c r="L620" s="2">
        <v>43256</v>
      </c>
      <c r="M620" s="2">
        <v>43257</v>
      </c>
      <c r="N620" s="2">
        <v>43257</v>
      </c>
      <c r="W620" s="1" t="s">
        <v>59</v>
      </c>
      <c r="X620" s="1" t="str">
        <f>"847692"</f>
        <v>847692</v>
      </c>
      <c r="Z620" s="1" t="s">
        <v>108</v>
      </c>
      <c r="AA620" s="1">
        <v>1</v>
      </c>
      <c r="AB620" s="1" t="s">
        <v>1526</v>
      </c>
      <c r="AD620" s="1" t="s">
        <v>114</v>
      </c>
    </row>
    <row r="621" spans="1:34" s="1" customFormat="1" x14ac:dyDescent="0.3">
      <c r="A621" s="1" t="s">
        <v>510</v>
      </c>
      <c r="B621" s="1" t="s">
        <v>511</v>
      </c>
      <c r="C621" s="1" t="s">
        <v>512</v>
      </c>
      <c r="D621" s="1" t="s">
        <v>37</v>
      </c>
      <c r="F621" s="1" t="s">
        <v>4478</v>
      </c>
      <c r="G621" s="1" t="s">
        <v>1527</v>
      </c>
      <c r="H621" s="1" t="s">
        <v>60</v>
      </c>
      <c r="I621" s="1" t="s">
        <v>113</v>
      </c>
      <c r="J621" s="1" t="s">
        <v>61</v>
      </c>
      <c r="K621" s="1" t="str">
        <f>"102"</f>
        <v>102</v>
      </c>
      <c r="L621" s="2">
        <v>43256</v>
      </c>
      <c r="M621" s="2">
        <v>43257</v>
      </c>
      <c r="N621" s="2">
        <v>43257</v>
      </c>
      <c r="W621" s="1" t="s">
        <v>59</v>
      </c>
      <c r="X621" s="1" t="str">
        <f>"847692"</f>
        <v>847692</v>
      </c>
      <c r="Z621" s="1" t="s">
        <v>108</v>
      </c>
      <c r="AA621" s="1">
        <v>1</v>
      </c>
      <c r="AB621" s="1" t="s">
        <v>1528</v>
      </c>
      <c r="AD621" s="1" t="s">
        <v>114</v>
      </c>
    </row>
    <row r="622" spans="1:34" s="1" customFormat="1" x14ac:dyDescent="0.3">
      <c r="A622" s="1" t="s">
        <v>258</v>
      </c>
      <c r="B622" s="1" t="s">
        <v>259</v>
      </c>
      <c r="C622" s="1" t="s">
        <v>260</v>
      </c>
      <c r="D622" s="1" t="s">
        <v>34</v>
      </c>
      <c r="F622" s="1" t="s">
        <v>4475</v>
      </c>
      <c r="G622" s="1" t="s">
        <v>1529</v>
      </c>
      <c r="H622" s="1" t="s">
        <v>60</v>
      </c>
      <c r="I622" s="1" t="s">
        <v>113</v>
      </c>
      <c r="J622" s="1" t="s">
        <v>61</v>
      </c>
      <c r="K622" s="1" t="str">
        <f>"LVL"</f>
        <v>LVL</v>
      </c>
      <c r="L622" s="2">
        <v>43256</v>
      </c>
      <c r="M622" s="2">
        <v>43257</v>
      </c>
      <c r="N622" s="2">
        <v>43257</v>
      </c>
      <c r="W622" s="1" t="s">
        <v>59</v>
      </c>
      <c r="X622" s="1" t="str">
        <f>"690945"</f>
        <v>690945</v>
      </c>
      <c r="Z622" s="1" t="s">
        <v>184</v>
      </c>
      <c r="AA622" s="1">
        <v>1</v>
      </c>
      <c r="AD622" s="1" t="s">
        <v>79</v>
      </c>
    </row>
    <row r="623" spans="1:34" s="1" customFormat="1" x14ac:dyDescent="0.3">
      <c r="A623" s="1" t="s">
        <v>1531</v>
      </c>
      <c r="B623" s="1" t="s">
        <v>1532</v>
      </c>
      <c r="C623" s="1" t="s">
        <v>1533</v>
      </c>
      <c r="D623" s="1" t="s">
        <v>34</v>
      </c>
      <c r="F623" s="1" t="s">
        <v>4475</v>
      </c>
      <c r="G623" s="1" t="s">
        <v>1530</v>
      </c>
      <c r="H623" s="1" t="s">
        <v>60</v>
      </c>
      <c r="I623" s="1" t="s">
        <v>113</v>
      </c>
      <c r="J623" s="1" t="s">
        <v>61</v>
      </c>
      <c r="K623" s="1" t="str">
        <f>"LVL"</f>
        <v>LVL</v>
      </c>
      <c r="L623" s="2">
        <v>43257</v>
      </c>
      <c r="M623" s="2">
        <v>43258</v>
      </c>
      <c r="N623" s="2">
        <v>43258</v>
      </c>
      <c r="W623" s="1" t="s">
        <v>59</v>
      </c>
      <c r="X623" s="1" t="str">
        <f>"690945"</f>
        <v>690945</v>
      </c>
      <c r="Z623" s="1" t="s">
        <v>184</v>
      </c>
      <c r="AA623" s="1">
        <v>1</v>
      </c>
      <c r="AD623" s="1" t="s">
        <v>79</v>
      </c>
    </row>
    <row r="624" spans="1:34" s="1" customFormat="1" x14ac:dyDescent="0.3">
      <c r="A624" s="1" t="s">
        <v>1531</v>
      </c>
      <c r="B624" s="1" t="s">
        <v>1532</v>
      </c>
      <c r="C624" s="1" t="s">
        <v>1533</v>
      </c>
      <c r="D624" s="1" t="s">
        <v>34</v>
      </c>
      <c r="F624" s="1" t="s">
        <v>4475</v>
      </c>
      <c r="G624" s="1" t="s">
        <v>1530</v>
      </c>
      <c r="H624" s="1" t="s">
        <v>60</v>
      </c>
      <c r="I624" s="1" t="s">
        <v>113</v>
      </c>
      <c r="J624" s="1" t="s">
        <v>61</v>
      </c>
      <c r="K624" s="1" t="str">
        <f>"LVL"</f>
        <v>LVL</v>
      </c>
      <c r="L624" s="2">
        <v>43257</v>
      </c>
      <c r="M624" s="2">
        <v>43258</v>
      </c>
      <c r="N624" s="2">
        <v>43258</v>
      </c>
      <c r="W624" s="1" t="s">
        <v>59</v>
      </c>
      <c r="X624" s="1" t="str">
        <f>"690945"</f>
        <v>690945</v>
      </c>
      <c r="Z624" s="1" t="s">
        <v>184</v>
      </c>
      <c r="AA624" s="1">
        <v>1</v>
      </c>
      <c r="AD624" s="1" t="s">
        <v>79</v>
      </c>
    </row>
    <row r="625" spans="1:30" s="1" customFormat="1" x14ac:dyDescent="0.3">
      <c r="A625" s="1" t="s">
        <v>1531</v>
      </c>
      <c r="B625" s="1" t="s">
        <v>1532</v>
      </c>
      <c r="C625" s="1" t="s">
        <v>1533</v>
      </c>
      <c r="D625" s="1" t="s">
        <v>34</v>
      </c>
      <c r="F625" s="1" t="s">
        <v>4475</v>
      </c>
      <c r="G625" s="1" t="s">
        <v>1530</v>
      </c>
      <c r="H625" s="1" t="s">
        <v>60</v>
      </c>
      <c r="I625" s="1" t="s">
        <v>113</v>
      </c>
      <c r="J625" s="1" t="s">
        <v>61</v>
      </c>
      <c r="K625" s="1" t="str">
        <f>"LVL"</f>
        <v>LVL</v>
      </c>
      <c r="L625" s="2">
        <v>43257</v>
      </c>
      <c r="M625" s="2">
        <v>43258</v>
      </c>
      <c r="N625" s="2">
        <v>43258</v>
      </c>
      <c r="W625" s="1" t="s">
        <v>59</v>
      </c>
      <c r="X625" s="1" t="str">
        <f>"690945"</f>
        <v>690945</v>
      </c>
      <c r="Z625" s="1" t="s">
        <v>184</v>
      </c>
      <c r="AA625" s="1">
        <v>1</v>
      </c>
      <c r="AD625" s="1" t="s">
        <v>79</v>
      </c>
    </row>
    <row r="626" spans="1:30" s="1" customFormat="1" x14ac:dyDescent="0.3">
      <c r="A626" s="1" t="s">
        <v>1010</v>
      </c>
      <c r="B626" s="1" t="s">
        <v>1011</v>
      </c>
      <c r="C626" s="1" t="s">
        <v>1012</v>
      </c>
      <c r="D626" s="1" t="s">
        <v>37</v>
      </c>
      <c r="F626" s="1" t="s">
        <v>4478</v>
      </c>
      <c r="G626" s="1" t="s">
        <v>1534</v>
      </c>
      <c r="H626" s="1" t="s">
        <v>60</v>
      </c>
      <c r="I626" s="1" t="s">
        <v>113</v>
      </c>
      <c r="J626" s="1" t="s">
        <v>61</v>
      </c>
      <c r="K626" s="1" t="str">
        <f>"FRN"</f>
        <v>FRN</v>
      </c>
      <c r="L626" s="2">
        <v>43257</v>
      </c>
      <c r="M626" s="2">
        <v>43258</v>
      </c>
      <c r="N626" s="2">
        <v>43258</v>
      </c>
      <c r="W626" s="1" t="s">
        <v>59</v>
      </c>
      <c r="X626" s="1" t="str">
        <f>"847692"</f>
        <v>847692</v>
      </c>
      <c r="Z626" s="1" t="s">
        <v>108</v>
      </c>
      <c r="AA626" s="1">
        <v>1</v>
      </c>
      <c r="AB626" s="1" t="s">
        <v>1535</v>
      </c>
      <c r="AD626" s="1" t="s">
        <v>114</v>
      </c>
    </row>
    <row r="627" spans="1:30" s="1" customFormat="1" x14ac:dyDescent="0.3">
      <c r="A627" s="1" t="s">
        <v>1537</v>
      </c>
      <c r="B627" s="1" t="s">
        <v>684</v>
      </c>
      <c r="C627" s="1" t="s">
        <v>1538</v>
      </c>
      <c r="D627" s="1" t="s">
        <v>37</v>
      </c>
      <c r="F627" s="1" t="s">
        <v>4478</v>
      </c>
      <c r="G627" s="1" t="s">
        <v>1536</v>
      </c>
      <c r="H627" s="1" t="s">
        <v>60</v>
      </c>
      <c r="I627" s="1" t="s">
        <v>113</v>
      </c>
      <c r="J627" s="1" t="s">
        <v>61</v>
      </c>
      <c r="K627" s="1" t="str">
        <f>"FRN"</f>
        <v>FRN</v>
      </c>
      <c r="L627" s="2">
        <v>43257</v>
      </c>
      <c r="M627" s="2">
        <v>43258</v>
      </c>
      <c r="N627" s="2">
        <v>43258</v>
      </c>
      <c r="W627" s="1" t="s">
        <v>59</v>
      </c>
      <c r="X627" s="1" t="str">
        <f>"847692"</f>
        <v>847692</v>
      </c>
      <c r="Z627" s="1" t="s">
        <v>108</v>
      </c>
      <c r="AA627" s="1">
        <v>1</v>
      </c>
      <c r="AD627" s="1" t="s">
        <v>114</v>
      </c>
    </row>
    <row r="628" spans="1:30" s="1" customFormat="1" x14ac:dyDescent="0.3">
      <c r="A628" s="1" t="s">
        <v>1540</v>
      </c>
      <c r="B628" s="1" t="s">
        <v>82</v>
      </c>
      <c r="C628" s="1" t="s">
        <v>1541</v>
      </c>
      <c r="D628" s="1" t="s">
        <v>37</v>
      </c>
      <c r="F628" s="1">
        <v>105</v>
      </c>
      <c r="G628" s="1" t="s">
        <v>1539</v>
      </c>
      <c r="H628" s="1" t="s">
        <v>60</v>
      </c>
      <c r="I628" s="1" t="s">
        <v>113</v>
      </c>
      <c r="J628" s="1" t="s">
        <v>61</v>
      </c>
      <c r="K628" s="1" t="str">
        <f>"102"</f>
        <v>102</v>
      </c>
      <c r="L628" s="2">
        <v>43257</v>
      </c>
      <c r="M628" s="2">
        <v>43258</v>
      </c>
      <c r="N628" s="2">
        <v>43258</v>
      </c>
      <c r="W628" s="1" t="s">
        <v>59</v>
      </c>
      <c r="X628" s="1" t="str">
        <f>"305671"</f>
        <v>305671</v>
      </c>
      <c r="Z628" s="1" t="s">
        <v>65</v>
      </c>
      <c r="AA628" s="1">
        <v>1</v>
      </c>
      <c r="AD628" s="1" t="s">
        <v>67</v>
      </c>
    </row>
    <row r="629" spans="1:30" s="1" customFormat="1" x14ac:dyDescent="0.3">
      <c r="A629" s="1" t="s">
        <v>1540</v>
      </c>
      <c r="B629" s="1" t="s">
        <v>82</v>
      </c>
      <c r="C629" s="1" t="s">
        <v>1541</v>
      </c>
      <c r="D629" s="1" t="s">
        <v>37</v>
      </c>
      <c r="F629" s="1">
        <v>105</v>
      </c>
      <c r="G629" s="1" t="s">
        <v>1539</v>
      </c>
      <c r="H629" s="1" t="s">
        <v>60</v>
      </c>
      <c r="I629" s="1" t="s">
        <v>113</v>
      </c>
      <c r="J629" s="1" t="s">
        <v>61</v>
      </c>
      <c r="K629" s="1" t="str">
        <f>"102"</f>
        <v>102</v>
      </c>
      <c r="L629" s="2">
        <v>43257</v>
      </c>
      <c r="M629" s="2">
        <v>43258</v>
      </c>
      <c r="N629" s="2">
        <v>43258</v>
      </c>
      <c r="W629" s="1" t="s">
        <v>59</v>
      </c>
      <c r="X629" s="1" t="str">
        <f>"305671"</f>
        <v>305671</v>
      </c>
      <c r="Z629" s="1" t="s">
        <v>65</v>
      </c>
      <c r="AA629" s="1">
        <v>1</v>
      </c>
      <c r="AD629" s="1" t="s">
        <v>67</v>
      </c>
    </row>
    <row r="630" spans="1:30" s="1" customFormat="1" x14ac:dyDescent="0.3">
      <c r="A630" s="1" t="s">
        <v>1540</v>
      </c>
      <c r="B630" s="1" t="s">
        <v>82</v>
      </c>
      <c r="C630" s="1" t="s">
        <v>1541</v>
      </c>
      <c r="D630" s="1" t="s">
        <v>37</v>
      </c>
      <c r="F630" s="1">
        <v>105</v>
      </c>
      <c r="G630" s="1" t="s">
        <v>1542</v>
      </c>
      <c r="H630" s="1" t="s">
        <v>60</v>
      </c>
      <c r="I630" s="1" t="s">
        <v>113</v>
      </c>
      <c r="J630" s="1" t="s">
        <v>61</v>
      </c>
      <c r="K630" s="1" t="str">
        <f>"102"</f>
        <v>102</v>
      </c>
      <c r="L630" s="2">
        <v>43257</v>
      </c>
      <c r="M630" s="2">
        <v>43258</v>
      </c>
      <c r="N630" s="2">
        <v>43258</v>
      </c>
      <c r="W630" s="1" t="s">
        <v>59</v>
      </c>
      <c r="X630" s="1" t="str">
        <f>"305671"</f>
        <v>305671</v>
      </c>
      <c r="Z630" s="1" t="s">
        <v>65</v>
      </c>
      <c r="AA630" s="1">
        <v>1</v>
      </c>
      <c r="AD630" s="1" t="s">
        <v>67</v>
      </c>
    </row>
    <row r="631" spans="1:30" s="1" customFormat="1" x14ac:dyDescent="0.3">
      <c r="A631" s="1" t="s">
        <v>288</v>
      </c>
      <c r="B631" s="1" t="s">
        <v>289</v>
      </c>
      <c r="C631" s="1" t="s">
        <v>290</v>
      </c>
      <c r="D631" s="1" t="s">
        <v>37</v>
      </c>
      <c r="F631" s="1" t="s">
        <v>4478</v>
      </c>
      <c r="G631" s="1" t="s">
        <v>1543</v>
      </c>
      <c r="H631" s="1" t="s">
        <v>60</v>
      </c>
      <c r="I631" s="1" t="s">
        <v>113</v>
      </c>
      <c r="J631" s="1" t="s">
        <v>61</v>
      </c>
      <c r="K631" s="1" t="str">
        <f>"102"</f>
        <v>102</v>
      </c>
      <c r="L631" s="2">
        <v>43257</v>
      </c>
      <c r="M631" s="2">
        <v>43258</v>
      </c>
      <c r="N631" s="2">
        <v>43258</v>
      </c>
      <c r="W631" s="1" t="s">
        <v>59</v>
      </c>
      <c r="X631" s="1" t="str">
        <f>"847692"</f>
        <v>847692</v>
      </c>
      <c r="Z631" s="1" t="s">
        <v>108</v>
      </c>
      <c r="AA631" s="1">
        <v>1</v>
      </c>
      <c r="AD631" s="1" t="s">
        <v>114</v>
      </c>
    </row>
    <row r="632" spans="1:30" s="1" customFormat="1" x14ac:dyDescent="0.3">
      <c r="A632" s="1" t="s">
        <v>1010</v>
      </c>
      <c r="B632" s="1" t="s">
        <v>1011</v>
      </c>
      <c r="C632" s="1" t="s">
        <v>1012</v>
      </c>
      <c r="D632" s="1" t="s">
        <v>37</v>
      </c>
      <c r="F632" s="1" t="s">
        <v>4478</v>
      </c>
      <c r="G632" s="1" t="s">
        <v>1544</v>
      </c>
      <c r="H632" s="1" t="s">
        <v>60</v>
      </c>
      <c r="I632" s="1" t="s">
        <v>113</v>
      </c>
      <c r="J632" s="1" t="s">
        <v>61</v>
      </c>
      <c r="K632" s="1" t="str">
        <f>"FRN"</f>
        <v>FRN</v>
      </c>
      <c r="L632" s="2">
        <v>43258</v>
      </c>
      <c r="M632" s="2">
        <v>43259</v>
      </c>
      <c r="N632" s="2">
        <v>43259</v>
      </c>
      <c r="W632" s="1" t="s">
        <v>59</v>
      </c>
      <c r="X632" s="1" t="str">
        <f>"847692"</f>
        <v>847692</v>
      </c>
      <c r="Z632" s="1" t="s">
        <v>108</v>
      </c>
      <c r="AA632" s="1">
        <v>1</v>
      </c>
      <c r="AB632" s="1" t="s">
        <v>1545</v>
      </c>
      <c r="AD632" s="1" t="s">
        <v>114</v>
      </c>
    </row>
    <row r="633" spans="1:30" s="1" customFormat="1" x14ac:dyDescent="0.3">
      <c r="A633" s="1" t="s">
        <v>1547</v>
      </c>
      <c r="B633" s="1" t="s">
        <v>1025</v>
      </c>
      <c r="C633" s="1" t="s">
        <v>1548</v>
      </c>
      <c r="D633" s="1" t="s">
        <v>34</v>
      </c>
      <c r="F633" s="1" t="s">
        <v>4475</v>
      </c>
      <c r="G633" s="1" t="s">
        <v>1546</v>
      </c>
      <c r="H633" s="1" t="s">
        <v>60</v>
      </c>
      <c r="I633" s="1" t="s">
        <v>113</v>
      </c>
      <c r="J633" s="1" t="s">
        <v>61</v>
      </c>
      <c r="K633" s="1" t="str">
        <f>"LVL"</f>
        <v>LVL</v>
      </c>
      <c r="L633" s="2">
        <v>43258</v>
      </c>
      <c r="M633" s="2">
        <v>43262</v>
      </c>
      <c r="N633" s="2">
        <v>43262</v>
      </c>
      <c r="W633" s="1" t="s">
        <v>59</v>
      </c>
      <c r="X633" s="1" t="str">
        <f>"690945"</f>
        <v>690945</v>
      </c>
      <c r="Z633" s="1" t="s">
        <v>184</v>
      </c>
      <c r="AA633" s="1">
        <v>1</v>
      </c>
      <c r="AD633" s="1" t="s">
        <v>79</v>
      </c>
    </row>
    <row r="634" spans="1:30" s="1" customFormat="1" x14ac:dyDescent="0.3">
      <c r="A634" s="1" t="s">
        <v>1550</v>
      </c>
      <c r="B634" s="1" t="s">
        <v>1551</v>
      </c>
      <c r="C634" s="1" t="s">
        <v>1552</v>
      </c>
      <c r="D634" s="1" t="s">
        <v>34</v>
      </c>
      <c r="F634" s="1" t="s">
        <v>4475</v>
      </c>
      <c r="G634" s="1" t="s">
        <v>1549</v>
      </c>
      <c r="H634" s="1" t="s">
        <v>60</v>
      </c>
      <c r="I634" s="1" t="s">
        <v>113</v>
      </c>
      <c r="J634" s="1" t="s">
        <v>61</v>
      </c>
      <c r="K634" s="1" t="str">
        <f>"LVL"</f>
        <v>LVL</v>
      </c>
      <c r="L634" s="2">
        <v>43259</v>
      </c>
      <c r="M634" s="2">
        <v>43263</v>
      </c>
      <c r="N634" s="2">
        <v>43263</v>
      </c>
      <c r="W634" s="1" t="s">
        <v>59</v>
      </c>
      <c r="X634" s="1" t="str">
        <f>"690945"</f>
        <v>690945</v>
      </c>
      <c r="Z634" s="1" t="s">
        <v>184</v>
      </c>
      <c r="AA634" s="1">
        <v>1</v>
      </c>
      <c r="AD634" s="1" t="s">
        <v>79</v>
      </c>
    </row>
    <row r="635" spans="1:30" s="1" customFormat="1" x14ac:dyDescent="0.3">
      <c r="A635" s="1" t="s">
        <v>1382</v>
      </c>
      <c r="B635" s="1" t="s">
        <v>1383</v>
      </c>
      <c r="C635" s="1" t="s">
        <v>1384</v>
      </c>
      <c r="D635" s="1" t="s">
        <v>37</v>
      </c>
      <c r="F635" s="1">
        <v>78</v>
      </c>
      <c r="G635" s="1" t="s">
        <v>1553</v>
      </c>
      <c r="H635" s="1" t="s">
        <v>60</v>
      </c>
      <c r="I635" s="1" t="s">
        <v>64</v>
      </c>
      <c r="J635" s="1" t="s">
        <v>61</v>
      </c>
      <c r="K635" s="1" t="str">
        <f>"102"</f>
        <v>102</v>
      </c>
      <c r="L635" s="2">
        <v>43262</v>
      </c>
      <c r="M635" s="2">
        <v>43263</v>
      </c>
      <c r="N635" s="2">
        <v>43263</v>
      </c>
      <c r="W635" s="1" t="s">
        <v>59</v>
      </c>
      <c r="X635" s="1" t="str">
        <f>"607064"</f>
        <v>607064</v>
      </c>
      <c r="Z635" s="1" t="s">
        <v>42</v>
      </c>
      <c r="AA635" s="1">
        <v>1</v>
      </c>
      <c r="AB635" s="1" t="s">
        <v>49</v>
      </c>
      <c r="AD635" s="1" t="s">
        <v>43</v>
      </c>
    </row>
    <row r="636" spans="1:30" s="1" customFormat="1" x14ac:dyDescent="0.3">
      <c r="A636" s="1" t="s">
        <v>1382</v>
      </c>
      <c r="B636" s="1" t="s">
        <v>1383</v>
      </c>
      <c r="C636" s="1" t="s">
        <v>1384</v>
      </c>
      <c r="D636" s="1" t="s">
        <v>37</v>
      </c>
      <c r="F636" s="1">
        <v>78</v>
      </c>
      <c r="G636" s="1" t="s">
        <v>1553</v>
      </c>
      <c r="H636" s="1" t="s">
        <v>60</v>
      </c>
      <c r="I636" s="1" t="s">
        <v>64</v>
      </c>
      <c r="J636" s="1" t="s">
        <v>61</v>
      </c>
      <c r="K636" s="1" t="str">
        <f>"102"</f>
        <v>102</v>
      </c>
      <c r="L636" s="2">
        <v>43262</v>
      </c>
      <c r="M636" s="2">
        <v>43263</v>
      </c>
      <c r="N636" s="2">
        <v>43263</v>
      </c>
      <c r="W636" s="1" t="s">
        <v>59</v>
      </c>
      <c r="X636" s="1" t="str">
        <f>"607064"</f>
        <v>607064</v>
      </c>
      <c r="Z636" s="1" t="s">
        <v>42</v>
      </c>
      <c r="AA636" s="1">
        <v>1</v>
      </c>
      <c r="AB636" s="1" t="s">
        <v>49</v>
      </c>
      <c r="AD636" s="1" t="s">
        <v>43</v>
      </c>
    </row>
    <row r="637" spans="1:30" s="1" customFormat="1" x14ac:dyDescent="0.3">
      <c r="A637" s="1" t="s">
        <v>545</v>
      </c>
      <c r="B637" s="1" t="s">
        <v>546</v>
      </c>
      <c r="C637" s="1" t="s">
        <v>547</v>
      </c>
      <c r="D637" s="1" t="s">
        <v>37</v>
      </c>
      <c r="F637" s="1" t="s">
        <v>4478</v>
      </c>
      <c r="G637" s="1" t="s">
        <v>1554</v>
      </c>
      <c r="H637" s="1" t="s">
        <v>60</v>
      </c>
      <c r="I637" s="1" t="s">
        <v>95</v>
      </c>
      <c r="J637" s="1" t="s">
        <v>61</v>
      </c>
      <c r="K637" s="1" t="str">
        <f>"102"</f>
        <v>102</v>
      </c>
      <c r="L637" s="2">
        <v>43262</v>
      </c>
      <c r="M637" s="2">
        <v>43263</v>
      </c>
      <c r="N637" s="2">
        <v>43263</v>
      </c>
      <c r="W637" s="1" t="s">
        <v>59</v>
      </c>
      <c r="X637" s="1" t="str">
        <f>"847692"</f>
        <v>847692</v>
      </c>
      <c r="Z637" s="1" t="s">
        <v>108</v>
      </c>
      <c r="AA637" s="1">
        <v>1</v>
      </c>
      <c r="AD637" s="1" t="s">
        <v>114</v>
      </c>
    </row>
    <row r="638" spans="1:30" s="1" customFormat="1" x14ac:dyDescent="0.3">
      <c r="A638" s="1" t="s">
        <v>892</v>
      </c>
      <c r="B638" s="1" t="s">
        <v>893</v>
      </c>
      <c r="C638" s="1" t="s">
        <v>894</v>
      </c>
      <c r="D638" s="1" t="s">
        <v>37</v>
      </c>
      <c r="F638" s="1">
        <v>105</v>
      </c>
      <c r="G638" s="1" t="s">
        <v>1555</v>
      </c>
      <c r="H638" s="1" t="s">
        <v>60</v>
      </c>
      <c r="I638" s="1" t="s">
        <v>113</v>
      </c>
      <c r="J638" s="1" t="s">
        <v>61</v>
      </c>
      <c r="K638" s="1" t="str">
        <f>"FRN"</f>
        <v>FRN</v>
      </c>
      <c r="L638" s="2">
        <v>43262</v>
      </c>
      <c r="M638" s="2">
        <v>43263</v>
      </c>
      <c r="N638" s="2">
        <v>43263</v>
      </c>
      <c r="W638" s="1" t="s">
        <v>59</v>
      </c>
      <c r="X638" s="1" t="str">
        <f>"305671"</f>
        <v>305671</v>
      </c>
      <c r="Z638" s="1" t="s">
        <v>65</v>
      </c>
      <c r="AA638" s="1">
        <v>1</v>
      </c>
      <c r="AB638" s="1" t="s">
        <v>1556</v>
      </c>
      <c r="AD638" s="1" t="s">
        <v>67</v>
      </c>
    </row>
    <row r="639" spans="1:30" s="1" customFormat="1" x14ac:dyDescent="0.3">
      <c r="A639" s="1" t="s">
        <v>1558</v>
      </c>
      <c r="B639" s="1" t="s">
        <v>51</v>
      </c>
      <c r="C639" s="1" t="s">
        <v>1559</v>
      </c>
      <c r="D639" s="1" t="s">
        <v>34</v>
      </c>
      <c r="F639" s="1" t="s">
        <v>4474</v>
      </c>
      <c r="G639" s="1" t="s">
        <v>1557</v>
      </c>
      <c r="H639" s="1" t="s">
        <v>60</v>
      </c>
      <c r="I639" s="1" t="s">
        <v>64</v>
      </c>
      <c r="J639" s="1" t="s">
        <v>61</v>
      </c>
      <c r="K639" s="1" t="str">
        <f>"LVL"</f>
        <v>LVL</v>
      </c>
      <c r="L639" s="2">
        <v>43263</v>
      </c>
      <c r="M639" s="2">
        <v>43266</v>
      </c>
      <c r="N639" s="2">
        <v>43266</v>
      </c>
      <c r="W639" s="1" t="s">
        <v>59</v>
      </c>
      <c r="X639" s="1" t="str">
        <f>"643631"</f>
        <v>643631</v>
      </c>
      <c r="Z639" s="1" t="s">
        <v>707</v>
      </c>
      <c r="AA639" s="1">
        <v>1</v>
      </c>
      <c r="AD639" s="1" t="s">
        <v>70</v>
      </c>
    </row>
    <row r="640" spans="1:30" s="1" customFormat="1" x14ac:dyDescent="0.3">
      <c r="A640" s="1" t="s">
        <v>838</v>
      </c>
      <c r="B640" s="1" t="s">
        <v>839</v>
      </c>
      <c r="C640" s="1" t="s">
        <v>840</v>
      </c>
      <c r="D640" s="1" t="s">
        <v>34</v>
      </c>
      <c r="F640" s="1" t="s">
        <v>4475</v>
      </c>
      <c r="G640" s="1" t="s">
        <v>1560</v>
      </c>
      <c r="H640" s="1" t="s">
        <v>60</v>
      </c>
      <c r="I640" s="1" t="s">
        <v>95</v>
      </c>
      <c r="J640" s="1" t="s">
        <v>61</v>
      </c>
      <c r="K640" s="1" t="str">
        <f>"LVL"</f>
        <v>LVL</v>
      </c>
      <c r="L640" s="2">
        <v>43263</v>
      </c>
      <c r="M640" s="2">
        <v>43264</v>
      </c>
      <c r="N640" s="2">
        <v>43264</v>
      </c>
      <c r="W640" s="1" t="s">
        <v>59</v>
      </c>
      <c r="X640" s="1" t="str">
        <f>"139545"</f>
        <v>139545</v>
      </c>
      <c r="Z640" s="1" t="s">
        <v>74</v>
      </c>
      <c r="AA640" s="1">
        <v>1</v>
      </c>
      <c r="AD640" s="1" t="s">
        <v>79</v>
      </c>
    </row>
    <row r="641" spans="1:30" s="1" customFormat="1" x14ac:dyDescent="0.3">
      <c r="A641" s="1" t="s">
        <v>892</v>
      </c>
      <c r="B641" s="1" t="s">
        <v>893</v>
      </c>
      <c r="C641" s="1" t="s">
        <v>894</v>
      </c>
      <c r="D641" s="1" t="s">
        <v>37</v>
      </c>
      <c r="F641" s="1">
        <v>105</v>
      </c>
      <c r="G641" s="1" t="s">
        <v>1561</v>
      </c>
      <c r="H641" s="1" t="s">
        <v>60</v>
      </c>
      <c r="I641" s="1" t="s">
        <v>113</v>
      </c>
      <c r="J641" s="1" t="s">
        <v>61</v>
      </c>
      <c r="K641" s="1" t="str">
        <f>"FRN"</f>
        <v>FRN</v>
      </c>
      <c r="L641" s="2">
        <v>43263</v>
      </c>
      <c r="M641" s="2">
        <v>43264</v>
      </c>
      <c r="N641" s="2">
        <v>43264</v>
      </c>
      <c r="W641" s="1" t="s">
        <v>59</v>
      </c>
      <c r="X641" s="1" t="str">
        <f>"305671"</f>
        <v>305671</v>
      </c>
      <c r="Z641" s="1" t="s">
        <v>65</v>
      </c>
      <c r="AA641" s="1">
        <v>1</v>
      </c>
      <c r="AB641" s="1" t="s">
        <v>1562</v>
      </c>
      <c r="AD641" s="1" t="s">
        <v>67</v>
      </c>
    </row>
    <row r="642" spans="1:30" s="1" customFormat="1" x14ac:dyDescent="0.3">
      <c r="A642" s="1" t="s">
        <v>901</v>
      </c>
      <c r="B642" s="1" t="s">
        <v>902</v>
      </c>
      <c r="C642" s="1" t="s">
        <v>903</v>
      </c>
      <c r="D642" s="1" t="s">
        <v>34</v>
      </c>
      <c r="F642" s="1" t="s">
        <v>4475</v>
      </c>
      <c r="G642" s="1" t="s">
        <v>1563</v>
      </c>
      <c r="H642" s="1" t="s">
        <v>60</v>
      </c>
      <c r="I642" s="1" t="s">
        <v>113</v>
      </c>
      <c r="J642" s="1" t="s">
        <v>61</v>
      </c>
      <c r="K642" s="1" t="str">
        <f>"LVL"</f>
        <v>LVL</v>
      </c>
      <c r="L642" s="2">
        <v>43264</v>
      </c>
      <c r="M642" s="2">
        <v>43265</v>
      </c>
      <c r="N642" s="2">
        <v>43265</v>
      </c>
      <c r="W642" s="1" t="s">
        <v>59</v>
      </c>
      <c r="X642" s="1" t="str">
        <f>"690945"</f>
        <v>690945</v>
      </c>
      <c r="Z642" s="1" t="s">
        <v>184</v>
      </c>
      <c r="AA642" s="1">
        <v>1</v>
      </c>
      <c r="AD642" s="1" t="s">
        <v>79</v>
      </c>
    </row>
    <row r="643" spans="1:30" s="1" customFormat="1" x14ac:dyDescent="0.3">
      <c r="A643" s="1" t="s">
        <v>901</v>
      </c>
      <c r="B643" s="1" t="s">
        <v>902</v>
      </c>
      <c r="C643" s="1" t="s">
        <v>903</v>
      </c>
      <c r="D643" s="1" t="s">
        <v>34</v>
      </c>
      <c r="F643" s="1" t="s">
        <v>4475</v>
      </c>
      <c r="G643" s="1" t="s">
        <v>1563</v>
      </c>
      <c r="H643" s="1" t="s">
        <v>60</v>
      </c>
      <c r="I643" s="1" t="s">
        <v>113</v>
      </c>
      <c r="J643" s="1" t="s">
        <v>61</v>
      </c>
      <c r="K643" s="1" t="str">
        <f>"LVL"</f>
        <v>LVL</v>
      </c>
      <c r="L643" s="2">
        <v>43264</v>
      </c>
      <c r="M643" s="2">
        <v>43265</v>
      </c>
      <c r="N643" s="2">
        <v>43265</v>
      </c>
      <c r="W643" s="1" t="s">
        <v>59</v>
      </c>
      <c r="X643" s="1" t="str">
        <f>"690945"</f>
        <v>690945</v>
      </c>
      <c r="Z643" s="1" t="s">
        <v>184</v>
      </c>
      <c r="AA643" s="1">
        <v>1</v>
      </c>
      <c r="AD643" s="1" t="s">
        <v>79</v>
      </c>
    </row>
    <row r="644" spans="1:30" s="1" customFormat="1" x14ac:dyDescent="0.3">
      <c r="A644" s="1" t="s">
        <v>1565</v>
      </c>
      <c r="B644" s="1" t="s">
        <v>1566</v>
      </c>
      <c r="C644" s="1" t="s">
        <v>1567</v>
      </c>
      <c r="D644" s="1" t="s">
        <v>34</v>
      </c>
      <c r="F644" s="1" t="s">
        <v>4475</v>
      </c>
      <c r="G644" s="1" t="s">
        <v>1564</v>
      </c>
      <c r="H644" s="1" t="s">
        <v>60</v>
      </c>
      <c r="I644" s="1" t="s">
        <v>113</v>
      </c>
      <c r="J644" s="1" t="s">
        <v>61</v>
      </c>
      <c r="K644" s="1" t="str">
        <f>"LVL"</f>
        <v>LVL</v>
      </c>
      <c r="L644" s="2">
        <v>43264</v>
      </c>
      <c r="M644" s="2">
        <v>43265</v>
      </c>
      <c r="N644" s="2">
        <v>43265</v>
      </c>
      <c r="W644" s="1" t="s">
        <v>59</v>
      </c>
      <c r="X644" s="1" t="str">
        <f>"690945"</f>
        <v>690945</v>
      </c>
      <c r="Z644" s="1" t="s">
        <v>184</v>
      </c>
      <c r="AA644" s="1">
        <v>1</v>
      </c>
      <c r="AD644" s="1" t="s">
        <v>79</v>
      </c>
    </row>
    <row r="645" spans="1:30" s="1" customFormat="1" x14ac:dyDescent="0.3">
      <c r="A645" s="1" t="s">
        <v>1565</v>
      </c>
      <c r="B645" s="1" t="s">
        <v>1566</v>
      </c>
      <c r="C645" s="1" t="s">
        <v>1567</v>
      </c>
      <c r="D645" s="1" t="s">
        <v>34</v>
      </c>
      <c r="F645" s="1" t="s">
        <v>4475</v>
      </c>
      <c r="G645" s="1" t="s">
        <v>1564</v>
      </c>
      <c r="H645" s="1" t="s">
        <v>60</v>
      </c>
      <c r="I645" s="1" t="s">
        <v>113</v>
      </c>
      <c r="J645" s="1" t="s">
        <v>61</v>
      </c>
      <c r="K645" s="1" t="str">
        <f>"LVL"</f>
        <v>LVL</v>
      </c>
      <c r="L645" s="2">
        <v>43264</v>
      </c>
      <c r="M645" s="2">
        <v>43265</v>
      </c>
      <c r="N645" s="2">
        <v>43265</v>
      </c>
      <c r="W645" s="1" t="s">
        <v>59</v>
      </c>
      <c r="X645" s="1" t="str">
        <f>"690945"</f>
        <v>690945</v>
      </c>
      <c r="Z645" s="1" t="s">
        <v>184</v>
      </c>
      <c r="AA645" s="1">
        <v>1</v>
      </c>
      <c r="AD645" s="1" t="s">
        <v>79</v>
      </c>
    </row>
    <row r="646" spans="1:30" s="1" customFormat="1" x14ac:dyDescent="0.3">
      <c r="A646" s="1" t="s">
        <v>835</v>
      </c>
      <c r="B646" s="1" t="s">
        <v>836</v>
      </c>
      <c r="C646" s="1" t="s">
        <v>300</v>
      </c>
      <c r="D646" s="1" t="s">
        <v>34</v>
      </c>
      <c r="F646" s="1" t="s">
        <v>4475</v>
      </c>
      <c r="G646" s="1" t="s">
        <v>1568</v>
      </c>
      <c r="H646" s="1" t="s">
        <v>60</v>
      </c>
      <c r="I646" s="1" t="s">
        <v>64</v>
      </c>
      <c r="J646" s="1" t="s">
        <v>61</v>
      </c>
      <c r="K646" s="1" t="str">
        <f>"LVL"</f>
        <v>LVL</v>
      </c>
      <c r="L646" s="2">
        <v>43265</v>
      </c>
      <c r="M646" s="2">
        <v>43266</v>
      </c>
      <c r="N646" s="2">
        <v>43266</v>
      </c>
      <c r="W646" s="1" t="s">
        <v>59</v>
      </c>
      <c r="X646" s="1" t="str">
        <f>"690945"</f>
        <v>690945</v>
      </c>
      <c r="Z646" s="1" t="s">
        <v>184</v>
      </c>
      <c r="AA646" s="1">
        <v>1</v>
      </c>
      <c r="AD646" s="1" t="s">
        <v>79</v>
      </c>
    </row>
    <row r="647" spans="1:30" s="1" customFormat="1" x14ac:dyDescent="0.3">
      <c r="A647" s="1" t="s">
        <v>251</v>
      </c>
      <c r="B647" s="1" t="s">
        <v>252</v>
      </c>
      <c r="C647" s="1" t="s">
        <v>253</v>
      </c>
      <c r="D647" s="1" t="s">
        <v>37</v>
      </c>
      <c r="F647" s="1">
        <v>105</v>
      </c>
      <c r="G647" s="1" t="s">
        <v>1569</v>
      </c>
      <c r="H647" s="1" t="s">
        <v>60</v>
      </c>
      <c r="I647" s="1" t="s">
        <v>113</v>
      </c>
      <c r="J647" s="1" t="s">
        <v>61</v>
      </c>
      <c r="K647" s="1" t="str">
        <f>"102"</f>
        <v>102</v>
      </c>
      <c r="L647" s="2">
        <v>43265</v>
      </c>
      <c r="M647" s="2">
        <v>43266</v>
      </c>
      <c r="N647" s="2">
        <v>43266</v>
      </c>
      <c r="W647" s="1" t="s">
        <v>59</v>
      </c>
      <c r="X647" s="1" t="str">
        <f>"305671"</f>
        <v>305671</v>
      </c>
      <c r="Z647" s="1" t="s">
        <v>65</v>
      </c>
      <c r="AA647" s="1">
        <v>1</v>
      </c>
      <c r="AB647" s="1" t="s">
        <v>1570</v>
      </c>
      <c r="AD647" s="1" t="s">
        <v>67</v>
      </c>
    </row>
    <row r="648" spans="1:30" s="1" customFormat="1" x14ac:dyDescent="0.3">
      <c r="A648" s="1" t="s">
        <v>1572</v>
      </c>
      <c r="B648" s="1" t="s">
        <v>1573</v>
      </c>
      <c r="C648" s="1" t="s">
        <v>1574</v>
      </c>
      <c r="D648" s="1" t="s">
        <v>37</v>
      </c>
      <c r="F648" s="1" t="s">
        <v>4478</v>
      </c>
      <c r="G648" s="1" t="s">
        <v>1571</v>
      </c>
      <c r="H648" s="1" t="s">
        <v>60</v>
      </c>
      <c r="I648" s="1" t="s">
        <v>113</v>
      </c>
      <c r="J648" s="1" t="s">
        <v>61</v>
      </c>
      <c r="K648" s="1" t="str">
        <f>"102"</f>
        <v>102</v>
      </c>
      <c r="L648" s="2">
        <v>43265</v>
      </c>
      <c r="M648" s="2">
        <v>43266</v>
      </c>
      <c r="N648" s="2">
        <v>43266</v>
      </c>
      <c r="W648" s="1" t="s">
        <v>59</v>
      </c>
      <c r="X648" s="1" t="str">
        <f>"847692"</f>
        <v>847692</v>
      </c>
      <c r="Z648" s="1" t="s">
        <v>108</v>
      </c>
      <c r="AA648" s="1">
        <v>1</v>
      </c>
      <c r="AD648" s="1" t="s">
        <v>114</v>
      </c>
    </row>
    <row r="649" spans="1:30" s="1" customFormat="1" x14ac:dyDescent="0.3">
      <c r="A649" s="1" t="s">
        <v>1540</v>
      </c>
      <c r="B649" s="1" t="s">
        <v>82</v>
      </c>
      <c r="C649" s="1" t="s">
        <v>1541</v>
      </c>
      <c r="D649" s="1" t="s">
        <v>34</v>
      </c>
      <c r="F649" s="1" t="s">
        <v>4475</v>
      </c>
      <c r="G649" s="1" t="s">
        <v>1575</v>
      </c>
      <c r="H649" s="1" t="s">
        <v>60</v>
      </c>
      <c r="I649" s="1" t="s">
        <v>113</v>
      </c>
      <c r="J649" s="1" t="s">
        <v>61</v>
      </c>
      <c r="K649" s="1" t="str">
        <f>"LVL"</f>
        <v>LVL</v>
      </c>
      <c r="L649" s="2">
        <v>43265</v>
      </c>
      <c r="M649" s="2">
        <v>43266</v>
      </c>
      <c r="N649" s="2">
        <v>43266</v>
      </c>
      <c r="W649" s="1" t="s">
        <v>59</v>
      </c>
      <c r="X649" s="1" t="str">
        <f>"690945"</f>
        <v>690945</v>
      </c>
      <c r="Z649" s="1" t="s">
        <v>184</v>
      </c>
      <c r="AA649" s="1">
        <v>1</v>
      </c>
      <c r="AD649" s="1" t="s">
        <v>79</v>
      </c>
    </row>
    <row r="650" spans="1:30" s="1" customFormat="1" x14ac:dyDescent="0.3">
      <c r="A650" s="1" t="s">
        <v>1540</v>
      </c>
      <c r="B650" s="1" t="s">
        <v>82</v>
      </c>
      <c r="C650" s="1" t="s">
        <v>1541</v>
      </c>
      <c r="D650" s="1" t="s">
        <v>34</v>
      </c>
      <c r="F650" s="1" t="s">
        <v>4475</v>
      </c>
      <c r="G650" s="1" t="s">
        <v>1575</v>
      </c>
      <c r="H650" s="1" t="s">
        <v>60</v>
      </c>
      <c r="I650" s="1" t="s">
        <v>113</v>
      </c>
      <c r="J650" s="1" t="s">
        <v>61</v>
      </c>
      <c r="K650" s="1" t="str">
        <f>"LVL"</f>
        <v>LVL</v>
      </c>
      <c r="L650" s="2">
        <v>43265</v>
      </c>
      <c r="M650" s="2">
        <v>43266</v>
      </c>
      <c r="N650" s="2">
        <v>43266</v>
      </c>
      <c r="W650" s="1" t="s">
        <v>59</v>
      </c>
      <c r="X650" s="1" t="str">
        <f>"690945"</f>
        <v>690945</v>
      </c>
      <c r="Z650" s="1" t="s">
        <v>184</v>
      </c>
      <c r="AA650" s="1">
        <v>1</v>
      </c>
      <c r="AD650" s="1" t="s">
        <v>79</v>
      </c>
    </row>
    <row r="651" spans="1:30" s="1" customFormat="1" x14ac:dyDescent="0.3">
      <c r="A651" s="1" t="s">
        <v>1540</v>
      </c>
      <c r="B651" s="1" t="s">
        <v>82</v>
      </c>
      <c r="C651" s="1" t="s">
        <v>1541</v>
      </c>
      <c r="D651" s="1" t="s">
        <v>34</v>
      </c>
      <c r="F651" s="1" t="s">
        <v>4475</v>
      </c>
      <c r="G651" s="1" t="s">
        <v>1575</v>
      </c>
      <c r="H651" s="1" t="s">
        <v>60</v>
      </c>
      <c r="I651" s="1" t="s">
        <v>113</v>
      </c>
      <c r="J651" s="1" t="s">
        <v>61</v>
      </c>
      <c r="K651" s="1" t="str">
        <f>"LVL"</f>
        <v>LVL</v>
      </c>
      <c r="L651" s="2">
        <v>43265</v>
      </c>
      <c r="M651" s="2">
        <v>43266</v>
      </c>
      <c r="N651" s="2">
        <v>43266</v>
      </c>
      <c r="W651" s="1" t="s">
        <v>59</v>
      </c>
      <c r="X651" s="1" t="str">
        <f>"690945"</f>
        <v>690945</v>
      </c>
      <c r="Z651" s="1" t="s">
        <v>184</v>
      </c>
      <c r="AA651" s="1">
        <v>1</v>
      </c>
      <c r="AD651" s="1" t="s">
        <v>79</v>
      </c>
    </row>
    <row r="652" spans="1:30" s="1" customFormat="1" x14ac:dyDescent="0.3">
      <c r="A652" s="1" t="s">
        <v>981</v>
      </c>
      <c r="B652" s="1" t="s">
        <v>982</v>
      </c>
      <c r="C652" s="1" t="s">
        <v>983</v>
      </c>
      <c r="D652" s="1" t="s">
        <v>34</v>
      </c>
      <c r="F652" s="1" t="s">
        <v>4475</v>
      </c>
      <c r="G652" s="1" t="s">
        <v>1576</v>
      </c>
      <c r="H652" s="1" t="s">
        <v>60</v>
      </c>
      <c r="I652" s="1" t="s">
        <v>113</v>
      </c>
      <c r="J652" s="1" t="s">
        <v>61</v>
      </c>
      <c r="K652" s="1" t="str">
        <f>"LVL"</f>
        <v>LVL</v>
      </c>
      <c r="L652" s="2">
        <v>43265</v>
      </c>
      <c r="M652" s="2">
        <v>43270</v>
      </c>
      <c r="N652" s="2">
        <v>43270</v>
      </c>
      <c r="W652" s="1" t="s">
        <v>59</v>
      </c>
      <c r="X652" s="1" t="str">
        <f>"690945"</f>
        <v>690945</v>
      </c>
      <c r="Z652" s="1" t="s">
        <v>184</v>
      </c>
      <c r="AA652" s="1">
        <v>1</v>
      </c>
      <c r="AD652" s="1" t="s">
        <v>79</v>
      </c>
    </row>
    <row r="653" spans="1:30" s="1" customFormat="1" x14ac:dyDescent="0.3">
      <c r="A653" s="1" t="s">
        <v>308</v>
      </c>
      <c r="B653" s="1" t="s">
        <v>51</v>
      </c>
      <c r="C653" s="1" t="s">
        <v>309</v>
      </c>
      <c r="D653" s="1" t="s">
        <v>37</v>
      </c>
      <c r="F653" s="1" t="s">
        <v>4478</v>
      </c>
      <c r="G653" s="1" t="s">
        <v>1577</v>
      </c>
      <c r="H653" s="1" t="s">
        <v>60</v>
      </c>
      <c r="I653" s="1" t="s">
        <v>113</v>
      </c>
      <c r="J653" s="1" t="s">
        <v>61</v>
      </c>
      <c r="K653" s="1" t="str">
        <f>"FRN"</f>
        <v>FRN</v>
      </c>
      <c r="L653" s="2">
        <v>43265</v>
      </c>
      <c r="M653" s="2">
        <v>43266</v>
      </c>
      <c r="N653" s="2">
        <v>43266</v>
      </c>
      <c r="W653" s="1" t="s">
        <v>59</v>
      </c>
      <c r="X653" s="1" t="str">
        <f>"847692"</f>
        <v>847692</v>
      </c>
      <c r="Z653" s="1" t="s">
        <v>108</v>
      </c>
      <c r="AA653" s="1">
        <v>1</v>
      </c>
      <c r="AD653" s="1" t="s">
        <v>114</v>
      </c>
    </row>
    <row r="654" spans="1:30" s="1" customFormat="1" x14ac:dyDescent="0.3">
      <c r="A654" s="1" t="s">
        <v>1540</v>
      </c>
      <c r="B654" s="1" t="s">
        <v>82</v>
      </c>
      <c r="C654" s="1" t="s">
        <v>1541</v>
      </c>
      <c r="D654" s="1" t="s">
        <v>34</v>
      </c>
      <c r="F654" s="1" t="s">
        <v>4475</v>
      </c>
      <c r="G654" s="1" t="s">
        <v>1578</v>
      </c>
      <c r="H654" s="1" t="s">
        <v>60</v>
      </c>
      <c r="I654" s="1" t="s">
        <v>113</v>
      </c>
      <c r="J654" s="1" t="s">
        <v>61</v>
      </c>
      <c r="K654" s="1" t="str">
        <f t="shared" ref="K654:K660" si="39">"LVL"</f>
        <v>LVL</v>
      </c>
      <c r="L654" s="2">
        <v>43266</v>
      </c>
      <c r="M654" s="2">
        <v>43270</v>
      </c>
      <c r="N654" s="2">
        <v>43270</v>
      </c>
      <c r="W654" s="1" t="s">
        <v>59</v>
      </c>
      <c r="X654" s="1" t="str">
        <f>"690945"</f>
        <v>690945</v>
      </c>
      <c r="Z654" s="1" t="s">
        <v>184</v>
      </c>
      <c r="AA654" s="1">
        <v>1</v>
      </c>
      <c r="AD654" s="1" t="s">
        <v>79</v>
      </c>
    </row>
    <row r="655" spans="1:30" s="1" customFormat="1" x14ac:dyDescent="0.3">
      <c r="A655" s="1" t="s">
        <v>901</v>
      </c>
      <c r="B655" s="1" t="s">
        <v>902</v>
      </c>
      <c r="C655" s="1" t="s">
        <v>903</v>
      </c>
      <c r="D655" s="1" t="s">
        <v>34</v>
      </c>
      <c r="F655" s="1" t="s">
        <v>4475</v>
      </c>
      <c r="G655" s="1" t="s">
        <v>1579</v>
      </c>
      <c r="H655" s="1" t="s">
        <v>60</v>
      </c>
      <c r="I655" s="1" t="s">
        <v>113</v>
      </c>
      <c r="J655" s="1" t="s">
        <v>61</v>
      </c>
      <c r="K655" s="1" t="str">
        <f t="shared" si="39"/>
        <v>LVL</v>
      </c>
      <c r="L655" s="2">
        <v>43269</v>
      </c>
      <c r="M655" s="2">
        <v>43270</v>
      </c>
      <c r="N655" s="2">
        <v>43270</v>
      </c>
      <c r="W655" s="1" t="s">
        <v>59</v>
      </c>
      <c r="X655" s="1" t="str">
        <f>"690945"</f>
        <v>690945</v>
      </c>
      <c r="Z655" s="1" t="s">
        <v>184</v>
      </c>
      <c r="AA655" s="1">
        <v>1</v>
      </c>
      <c r="AD655" s="1" t="s">
        <v>79</v>
      </c>
    </row>
    <row r="656" spans="1:30" s="1" customFormat="1" x14ac:dyDescent="0.3">
      <c r="A656" s="1" t="s">
        <v>901</v>
      </c>
      <c r="B656" s="1" t="s">
        <v>902</v>
      </c>
      <c r="C656" s="1" t="s">
        <v>903</v>
      </c>
      <c r="D656" s="1" t="s">
        <v>34</v>
      </c>
      <c r="F656" s="1" t="s">
        <v>4475</v>
      </c>
      <c r="G656" s="1" t="s">
        <v>1579</v>
      </c>
      <c r="H656" s="1" t="s">
        <v>60</v>
      </c>
      <c r="I656" s="1" t="s">
        <v>113</v>
      </c>
      <c r="J656" s="1" t="s">
        <v>61</v>
      </c>
      <c r="K656" s="1" t="str">
        <f t="shared" si="39"/>
        <v>LVL</v>
      </c>
      <c r="L656" s="2">
        <v>43269</v>
      </c>
      <c r="M656" s="2">
        <v>43270</v>
      </c>
      <c r="N656" s="2">
        <v>43270</v>
      </c>
      <c r="W656" s="1" t="s">
        <v>59</v>
      </c>
      <c r="X656" s="1" t="str">
        <f>"690945"</f>
        <v>690945</v>
      </c>
      <c r="Z656" s="1" t="s">
        <v>184</v>
      </c>
      <c r="AA656" s="1">
        <v>1</v>
      </c>
      <c r="AD656" s="1" t="s">
        <v>79</v>
      </c>
    </row>
    <row r="657" spans="1:30" s="1" customFormat="1" x14ac:dyDescent="0.3">
      <c r="A657" s="1" t="s">
        <v>1582</v>
      </c>
      <c r="B657" s="1" t="s">
        <v>1583</v>
      </c>
      <c r="C657" s="1" t="s">
        <v>1584</v>
      </c>
      <c r="D657" s="1" t="s">
        <v>34</v>
      </c>
      <c r="F657" s="1" t="s">
        <v>4496</v>
      </c>
      <c r="G657" s="1" t="s">
        <v>1581</v>
      </c>
      <c r="H657" s="1" t="s">
        <v>60</v>
      </c>
      <c r="I657" s="1" t="s">
        <v>95</v>
      </c>
      <c r="J657" s="1" t="s">
        <v>61</v>
      </c>
      <c r="K657" s="1" t="str">
        <f t="shared" si="39"/>
        <v>LVL</v>
      </c>
      <c r="L657" s="2">
        <v>43269</v>
      </c>
      <c r="M657" s="2">
        <v>43271</v>
      </c>
      <c r="N657" s="2">
        <v>43271</v>
      </c>
      <c r="W657" s="1" t="s">
        <v>59</v>
      </c>
      <c r="X657" s="1" t="str">
        <f>"166983"</f>
        <v>166983</v>
      </c>
      <c r="Z657" s="1" t="s">
        <v>1580</v>
      </c>
      <c r="AA657" s="1">
        <v>1</v>
      </c>
      <c r="AD657" s="1" t="s">
        <v>1585</v>
      </c>
    </row>
    <row r="658" spans="1:30" s="1" customFormat="1" x14ac:dyDescent="0.3">
      <c r="A658" s="1" t="s">
        <v>1587</v>
      </c>
      <c r="B658" s="1" t="s">
        <v>1588</v>
      </c>
      <c r="C658" s="1" t="s">
        <v>1589</v>
      </c>
      <c r="D658" s="1" t="s">
        <v>34</v>
      </c>
      <c r="F658" s="1" t="s">
        <v>4475</v>
      </c>
      <c r="G658" s="1" t="s">
        <v>1586</v>
      </c>
      <c r="H658" s="1" t="s">
        <v>60</v>
      </c>
      <c r="I658" s="1" t="s">
        <v>113</v>
      </c>
      <c r="J658" s="1" t="s">
        <v>61</v>
      </c>
      <c r="K658" s="1" t="str">
        <f t="shared" si="39"/>
        <v>LVL</v>
      </c>
      <c r="L658" s="2">
        <v>43269</v>
      </c>
      <c r="M658" s="2">
        <v>43270</v>
      </c>
      <c r="N658" s="2">
        <v>43270</v>
      </c>
      <c r="W658" s="1" t="s">
        <v>59</v>
      </c>
      <c r="X658" s="1" t="str">
        <f>"690945"</f>
        <v>690945</v>
      </c>
      <c r="Z658" s="1" t="s">
        <v>184</v>
      </c>
      <c r="AA658" s="1">
        <v>1</v>
      </c>
      <c r="AB658" s="1" t="s">
        <v>1590</v>
      </c>
      <c r="AD658" s="1" t="s">
        <v>79</v>
      </c>
    </row>
    <row r="659" spans="1:30" s="1" customFormat="1" x14ac:dyDescent="0.3">
      <c r="A659" s="1" t="s">
        <v>901</v>
      </c>
      <c r="B659" s="1" t="s">
        <v>902</v>
      </c>
      <c r="C659" s="1" t="s">
        <v>903</v>
      </c>
      <c r="D659" s="1" t="s">
        <v>34</v>
      </c>
      <c r="F659" s="1" t="s">
        <v>4475</v>
      </c>
      <c r="G659" s="1" t="s">
        <v>1591</v>
      </c>
      <c r="H659" s="1" t="s">
        <v>60</v>
      </c>
      <c r="I659" s="1" t="s">
        <v>113</v>
      </c>
      <c r="J659" s="1" t="s">
        <v>61</v>
      </c>
      <c r="K659" s="1" t="str">
        <f t="shared" si="39"/>
        <v>LVL</v>
      </c>
      <c r="L659" s="2">
        <v>43270</v>
      </c>
      <c r="M659" s="2">
        <v>43271</v>
      </c>
      <c r="N659" s="2">
        <v>43271</v>
      </c>
      <c r="W659" s="1" t="s">
        <v>59</v>
      </c>
      <c r="X659" s="1" t="str">
        <f>"690945"</f>
        <v>690945</v>
      </c>
      <c r="Z659" s="1" t="s">
        <v>184</v>
      </c>
      <c r="AA659" s="1">
        <v>1</v>
      </c>
      <c r="AD659" s="1" t="s">
        <v>79</v>
      </c>
    </row>
    <row r="660" spans="1:30" s="1" customFormat="1" x14ac:dyDescent="0.3">
      <c r="A660" s="1" t="s">
        <v>1153</v>
      </c>
      <c r="B660" s="1" t="s">
        <v>768</v>
      </c>
      <c r="C660" s="1" t="s">
        <v>1154</v>
      </c>
      <c r="D660" s="1" t="s">
        <v>34</v>
      </c>
      <c r="F660" s="1" t="s">
        <v>4475</v>
      </c>
      <c r="G660" s="1" t="s">
        <v>1592</v>
      </c>
      <c r="H660" s="1" t="s">
        <v>60</v>
      </c>
      <c r="I660" s="1" t="s">
        <v>95</v>
      </c>
      <c r="J660" s="1" t="s">
        <v>61</v>
      </c>
      <c r="K660" s="1" t="str">
        <f t="shared" si="39"/>
        <v>LVL</v>
      </c>
      <c r="L660" s="2">
        <v>43270</v>
      </c>
      <c r="M660" s="2">
        <v>43273</v>
      </c>
      <c r="N660" s="2">
        <v>43273</v>
      </c>
      <c r="W660" s="1" t="s">
        <v>59</v>
      </c>
      <c r="X660" s="1" t="str">
        <f>"690945"</f>
        <v>690945</v>
      </c>
      <c r="Z660" s="1" t="s">
        <v>184</v>
      </c>
      <c r="AA660" s="1">
        <v>2</v>
      </c>
      <c r="AD660" s="1" t="s">
        <v>79</v>
      </c>
    </row>
    <row r="661" spans="1:30" s="1" customFormat="1" x14ac:dyDescent="0.3">
      <c r="A661" s="1" t="s">
        <v>1594</v>
      </c>
      <c r="B661" s="1" t="s">
        <v>1595</v>
      </c>
      <c r="C661" s="1" t="s">
        <v>1596</v>
      </c>
      <c r="D661" s="1" t="s">
        <v>37</v>
      </c>
      <c r="F661" s="1">
        <v>105</v>
      </c>
      <c r="G661" s="1" t="s">
        <v>1593</v>
      </c>
      <c r="H661" s="1" t="s">
        <v>60</v>
      </c>
      <c r="I661" s="1" t="s">
        <v>95</v>
      </c>
      <c r="J661" s="1" t="s">
        <v>61</v>
      </c>
      <c r="K661" s="1" t="str">
        <f>"44"</f>
        <v>44</v>
      </c>
      <c r="L661" s="2">
        <v>43270</v>
      </c>
      <c r="M661" s="2">
        <v>43271</v>
      </c>
      <c r="N661" s="2">
        <v>43271</v>
      </c>
      <c r="W661" s="1" t="s">
        <v>59</v>
      </c>
      <c r="X661" s="1" t="str">
        <f>"305671"</f>
        <v>305671</v>
      </c>
      <c r="Z661" s="1" t="s">
        <v>65</v>
      </c>
      <c r="AA661" s="1">
        <v>1</v>
      </c>
      <c r="AD661" s="1" t="s">
        <v>67</v>
      </c>
    </row>
    <row r="662" spans="1:30" s="1" customFormat="1" x14ac:dyDescent="0.3">
      <c r="A662" s="1" t="s">
        <v>1598</v>
      </c>
      <c r="B662" s="1" t="s">
        <v>500</v>
      </c>
      <c r="C662" s="1" t="s">
        <v>937</v>
      </c>
      <c r="D662" s="1" t="s">
        <v>34</v>
      </c>
      <c r="F662" s="1" t="s">
        <v>4475</v>
      </c>
      <c r="G662" s="1" t="s">
        <v>1597</v>
      </c>
      <c r="H662" s="1" t="s">
        <v>60</v>
      </c>
      <c r="I662" s="1" t="s">
        <v>113</v>
      </c>
      <c r="J662" s="1" t="s">
        <v>61</v>
      </c>
      <c r="K662" s="1" t="str">
        <f>"LVL"</f>
        <v>LVL</v>
      </c>
      <c r="L662" s="2">
        <v>43270</v>
      </c>
      <c r="M662" s="2">
        <v>43271</v>
      </c>
      <c r="N662" s="2">
        <v>43271</v>
      </c>
      <c r="W662" s="1" t="s">
        <v>59</v>
      </c>
      <c r="X662" s="1" t="str">
        <f>"690945"</f>
        <v>690945</v>
      </c>
      <c r="Z662" s="1" t="s">
        <v>184</v>
      </c>
      <c r="AA662" s="1">
        <v>1</v>
      </c>
      <c r="AD662" s="1" t="s">
        <v>79</v>
      </c>
    </row>
    <row r="663" spans="1:30" s="1" customFormat="1" x14ac:dyDescent="0.3">
      <c r="A663" s="1" t="s">
        <v>1598</v>
      </c>
      <c r="B663" s="1" t="s">
        <v>500</v>
      </c>
      <c r="C663" s="1" t="s">
        <v>937</v>
      </c>
      <c r="D663" s="1" t="s">
        <v>34</v>
      </c>
      <c r="F663" s="1" t="s">
        <v>4475</v>
      </c>
      <c r="G663" s="1" t="s">
        <v>1597</v>
      </c>
      <c r="H663" s="1" t="s">
        <v>60</v>
      </c>
      <c r="I663" s="1" t="s">
        <v>113</v>
      </c>
      <c r="J663" s="1" t="s">
        <v>61</v>
      </c>
      <c r="K663" s="1" t="str">
        <f>"LVL"</f>
        <v>LVL</v>
      </c>
      <c r="L663" s="2">
        <v>43270</v>
      </c>
      <c r="M663" s="2">
        <v>43271</v>
      </c>
      <c r="N663" s="2">
        <v>43271</v>
      </c>
      <c r="W663" s="1" t="s">
        <v>59</v>
      </c>
      <c r="X663" s="1" t="str">
        <f>"690945"</f>
        <v>690945</v>
      </c>
      <c r="Z663" s="1" t="s">
        <v>184</v>
      </c>
      <c r="AA663" s="1">
        <v>1</v>
      </c>
      <c r="AD663" s="1" t="s">
        <v>79</v>
      </c>
    </row>
    <row r="664" spans="1:30" s="1" customFormat="1" x14ac:dyDescent="0.3">
      <c r="A664" s="1" t="s">
        <v>694</v>
      </c>
      <c r="B664" s="1" t="s">
        <v>695</v>
      </c>
      <c r="C664" s="1" t="s">
        <v>696</v>
      </c>
      <c r="D664" s="1" t="s">
        <v>37</v>
      </c>
      <c r="F664" s="1" t="s">
        <v>4478</v>
      </c>
      <c r="G664" s="1" t="s">
        <v>1599</v>
      </c>
      <c r="H664" s="1" t="s">
        <v>60</v>
      </c>
      <c r="I664" s="1" t="s">
        <v>113</v>
      </c>
      <c r="J664" s="1" t="s">
        <v>61</v>
      </c>
      <c r="K664" s="1" t="str">
        <f>"FRN"</f>
        <v>FRN</v>
      </c>
      <c r="L664" s="2">
        <v>43270</v>
      </c>
      <c r="M664" s="2">
        <v>43271</v>
      </c>
      <c r="N664" s="2">
        <v>43271</v>
      </c>
      <c r="W664" s="1" t="s">
        <v>59</v>
      </c>
      <c r="X664" s="1" t="str">
        <f>"847692"</f>
        <v>847692</v>
      </c>
      <c r="Z664" s="1" t="s">
        <v>108</v>
      </c>
      <c r="AA664" s="1">
        <v>1</v>
      </c>
      <c r="AB664" s="1" t="s">
        <v>1600</v>
      </c>
      <c r="AD664" s="1" t="s">
        <v>114</v>
      </c>
    </row>
    <row r="665" spans="1:30" s="1" customFormat="1" x14ac:dyDescent="0.3">
      <c r="A665" s="1" t="s">
        <v>694</v>
      </c>
      <c r="B665" s="1" t="s">
        <v>695</v>
      </c>
      <c r="C665" s="1" t="s">
        <v>696</v>
      </c>
      <c r="D665" s="1" t="s">
        <v>37</v>
      </c>
      <c r="F665" s="1" t="s">
        <v>4478</v>
      </c>
      <c r="G665" s="1" t="s">
        <v>1601</v>
      </c>
      <c r="H665" s="1" t="s">
        <v>60</v>
      </c>
      <c r="I665" s="1" t="s">
        <v>113</v>
      </c>
      <c r="J665" s="1" t="s">
        <v>61</v>
      </c>
      <c r="K665" s="1" t="str">
        <f>"FRN"</f>
        <v>FRN</v>
      </c>
      <c r="L665" s="2">
        <v>43270</v>
      </c>
      <c r="M665" s="2">
        <v>43271</v>
      </c>
      <c r="N665" s="2">
        <v>43271</v>
      </c>
      <c r="W665" s="1" t="s">
        <v>59</v>
      </c>
      <c r="X665" s="1" t="str">
        <f>"847692"</f>
        <v>847692</v>
      </c>
      <c r="Z665" s="1" t="s">
        <v>108</v>
      </c>
      <c r="AA665" s="1">
        <v>1</v>
      </c>
      <c r="AB665" s="1" t="s">
        <v>1602</v>
      </c>
      <c r="AD665" s="1" t="s">
        <v>114</v>
      </c>
    </row>
    <row r="666" spans="1:30" s="1" customFormat="1" x14ac:dyDescent="0.3">
      <c r="A666" s="1" t="s">
        <v>1275</v>
      </c>
      <c r="B666" s="1" t="s">
        <v>500</v>
      </c>
      <c r="C666" s="1" t="s">
        <v>48</v>
      </c>
      <c r="D666" s="1" t="s">
        <v>34</v>
      </c>
      <c r="F666" s="1" t="s">
        <v>4475</v>
      </c>
      <c r="G666" s="1" t="s">
        <v>1603</v>
      </c>
      <c r="H666" s="1" t="s">
        <v>60</v>
      </c>
      <c r="I666" s="1" t="s">
        <v>113</v>
      </c>
      <c r="J666" s="1" t="s">
        <v>61</v>
      </c>
      <c r="K666" s="1" t="str">
        <f t="shared" ref="K666:K673" si="40">"LVL"</f>
        <v>LVL</v>
      </c>
      <c r="L666" s="2">
        <v>43270</v>
      </c>
      <c r="M666" s="2">
        <v>43271</v>
      </c>
      <c r="N666" s="2">
        <v>43271</v>
      </c>
      <c r="W666" s="1" t="s">
        <v>59</v>
      </c>
      <c r="X666" s="1" t="str">
        <f t="shared" ref="X666:X673" si="41">"690945"</f>
        <v>690945</v>
      </c>
      <c r="Z666" s="1" t="s">
        <v>184</v>
      </c>
      <c r="AA666" s="1">
        <v>1</v>
      </c>
      <c r="AB666" s="1" t="s">
        <v>1604</v>
      </c>
      <c r="AD666" s="1" t="s">
        <v>79</v>
      </c>
    </row>
    <row r="667" spans="1:30" s="1" customFormat="1" x14ac:dyDescent="0.3">
      <c r="A667" s="1" t="s">
        <v>1275</v>
      </c>
      <c r="B667" s="1" t="s">
        <v>500</v>
      </c>
      <c r="C667" s="1" t="s">
        <v>48</v>
      </c>
      <c r="D667" s="1" t="s">
        <v>34</v>
      </c>
      <c r="F667" s="1" t="s">
        <v>4475</v>
      </c>
      <c r="G667" s="1" t="s">
        <v>1603</v>
      </c>
      <c r="H667" s="1" t="s">
        <v>60</v>
      </c>
      <c r="I667" s="1" t="s">
        <v>113</v>
      </c>
      <c r="J667" s="1" t="s">
        <v>61</v>
      </c>
      <c r="K667" s="1" t="str">
        <f t="shared" si="40"/>
        <v>LVL</v>
      </c>
      <c r="L667" s="2">
        <v>43270</v>
      </c>
      <c r="M667" s="2">
        <v>43271</v>
      </c>
      <c r="N667" s="2">
        <v>43271</v>
      </c>
      <c r="W667" s="1" t="s">
        <v>59</v>
      </c>
      <c r="X667" s="1" t="str">
        <f t="shared" si="41"/>
        <v>690945</v>
      </c>
      <c r="Z667" s="1" t="s">
        <v>184</v>
      </c>
      <c r="AA667" s="1">
        <v>1</v>
      </c>
      <c r="AB667" s="1" t="s">
        <v>1604</v>
      </c>
      <c r="AD667" s="1" t="s">
        <v>79</v>
      </c>
    </row>
    <row r="668" spans="1:30" s="1" customFormat="1" x14ac:dyDescent="0.3">
      <c r="A668" s="1" t="s">
        <v>1344</v>
      </c>
      <c r="B668" s="1" t="s">
        <v>1345</v>
      </c>
      <c r="C668" s="1" t="s">
        <v>1135</v>
      </c>
      <c r="D668" s="1" t="s">
        <v>34</v>
      </c>
      <c r="F668" s="1" t="s">
        <v>4475</v>
      </c>
      <c r="G668" s="1" t="s">
        <v>1605</v>
      </c>
      <c r="H668" s="1" t="s">
        <v>60</v>
      </c>
      <c r="I668" s="1" t="s">
        <v>113</v>
      </c>
      <c r="J668" s="1" t="s">
        <v>61</v>
      </c>
      <c r="K668" s="1" t="str">
        <f t="shared" si="40"/>
        <v>LVL</v>
      </c>
      <c r="L668" s="2">
        <v>43270</v>
      </c>
      <c r="M668" s="2">
        <v>43271</v>
      </c>
      <c r="N668" s="2">
        <v>43271</v>
      </c>
      <c r="W668" s="1" t="s">
        <v>59</v>
      </c>
      <c r="X668" s="1" t="str">
        <f t="shared" si="41"/>
        <v>690945</v>
      </c>
      <c r="Z668" s="1" t="s">
        <v>184</v>
      </c>
      <c r="AA668" s="1">
        <v>1</v>
      </c>
      <c r="AD668" s="1" t="s">
        <v>79</v>
      </c>
    </row>
    <row r="669" spans="1:30" s="1" customFormat="1" x14ac:dyDescent="0.3">
      <c r="A669" s="1" t="s">
        <v>901</v>
      </c>
      <c r="B669" s="1" t="s">
        <v>902</v>
      </c>
      <c r="C669" s="1" t="s">
        <v>903</v>
      </c>
      <c r="D669" s="1" t="s">
        <v>34</v>
      </c>
      <c r="F669" s="1" t="s">
        <v>4475</v>
      </c>
      <c r="G669" s="1" t="s">
        <v>1606</v>
      </c>
      <c r="H669" s="1" t="s">
        <v>60</v>
      </c>
      <c r="I669" s="1" t="s">
        <v>113</v>
      </c>
      <c r="J669" s="1" t="s">
        <v>61</v>
      </c>
      <c r="K669" s="1" t="str">
        <f t="shared" si="40"/>
        <v>LVL</v>
      </c>
      <c r="L669" s="2">
        <v>43271</v>
      </c>
      <c r="M669" s="2">
        <v>43272</v>
      </c>
      <c r="N669" s="2">
        <v>43272</v>
      </c>
      <c r="W669" s="1" t="s">
        <v>59</v>
      </c>
      <c r="X669" s="1" t="str">
        <f t="shared" si="41"/>
        <v>690945</v>
      </c>
      <c r="Z669" s="1" t="s">
        <v>184</v>
      </c>
      <c r="AA669" s="1">
        <v>1</v>
      </c>
      <c r="AD669" s="1" t="s">
        <v>79</v>
      </c>
    </row>
    <row r="670" spans="1:30" s="1" customFormat="1" x14ac:dyDescent="0.3">
      <c r="A670" s="1" t="s">
        <v>1608</v>
      </c>
      <c r="B670" s="1" t="s">
        <v>1609</v>
      </c>
      <c r="C670" s="1" t="s">
        <v>595</v>
      </c>
      <c r="D670" s="1" t="s">
        <v>34</v>
      </c>
      <c r="F670" s="1" t="s">
        <v>4475</v>
      </c>
      <c r="G670" s="1" t="s">
        <v>1607</v>
      </c>
      <c r="H670" s="1" t="s">
        <v>60</v>
      </c>
      <c r="I670" s="1" t="s">
        <v>113</v>
      </c>
      <c r="J670" s="1" t="s">
        <v>61</v>
      </c>
      <c r="K670" s="1" t="str">
        <f t="shared" si="40"/>
        <v>LVL</v>
      </c>
      <c r="L670" s="2">
        <v>43271</v>
      </c>
      <c r="M670" s="2">
        <v>43272</v>
      </c>
      <c r="N670" s="2">
        <v>43272</v>
      </c>
      <c r="W670" s="1" t="s">
        <v>59</v>
      </c>
      <c r="X670" s="1" t="str">
        <f t="shared" si="41"/>
        <v>690945</v>
      </c>
      <c r="Z670" s="1" t="s">
        <v>184</v>
      </c>
      <c r="AA670" s="1">
        <v>1</v>
      </c>
      <c r="AD670" s="1" t="s">
        <v>79</v>
      </c>
    </row>
    <row r="671" spans="1:30" s="1" customFormat="1" x14ac:dyDescent="0.3">
      <c r="A671" s="1" t="s">
        <v>1608</v>
      </c>
      <c r="B671" s="1" t="s">
        <v>1609</v>
      </c>
      <c r="C671" s="1" t="s">
        <v>595</v>
      </c>
      <c r="D671" s="1" t="s">
        <v>34</v>
      </c>
      <c r="F671" s="1" t="s">
        <v>4475</v>
      </c>
      <c r="G671" s="1" t="s">
        <v>1607</v>
      </c>
      <c r="H671" s="1" t="s">
        <v>60</v>
      </c>
      <c r="I671" s="1" t="s">
        <v>113</v>
      </c>
      <c r="J671" s="1" t="s">
        <v>61</v>
      </c>
      <c r="K671" s="1" t="str">
        <f t="shared" si="40"/>
        <v>LVL</v>
      </c>
      <c r="L671" s="2">
        <v>43271</v>
      </c>
      <c r="M671" s="2">
        <v>43272</v>
      </c>
      <c r="N671" s="2">
        <v>43272</v>
      </c>
      <c r="W671" s="1" t="s">
        <v>59</v>
      </c>
      <c r="X671" s="1" t="str">
        <f t="shared" si="41"/>
        <v>690945</v>
      </c>
      <c r="Z671" s="1" t="s">
        <v>184</v>
      </c>
      <c r="AA671" s="1">
        <v>1</v>
      </c>
      <c r="AD671" s="1" t="s">
        <v>79</v>
      </c>
    </row>
    <row r="672" spans="1:30" s="1" customFormat="1" x14ac:dyDescent="0.3">
      <c r="A672" s="1" t="s">
        <v>1275</v>
      </c>
      <c r="B672" s="1" t="s">
        <v>500</v>
      </c>
      <c r="C672" s="1" t="s">
        <v>48</v>
      </c>
      <c r="D672" s="1" t="s">
        <v>34</v>
      </c>
      <c r="F672" s="1" t="s">
        <v>4475</v>
      </c>
      <c r="G672" s="1" t="s">
        <v>1610</v>
      </c>
      <c r="H672" s="1" t="s">
        <v>60</v>
      </c>
      <c r="I672" s="1" t="s">
        <v>113</v>
      </c>
      <c r="J672" s="1" t="s">
        <v>61</v>
      </c>
      <c r="K672" s="1" t="str">
        <f t="shared" si="40"/>
        <v>LVL</v>
      </c>
      <c r="L672" s="2">
        <v>43271</v>
      </c>
      <c r="M672" s="2">
        <v>43272</v>
      </c>
      <c r="N672" s="2">
        <v>43272</v>
      </c>
      <c r="W672" s="1" t="s">
        <v>59</v>
      </c>
      <c r="X672" s="1" t="str">
        <f t="shared" si="41"/>
        <v>690945</v>
      </c>
      <c r="Z672" s="1" t="s">
        <v>184</v>
      </c>
      <c r="AA672" s="1">
        <v>1</v>
      </c>
      <c r="AB672" s="1" t="s">
        <v>1611</v>
      </c>
      <c r="AD672" s="1" t="s">
        <v>79</v>
      </c>
    </row>
    <row r="673" spans="1:30" s="1" customFormat="1" x14ac:dyDescent="0.3">
      <c r="A673" s="1" t="s">
        <v>1344</v>
      </c>
      <c r="B673" s="1" t="s">
        <v>1345</v>
      </c>
      <c r="C673" s="1" t="s">
        <v>1135</v>
      </c>
      <c r="D673" s="1" t="s">
        <v>34</v>
      </c>
      <c r="F673" s="1" t="s">
        <v>4475</v>
      </c>
      <c r="G673" s="1" t="s">
        <v>1612</v>
      </c>
      <c r="H673" s="1" t="s">
        <v>60</v>
      </c>
      <c r="I673" s="1" t="s">
        <v>113</v>
      </c>
      <c r="J673" s="1" t="s">
        <v>61</v>
      </c>
      <c r="K673" s="1" t="str">
        <f t="shared" si="40"/>
        <v>LVL</v>
      </c>
      <c r="L673" s="2">
        <v>43271</v>
      </c>
      <c r="M673" s="2">
        <v>43272</v>
      </c>
      <c r="N673" s="2">
        <v>43272</v>
      </c>
      <c r="W673" s="1" t="s">
        <v>59</v>
      </c>
      <c r="X673" s="1" t="str">
        <f t="shared" si="41"/>
        <v>690945</v>
      </c>
      <c r="Z673" s="1" t="s">
        <v>184</v>
      </c>
      <c r="AA673" s="1">
        <v>1</v>
      </c>
      <c r="AD673" s="1" t="s">
        <v>79</v>
      </c>
    </row>
    <row r="674" spans="1:30" s="1" customFormat="1" x14ac:dyDescent="0.3">
      <c r="A674" s="1" t="s">
        <v>1614</v>
      </c>
      <c r="B674" s="1" t="s">
        <v>1615</v>
      </c>
      <c r="C674" s="1" t="s">
        <v>1616</v>
      </c>
      <c r="D674" s="1" t="s">
        <v>37</v>
      </c>
      <c r="F674" s="1" t="s">
        <v>4478</v>
      </c>
      <c r="G674" s="1" t="s">
        <v>1613</v>
      </c>
      <c r="H674" s="1" t="s">
        <v>60</v>
      </c>
      <c r="I674" s="1" t="s">
        <v>113</v>
      </c>
      <c r="J674" s="1" t="s">
        <v>61</v>
      </c>
      <c r="K674" s="1" t="str">
        <f>"FRN"</f>
        <v>FRN</v>
      </c>
      <c r="L674" s="2">
        <v>43271</v>
      </c>
      <c r="M674" s="2">
        <v>43273</v>
      </c>
      <c r="N674" s="2">
        <v>43273</v>
      </c>
      <c r="W674" s="1" t="s">
        <v>59</v>
      </c>
      <c r="X674" s="1" t="str">
        <f>"847692"</f>
        <v>847692</v>
      </c>
      <c r="Z674" s="1" t="s">
        <v>108</v>
      </c>
      <c r="AA674" s="1">
        <v>1</v>
      </c>
      <c r="AB674" s="1" t="s">
        <v>1617</v>
      </c>
      <c r="AD674" s="1" t="s">
        <v>114</v>
      </c>
    </row>
    <row r="675" spans="1:30" s="1" customFormat="1" x14ac:dyDescent="0.3">
      <c r="A675" s="1" t="s">
        <v>1620</v>
      </c>
      <c r="B675" s="1" t="s">
        <v>1621</v>
      </c>
      <c r="C675" s="1" t="s">
        <v>1622</v>
      </c>
      <c r="D675" s="1" t="s">
        <v>34</v>
      </c>
      <c r="F675" s="1" t="s">
        <v>4497</v>
      </c>
      <c r="G675" s="1" t="s">
        <v>1619</v>
      </c>
      <c r="H675" s="1" t="s">
        <v>60</v>
      </c>
      <c r="I675" s="1" t="s">
        <v>95</v>
      </c>
      <c r="J675" s="1" t="s">
        <v>61</v>
      </c>
      <c r="K675" s="1" t="str">
        <f>"LVL"</f>
        <v>LVL</v>
      </c>
      <c r="L675" s="2">
        <v>43272</v>
      </c>
      <c r="M675" s="2">
        <v>43273</v>
      </c>
      <c r="N675" s="2">
        <v>43273</v>
      </c>
      <c r="W675" s="1" t="s">
        <v>59</v>
      </c>
      <c r="X675" s="1" t="str">
        <f>"616043"</f>
        <v>616043</v>
      </c>
      <c r="Z675" s="1" t="s">
        <v>1618</v>
      </c>
      <c r="AA675" s="1">
        <v>1</v>
      </c>
      <c r="AD675" s="1" t="s">
        <v>40</v>
      </c>
    </row>
    <row r="676" spans="1:30" s="1" customFormat="1" x14ac:dyDescent="0.3">
      <c r="A676" s="1" t="s">
        <v>423</v>
      </c>
      <c r="B676" s="1" t="s">
        <v>424</v>
      </c>
      <c r="C676" s="1" t="s">
        <v>425</v>
      </c>
      <c r="D676" s="1" t="s">
        <v>37</v>
      </c>
      <c r="F676" s="1" t="s">
        <v>4478</v>
      </c>
      <c r="G676" s="1" t="s">
        <v>1623</v>
      </c>
      <c r="H676" s="1" t="s">
        <v>60</v>
      </c>
      <c r="I676" s="1" t="s">
        <v>113</v>
      </c>
      <c r="J676" s="1" t="s">
        <v>61</v>
      </c>
      <c r="K676" s="1" t="str">
        <f>"102"</f>
        <v>102</v>
      </c>
      <c r="L676" s="2">
        <v>43272</v>
      </c>
      <c r="M676" s="2">
        <v>43273</v>
      </c>
      <c r="N676" s="2">
        <v>43273</v>
      </c>
      <c r="W676" s="1" t="s">
        <v>59</v>
      </c>
      <c r="X676" s="1" t="str">
        <f>"847692"</f>
        <v>847692</v>
      </c>
      <c r="Z676" s="1" t="s">
        <v>108</v>
      </c>
      <c r="AA676" s="1">
        <v>1</v>
      </c>
      <c r="AD676" s="1" t="s">
        <v>114</v>
      </c>
    </row>
    <row r="677" spans="1:30" s="1" customFormat="1" x14ac:dyDescent="0.3">
      <c r="A677" s="1" t="s">
        <v>423</v>
      </c>
      <c r="B677" s="1" t="s">
        <v>424</v>
      </c>
      <c r="C677" s="1" t="s">
        <v>425</v>
      </c>
      <c r="D677" s="1" t="s">
        <v>37</v>
      </c>
      <c r="F677" s="1" t="s">
        <v>4478</v>
      </c>
      <c r="G677" s="1" t="s">
        <v>1623</v>
      </c>
      <c r="H677" s="1" t="s">
        <v>60</v>
      </c>
      <c r="I677" s="1" t="s">
        <v>113</v>
      </c>
      <c r="J677" s="1" t="s">
        <v>61</v>
      </c>
      <c r="K677" s="1" t="str">
        <f>"102"</f>
        <v>102</v>
      </c>
      <c r="L677" s="2">
        <v>43272</v>
      </c>
      <c r="M677" s="2">
        <v>43273</v>
      </c>
      <c r="N677" s="2">
        <v>43273</v>
      </c>
      <c r="W677" s="1" t="s">
        <v>59</v>
      </c>
      <c r="X677" s="1" t="str">
        <f>"847692"</f>
        <v>847692</v>
      </c>
      <c r="Z677" s="1" t="s">
        <v>108</v>
      </c>
      <c r="AA677" s="1">
        <v>1</v>
      </c>
      <c r="AD677" s="1" t="s">
        <v>114</v>
      </c>
    </row>
    <row r="678" spans="1:30" s="1" customFormat="1" x14ac:dyDescent="0.3">
      <c r="A678" s="1" t="s">
        <v>423</v>
      </c>
      <c r="B678" s="1" t="s">
        <v>424</v>
      </c>
      <c r="C678" s="1" t="s">
        <v>425</v>
      </c>
      <c r="D678" s="1" t="s">
        <v>37</v>
      </c>
      <c r="F678" s="1" t="s">
        <v>4478</v>
      </c>
      <c r="G678" s="1" t="s">
        <v>1624</v>
      </c>
      <c r="H678" s="1" t="s">
        <v>60</v>
      </c>
      <c r="I678" s="1" t="s">
        <v>113</v>
      </c>
      <c r="J678" s="1" t="s">
        <v>61</v>
      </c>
      <c r="K678" s="1" t="str">
        <f>"102"</f>
        <v>102</v>
      </c>
      <c r="L678" s="2">
        <v>43272</v>
      </c>
      <c r="M678" s="2">
        <v>43273</v>
      </c>
      <c r="N678" s="2">
        <v>43273</v>
      </c>
      <c r="W678" s="1" t="s">
        <v>59</v>
      </c>
      <c r="X678" s="1" t="str">
        <f>"847692"</f>
        <v>847692</v>
      </c>
      <c r="Z678" s="1" t="s">
        <v>108</v>
      </c>
      <c r="AA678" s="1">
        <v>1</v>
      </c>
      <c r="AD678" s="1" t="s">
        <v>114</v>
      </c>
    </row>
    <row r="679" spans="1:30" s="1" customFormat="1" x14ac:dyDescent="0.3">
      <c r="A679" s="1" t="s">
        <v>1311</v>
      </c>
      <c r="B679" s="1" t="s">
        <v>134</v>
      </c>
      <c r="C679" s="1" t="s">
        <v>1312</v>
      </c>
      <c r="D679" s="1" t="s">
        <v>37</v>
      </c>
      <c r="F679" s="1" t="s">
        <v>4478</v>
      </c>
      <c r="G679" s="1" t="s">
        <v>1625</v>
      </c>
      <c r="H679" s="1" t="s">
        <v>60</v>
      </c>
      <c r="I679" s="1" t="s">
        <v>113</v>
      </c>
      <c r="J679" s="1" t="s">
        <v>61</v>
      </c>
      <c r="K679" s="1" t="str">
        <f>"102"</f>
        <v>102</v>
      </c>
      <c r="L679" s="2">
        <v>43273</v>
      </c>
      <c r="M679" s="2">
        <v>43277</v>
      </c>
      <c r="N679" s="2">
        <v>43277</v>
      </c>
      <c r="W679" s="1" t="s">
        <v>59</v>
      </c>
      <c r="X679" s="1" t="str">
        <f>"847692"</f>
        <v>847692</v>
      </c>
      <c r="Z679" s="1" t="s">
        <v>108</v>
      </c>
      <c r="AA679" s="1">
        <v>1</v>
      </c>
      <c r="AB679" s="1" t="s">
        <v>1626</v>
      </c>
      <c r="AD679" s="1" t="s">
        <v>114</v>
      </c>
    </row>
    <row r="680" spans="1:30" s="1" customFormat="1" x14ac:dyDescent="0.3">
      <c r="A680" s="1" t="s">
        <v>378</v>
      </c>
      <c r="B680" s="1" t="s">
        <v>379</v>
      </c>
      <c r="C680" s="1" t="s">
        <v>380</v>
      </c>
      <c r="D680" s="1" t="s">
        <v>37</v>
      </c>
      <c r="F680" s="1">
        <v>105</v>
      </c>
      <c r="G680" s="1" t="s">
        <v>1627</v>
      </c>
      <c r="H680" s="1" t="s">
        <v>60</v>
      </c>
      <c r="I680" s="1" t="s">
        <v>113</v>
      </c>
      <c r="J680" s="1" t="s">
        <v>61</v>
      </c>
      <c r="K680" s="1" t="str">
        <f>"102"</f>
        <v>102</v>
      </c>
      <c r="L680" s="2">
        <v>43274</v>
      </c>
      <c r="M680" s="2">
        <v>43277</v>
      </c>
      <c r="N680" s="2">
        <v>43277</v>
      </c>
      <c r="W680" s="1" t="s">
        <v>59</v>
      </c>
      <c r="X680" s="1" t="str">
        <f>"305671"</f>
        <v>305671</v>
      </c>
      <c r="Z680" s="1" t="s">
        <v>65</v>
      </c>
      <c r="AA680" s="1">
        <v>1</v>
      </c>
      <c r="AB680" s="1" t="s">
        <v>1628</v>
      </c>
      <c r="AD680" s="1" t="s">
        <v>67</v>
      </c>
    </row>
    <row r="681" spans="1:30" s="1" customFormat="1" x14ac:dyDescent="0.3">
      <c r="A681" s="1" t="s">
        <v>281</v>
      </c>
      <c r="B681" s="1" t="s">
        <v>282</v>
      </c>
      <c r="C681" s="1" t="s">
        <v>283</v>
      </c>
      <c r="D681" s="1" t="s">
        <v>37</v>
      </c>
      <c r="F681" s="1" t="s">
        <v>4478</v>
      </c>
      <c r="G681" s="1" t="s">
        <v>1629</v>
      </c>
      <c r="H681" s="1" t="s">
        <v>60</v>
      </c>
      <c r="I681" s="1" t="s">
        <v>113</v>
      </c>
      <c r="J681" s="1" t="s">
        <v>61</v>
      </c>
      <c r="K681" s="1" t="str">
        <f>"FRN"</f>
        <v>FRN</v>
      </c>
      <c r="L681" s="2">
        <v>43274</v>
      </c>
      <c r="M681" s="2">
        <v>43277</v>
      </c>
      <c r="N681" s="2">
        <v>43277</v>
      </c>
      <c r="W681" s="1" t="s">
        <v>59</v>
      </c>
      <c r="X681" s="1" t="str">
        <f>"847692"</f>
        <v>847692</v>
      </c>
      <c r="Z681" s="1" t="s">
        <v>108</v>
      </c>
      <c r="AA681" s="1">
        <v>1</v>
      </c>
      <c r="AD681" s="1" t="s">
        <v>114</v>
      </c>
    </row>
    <row r="682" spans="1:30" s="1" customFormat="1" x14ac:dyDescent="0.3">
      <c r="A682" s="1" t="s">
        <v>281</v>
      </c>
      <c r="B682" s="1" t="s">
        <v>282</v>
      </c>
      <c r="C682" s="1" t="s">
        <v>283</v>
      </c>
      <c r="D682" s="1" t="s">
        <v>37</v>
      </c>
      <c r="F682" s="1" t="s">
        <v>4478</v>
      </c>
      <c r="G682" s="1" t="s">
        <v>1630</v>
      </c>
      <c r="H682" s="1" t="s">
        <v>60</v>
      </c>
      <c r="I682" s="1" t="s">
        <v>113</v>
      </c>
      <c r="J682" s="1" t="s">
        <v>61</v>
      </c>
      <c r="K682" s="1" t="str">
        <f>"FRN"</f>
        <v>FRN</v>
      </c>
      <c r="L682" s="2">
        <v>43274</v>
      </c>
      <c r="M682" s="2">
        <v>43277</v>
      </c>
      <c r="N682" s="2">
        <v>43277</v>
      </c>
      <c r="W682" s="1" t="s">
        <v>59</v>
      </c>
      <c r="X682" s="1" t="str">
        <f>"847692"</f>
        <v>847692</v>
      </c>
      <c r="Z682" s="1" t="s">
        <v>108</v>
      </c>
      <c r="AA682" s="1">
        <v>1</v>
      </c>
      <c r="AD682" s="1" t="s">
        <v>114</v>
      </c>
    </row>
    <row r="683" spans="1:30" s="1" customFormat="1" x14ac:dyDescent="0.3">
      <c r="A683" s="1" t="s">
        <v>1133</v>
      </c>
      <c r="B683" s="1" t="s">
        <v>1134</v>
      </c>
      <c r="C683" s="1" t="s">
        <v>1135</v>
      </c>
      <c r="D683" s="1" t="s">
        <v>34</v>
      </c>
      <c r="F683" s="1" t="s">
        <v>4475</v>
      </c>
      <c r="G683" s="1" t="s">
        <v>1631</v>
      </c>
      <c r="H683" s="1" t="s">
        <v>60</v>
      </c>
      <c r="I683" s="1" t="s">
        <v>113</v>
      </c>
      <c r="J683" s="1" t="s">
        <v>61</v>
      </c>
      <c r="K683" s="1" t="str">
        <f>"LVL"</f>
        <v>LVL</v>
      </c>
      <c r="L683" s="2">
        <v>43276</v>
      </c>
      <c r="M683" s="2">
        <v>43277</v>
      </c>
      <c r="N683" s="2">
        <v>43277</v>
      </c>
      <c r="W683" s="1" t="s">
        <v>59</v>
      </c>
      <c r="X683" s="1" t="str">
        <f>"690945"</f>
        <v>690945</v>
      </c>
      <c r="Z683" s="1" t="s">
        <v>184</v>
      </c>
      <c r="AA683" s="1">
        <v>1</v>
      </c>
      <c r="AD683" s="1" t="s">
        <v>79</v>
      </c>
    </row>
    <row r="684" spans="1:30" s="1" customFormat="1" x14ac:dyDescent="0.3">
      <c r="A684" s="1" t="s">
        <v>1133</v>
      </c>
      <c r="B684" s="1" t="s">
        <v>1134</v>
      </c>
      <c r="C684" s="1" t="s">
        <v>1135</v>
      </c>
      <c r="D684" s="1" t="s">
        <v>34</v>
      </c>
      <c r="F684" s="1" t="s">
        <v>4475</v>
      </c>
      <c r="G684" s="1" t="s">
        <v>1632</v>
      </c>
      <c r="H684" s="1" t="s">
        <v>60</v>
      </c>
      <c r="I684" s="1" t="s">
        <v>113</v>
      </c>
      <c r="J684" s="1" t="s">
        <v>61</v>
      </c>
      <c r="K684" s="1" t="str">
        <f>"LVL"</f>
        <v>LVL</v>
      </c>
      <c r="L684" s="2">
        <v>43276</v>
      </c>
      <c r="M684" s="2">
        <v>43277</v>
      </c>
      <c r="N684" s="2">
        <v>43277</v>
      </c>
      <c r="W684" s="1" t="s">
        <v>59</v>
      </c>
      <c r="X684" s="1" t="str">
        <f>"690945"</f>
        <v>690945</v>
      </c>
      <c r="Z684" s="1" t="s">
        <v>184</v>
      </c>
      <c r="AA684" s="1">
        <v>1</v>
      </c>
      <c r="AD684" s="1" t="s">
        <v>79</v>
      </c>
    </row>
    <row r="685" spans="1:30" s="1" customFormat="1" x14ac:dyDescent="0.3">
      <c r="A685" s="1" t="s">
        <v>288</v>
      </c>
      <c r="B685" s="1" t="s">
        <v>289</v>
      </c>
      <c r="C685" s="1" t="s">
        <v>290</v>
      </c>
      <c r="D685" s="1" t="s">
        <v>37</v>
      </c>
      <c r="F685" s="1" t="s">
        <v>4478</v>
      </c>
      <c r="G685" s="1" t="s">
        <v>1633</v>
      </c>
      <c r="H685" s="1" t="s">
        <v>60</v>
      </c>
      <c r="I685" s="1" t="s">
        <v>113</v>
      </c>
      <c r="J685" s="1" t="s">
        <v>61</v>
      </c>
      <c r="K685" s="1" t="str">
        <f>"102"</f>
        <v>102</v>
      </c>
      <c r="L685" s="2">
        <v>43277</v>
      </c>
      <c r="M685" s="2">
        <v>43278</v>
      </c>
      <c r="N685" s="2">
        <v>43278</v>
      </c>
      <c r="W685" s="1" t="s">
        <v>59</v>
      </c>
      <c r="X685" s="1" t="str">
        <f>"847692"</f>
        <v>847692</v>
      </c>
      <c r="Z685" s="1" t="s">
        <v>108</v>
      </c>
      <c r="AA685" s="1">
        <v>1</v>
      </c>
      <c r="AD685" s="1" t="s">
        <v>114</v>
      </c>
    </row>
    <row r="686" spans="1:30" s="1" customFormat="1" x14ac:dyDescent="0.3">
      <c r="A686" s="1" t="s">
        <v>1635</v>
      </c>
      <c r="B686" s="1" t="s">
        <v>134</v>
      </c>
      <c r="C686" s="1" t="s">
        <v>1636</v>
      </c>
      <c r="D686" s="1" t="s">
        <v>34</v>
      </c>
      <c r="F686" s="1" t="s">
        <v>4475</v>
      </c>
      <c r="G686" s="1" t="s">
        <v>1634</v>
      </c>
      <c r="H686" s="1" t="s">
        <v>60</v>
      </c>
      <c r="I686" s="1" t="s">
        <v>113</v>
      </c>
      <c r="J686" s="1" t="s">
        <v>61</v>
      </c>
      <c r="K686" s="1" t="str">
        <f>"LVL"</f>
        <v>LVL</v>
      </c>
      <c r="L686" s="2">
        <v>43277</v>
      </c>
      <c r="M686" s="2">
        <v>43278</v>
      </c>
      <c r="N686" s="2">
        <v>43278</v>
      </c>
      <c r="W686" s="1" t="s">
        <v>59</v>
      </c>
      <c r="X686" s="1" t="str">
        <f>"690945"</f>
        <v>690945</v>
      </c>
      <c r="Z686" s="1" t="s">
        <v>184</v>
      </c>
      <c r="AA686" s="1">
        <v>1</v>
      </c>
      <c r="AB686" s="1" t="s">
        <v>1637</v>
      </c>
      <c r="AD686" s="1" t="s">
        <v>79</v>
      </c>
    </row>
    <row r="687" spans="1:30" s="1" customFormat="1" x14ac:dyDescent="0.3">
      <c r="A687" s="1" t="s">
        <v>1133</v>
      </c>
      <c r="B687" s="1" t="s">
        <v>1134</v>
      </c>
      <c r="C687" s="1" t="s">
        <v>1135</v>
      </c>
      <c r="D687" s="1" t="s">
        <v>34</v>
      </c>
      <c r="F687" s="1" t="s">
        <v>4475</v>
      </c>
      <c r="G687" s="1" t="s">
        <v>1638</v>
      </c>
      <c r="H687" s="1" t="s">
        <v>60</v>
      </c>
      <c r="I687" s="1" t="s">
        <v>113</v>
      </c>
      <c r="J687" s="1" t="s">
        <v>61</v>
      </c>
      <c r="K687" s="1" t="str">
        <f>"LVL"</f>
        <v>LVL</v>
      </c>
      <c r="L687" s="2">
        <v>43277</v>
      </c>
      <c r="M687" s="2">
        <v>43280</v>
      </c>
      <c r="N687" s="2">
        <v>43280</v>
      </c>
      <c r="W687" s="1" t="s">
        <v>59</v>
      </c>
      <c r="X687" s="1" t="str">
        <f>"690945"</f>
        <v>690945</v>
      </c>
      <c r="Z687" s="1" t="s">
        <v>184</v>
      </c>
      <c r="AA687" s="1">
        <v>1</v>
      </c>
      <c r="AD687" s="1" t="s">
        <v>79</v>
      </c>
    </row>
    <row r="688" spans="1:30" s="1" customFormat="1" x14ac:dyDescent="0.3">
      <c r="A688" s="1" t="s">
        <v>1217</v>
      </c>
      <c r="B688" s="1" t="s">
        <v>1218</v>
      </c>
      <c r="C688" s="1" t="s">
        <v>1219</v>
      </c>
      <c r="D688" s="1" t="s">
        <v>34</v>
      </c>
      <c r="F688" s="1" t="s">
        <v>4475</v>
      </c>
      <c r="G688" s="1" t="s">
        <v>1639</v>
      </c>
      <c r="H688" s="1" t="s">
        <v>60</v>
      </c>
      <c r="I688" s="1" t="s">
        <v>113</v>
      </c>
      <c r="J688" s="1" t="s">
        <v>61</v>
      </c>
      <c r="K688" s="1" t="str">
        <f>"LVL"</f>
        <v>LVL</v>
      </c>
      <c r="L688" s="2">
        <v>43277</v>
      </c>
      <c r="M688" s="2">
        <v>43278</v>
      </c>
      <c r="N688" s="2">
        <v>43278</v>
      </c>
      <c r="W688" s="1" t="s">
        <v>59</v>
      </c>
      <c r="X688" s="1" t="str">
        <f>"690945"</f>
        <v>690945</v>
      </c>
      <c r="Z688" s="1" t="s">
        <v>184</v>
      </c>
      <c r="AA688" s="1">
        <v>1</v>
      </c>
      <c r="AD688" s="1" t="s">
        <v>79</v>
      </c>
    </row>
    <row r="689" spans="1:30" s="1" customFormat="1" x14ac:dyDescent="0.3">
      <c r="A689" s="1" t="s">
        <v>413</v>
      </c>
      <c r="B689" s="1" t="s">
        <v>414</v>
      </c>
      <c r="C689" s="1" t="s">
        <v>415</v>
      </c>
      <c r="D689" s="1" t="s">
        <v>37</v>
      </c>
      <c r="F689" s="1">
        <v>78</v>
      </c>
      <c r="G689" s="1" t="s">
        <v>1640</v>
      </c>
      <c r="H689" s="1" t="s">
        <v>60</v>
      </c>
      <c r="I689" s="1" t="s">
        <v>64</v>
      </c>
      <c r="J689" s="1" t="s">
        <v>61</v>
      </c>
      <c r="K689" s="1" t="str">
        <f>"FRN"</f>
        <v>FRN</v>
      </c>
      <c r="L689" s="2">
        <v>43278</v>
      </c>
      <c r="M689" s="2">
        <v>43280</v>
      </c>
      <c r="N689" s="2">
        <v>43280</v>
      </c>
      <c r="W689" s="1" t="s">
        <v>59</v>
      </c>
      <c r="X689" s="1" t="str">
        <f>"607064"</f>
        <v>607064</v>
      </c>
      <c r="Z689" s="1" t="s">
        <v>42</v>
      </c>
      <c r="AA689" s="1">
        <v>1</v>
      </c>
      <c r="AD689" s="1" t="s">
        <v>43</v>
      </c>
    </row>
    <row r="690" spans="1:30" s="1" customFormat="1" x14ac:dyDescent="0.3">
      <c r="A690" s="1" t="s">
        <v>1172</v>
      </c>
      <c r="B690" s="1" t="s">
        <v>1173</v>
      </c>
      <c r="C690" s="1" t="s">
        <v>1174</v>
      </c>
      <c r="D690" s="1" t="s">
        <v>37</v>
      </c>
      <c r="F690" s="1">
        <v>78</v>
      </c>
      <c r="G690" s="1" t="s">
        <v>1641</v>
      </c>
      <c r="H690" s="1" t="s">
        <v>60</v>
      </c>
      <c r="I690" s="1" t="s">
        <v>1642</v>
      </c>
      <c r="J690" s="1" t="s">
        <v>61</v>
      </c>
      <c r="K690" s="1" t="str">
        <f>"44"</f>
        <v>44</v>
      </c>
      <c r="L690" s="2">
        <v>43278</v>
      </c>
      <c r="M690" s="2">
        <v>43290</v>
      </c>
      <c r="N690" s="2">
        <v>43290</v>
      </c>
      <c r="W690" s="1" t="s">
        <v>59</v>
      </c>
      <c r="X690" s="1" t="str">
        <f>"607064"</f>
        <v>607064</v>
      </c>
      <c r="Z690" s="1" t="s">
        <v>42</v>
      </c>
      <c r="AA690" s="1">
        <v>10</v>
      </c>
      <c r="AD690" s="1" t="s">
        <v>43</v>
      </c>
    </row>
    <row r="691" spans="1:30" s="1" customFormat="1" x14ac:dyDescent="0.3">
      <c r="A691" s="1" t="s">
        <v>1172</v>
      </c>
      <c r="B691" s="1" t="s">
        <v>1173</v>
      </c>
      <c r="C691" s="1" t="s">
        <v>1174</v>
      </c>
      <c r="D691" s="1" t="s">
        <v>37</v>
      </c>
      <c r="F691" s="1">
        <v>78</v>
      </c>
      <c r="G691" s="1" t="s">
        <v>1641</v>
      </c>
      <c r="H691" s="1" t="s">
        <v>60</v>
      </c>
      <c r="I691" s="1" t="s">
        <v>1642</v>
      </c>
      <c r="J691" s="1" t="s">
        <v>61</v>
      </c>
      <c r="K691" s="1" t="str">
        <f>"44"</f>
        <v>44</v>
      </c>
      <c r="L691" s="2">
        <v>43278</v>
      </c>
      <c r="M691" s="2">
        <v>43332</v>
      </c>
      <c r="N691" s="2">
        <v>43332</v>
      </c>
      <c r="W691" s="1" t="s">
        <v>59</v>
      </c>
      <c r="X691" s="1" t="str">
        <f>"607064"</f>
        <v>607064</v>
      </c>
      <c r="Z691" s="1" t="s">
        <v>42</v>
      </c>
      <c r="AA691" s="1">
        <v>5</v>
      </c>
      <c r="AD691" s="1" t="s">
        <v>43</v>
      </c>
    </row>
    <row r="692" spans="1:30" s="1" customFormat="1" x14ac:dyDescent="0.3">
      <c r="A692" s="1" t="s">
        <v>1644</v>
      </c>
      <c r="B692" s="1" t="s">
        <v>1645</v>
      </c>
      <c r="C692" s="1" t="s">
        <v>1646</v>
      </c>
      <c r="D692" s="1" t="s">
        <v>34</v>
      </c>
      <c r="F692" s="1" t="s">
        <v>4475</v>
      </c>
      <c r="G692" s="1" t="s">
        <v>1643</v>
      </c>
      <c r="H692" s="1" t="s">
        <v>60</v>
      </c>
      <c r="I692" s="1" t="s">
        <v>113</v>
      </c>
      <c r="J692" s="1" t="s">
        <v>61</v>
      </c>
      <c r="K692" s="1" t="str">
        <f>"LVL"</f>
        <v>LVL</v>
      </c>
      <c r="L692" s="2">
        <v>43278</v>
      </c>
      <c r="M692" s="2">
        <v>43279</v>
      </c>
      <c r="N692" s="2">
        <v>43279</v>
      </c>
      <c r="W692" s="1" t="s">
        <v>59</v>
      </c>
      <c r="X692" s="1" t="str">
        <f>"690945"</f>
        <v>690945</v>
      </c>
      <c r="Z692" s="1" t="s">
        <v>184</v>
      </c>
      <c r="AA692" s="1">
        <v>1</v>
      </c>
      <c r="AD692" s="1" t="s">
        <v>79</v>
      </c>
    </row>
    <row r="693" spans="1:30" s="1" customFormat="1" x14ac:dyDescent="0.3">
      <c r="A693" s="1" t="s">
        <v>1010</v>
      </c>
      <c r="B693" s="1" t="s">
        <v>1011</v>
      </c>
      <c r="C693" s="1" t="s">
        <v>1012</v>
      </c>
      <c r="D693" s="1" t="s">
        <v>37</v>
      </c>
      <c r="F693" s="1" t="s">
        <v>4478</v>
      </c>
      <c r="G693" s="1" t="s">
        <v>1647</v>
      </c>
      <c r="H693" s="1" t="s">
        <v>60</v>
      </c>
      <c r="I693" s="1" t="s">
        <v>113</v>
      </c>
      <c r="J693" s="1" t="s">
        <v>61</v>
      </c>
      <c r="K693" s="1" t="str">
        <f t="shared" ref="K693:K699" si="42">"FRN"</f>
        <v>FRN</v>
      </c>
      <c r="L693" s="2">
        <v>43278</v>
      </c>
      <c r="M693" s="2">
        <v>43279</v>
      </c>
      <c r="N693" s="2">
        <v>43279</v>
      </c>
      <c r="W693" s="1" t="s">
        <v>59</v>
      </c>
      <c r="X693" s="1" t="str">
        <f>"847692"</f>
        <v>847692</v>
      </c>
      <c r="Z693" s="1" t="s">
        <v>108</v>
      </c>
      <c r="AA693" s="1">
        <v>1</v>
      </c>
      <c r="AB693" s="1" t="s">
        <v>1648</v>
      </c>
      <c r="AD693" s="1" t="s">
        <v>114</v>
      </c>
    </row>
    <row r="694" spans="1:30" s="1" customFormat="1" x14ac:dyDescent="0.3">
      <c r="A694" s="1" t="s">
        <v>1010</v>
      </c>
      <c r="B694" s="1" t="s">
        <v>1011</v>
      </c>
      <c r="C694" s="1" t="s">
        <v>1012</v>
      </c>
      <c r="D694" s="1" t="s">
        <v>37</v>
      </c>
      <c r="F694" s="1" t="s">
        <v>4478</v>
      </c>
      <c r="G694" s="1" t="s">
        <v>1649</v>
      </c>
      <c r="H694" s="1" t="s">
        <v>60</v>
      </c>
      <c r="I694" s="1" t="s">
        <v>113</v>
      </c>
      <c r="J694" s="1" t="s">
        <v>61</v>
      </c>
      <c r="K694" s="1" t="str">
        <f t="shared" si="42"/>
        <v>FRN</v>
      </c>
      <c r="L694" s="2">
        <v>43278</v>
      </c>
      <c r="M694" s="2">
        <v>43279</v>
      </c>
      <c r="N694" s="2">
        <v>43279</v>
      </c>
      <c r="W694" s="1" t="s">
        <v>59</v>
      </c>
      <c r="X694" s="1" t="str">
        <f>"847692"</f>
        <v>847692</v>
      </c>
      <c r="Z694" s="1" t="s">
        <v>108</v>
      </c>
      <c r="AA694" s="1">
        <v>1</v>
      </c>
      <c r="AB694" s="1" t="s">
        <v>1650</v>
      </c>
      <c r="AD694" s="1" t="s">
        <v>114</v>
      </c>
    </row>
    <row r="695" spans="1:30" s="1" customFormat="1" x14ac:dyDescent="0.3">
      <c r="A695" s="1" t="s">
        <v>1010</v>
      </c>
      <c r="B695" s="1" t="s">
        <v>1011</v>
      </c>
      <c r="C695" s="1" t="s">
        <v>1012</v>
      </c>
      <c r="D695" s="1" t="s">
        <v>37</v>
      </c>
      <c r="F695" s="1" t="s">
        <v>4478</v>
      </c>
      <c r="G695" s="1" t="s">
        <v>1651</v>
      </c>
      <c r="H695" s="1" t="s">
        <v>60</v>
      </c>
      <c r="I695" s="1" t="s">
        <v>113</v>
      </c>
      <c r="J695" s="1" t="s">
        <v>61</v>
      </c>
      <c r="K695" s="1" t="str">
        <f t="shared" si="42"/>
        <v>FRN</v>
      </c>
      <c r="L695" s="2">
        <v>43278</v>
      </c>
      <c r="M695" s="2">
        <v>43279</v>
      </c>
      <c r="N695" s="2">
        <v>43279</v>
      </c>
      <c r="W695" s="1" t="s">
        <v>59</v>
      </c>
      <c r="X695" s="1" t="str">
        <f>"847692"</f>
        <v>847692</v>
      </c>
      <c r="Z695" s="1" t="s">
        <v>108</v>
      </c>
      <c r="AA695" s="1">
        <v>1</v>
      </c>
      <c r="AB695" s="1" t="s">
        <v>1652</v>
      </c>
      <c r="AD695" s="1" t="s">
        <v>114</v>
      </c>
    </row>
    <row r="696" spans="1:30" s="1" customFormat="1" x14ac:dyDescent="0.3">
      <c r="A696" s="1" t="s">
        <v>1010</v>
      </c>
      <c r="B696" s="1" t="s">
        <v>1011</v>
      </c>
      <c r="C696" s="1" t="s">
        <v>1012</v>
      </c>
      <c r="D696" s="1" t="s">
        <v>37</v>
      </c>
      <c r="F696" s="1" t="s">
        <v>4478</v>
      </c>
      <c r="G696" s="1" t="s">
        <v>1653</v>
      </c>
      <c r="H696" s="1" t="s">
        <v>60</v>
      </c>
      <c r="I696" s="1" t="s">
        <v>113</v>
      </c>
      <c r="J696" s="1" t="s">
        <v>61</v>
      </c>
      <c r="K696" s="1" t="str">
        <f t="shared" si="42"/>
        <v>FRN</v>
      </c>
      <c r="L696" s="2">
        <v>43278</v>
      </c>
      <c r="M696" s="2">
        <v>43279</v>
      </c>
      <c r="N696" s="2">
        <v>43279</v>
      </c>
      <c r="W696" s="1" t="s">
        <v>59</v>
      </c>
      <c r="X696" s="1" t="str">
        <f>"847692"</f>
        <v>847692</v>
      </c>
      <c r="Z696" s="1" t="s">
        <v>108</v>
      </c>
      <c r="AA696" s="1">
        <v>1</v>
      </c>
      <c r="AB696" s="1" t="s">
        <v>1654</v>
      </c>
      <c r="AD696" s="1" t="s">
        <v>114</v>
      </c>
    </row>
    <row r="697" spans="1:30" s="1" customFormat="1" x14ac:dyDescent="0.3">
      <c r="A697" s="1" t="s">
        <v>1010</v>
      </c>
      <c r="B697" s="1" t="s">
        <v>1011</v>
      </c>
      <c r="C697" s="1" t="s">
        <v>1012</v>
      </c>
      <c r="D697" s="1" t="s">
        <v>37</v>
      </c>
      <c r="F697" s="1" t="s">
        <v>4478</v>
      </c>
      <c r="G697" s="1" t="s">
        <v>1655</v>
      </c>
      <c r="H697" s="1" t="s">
        <v>60</v>
      </c>
      <c r="I697" s="1" t="s">
        <v>113</v>
      </c>
      <c r="J697" s="1" t="s">
        <v>61</v>
      </c>
      <c r="K697" s="1" t="str">
        <f t="shared" si="42"/>
        <v>FRN</v>
      </c>
      <c r="L697" s="2">
        <v>43278</v>
      </c>
      <c r="M697" s="2">
        <v>43279</v>
      </c>
      <c r="N697" s="2">
        <v>43279</v>
      </c>
      <c r="W697" s="1" t="s">
        <v>59</v>
      </c>
      <c r="X697" s="1" t="str">
        <f>"847692"</f>
        <v>847692</v>
      </c>
      <c r="Z697" s="1" t="s">
        <v>108</v>
      </c>
      <c r="AA697" s="1">
        <v>1</v>
      </c>
      <c r="AB697" s="1" t="s">
        <v>1656</v>
      </c>
      <c r="AD697" s="1" t="s">
        <v>114</v>
      </c>
    </row>
    <row r="698" spans="1:30" s="1" customFormat="1" x14ac:dyDescent="0.3">
      <c r="A698" s="1" t="s">
        <v>1614</v>
      </c>
      <c r="B698" s="1" t="s">
        <v>1615</v>
      </c>
      <c r="C698" s="1" t="s">
        <v>1616</v>
      </c>
      <c r="D698" s="1" t="s">
        <v>37</v>
      </c>
      <c r="F698" s="1">
        <v>105</v>
      </c>
      <c r="G698" s="1" t="s">
        <v>1657</v>
      </c>
      <c r="H698" s="1" t="s">
        <v>60</v>
      </c>
      <c r="I698" s="1" t="s">
        <v>64</v>
      </c>
      <c r="J698" s="1" t="s">
        <v>61</v>
      </c>
      <c r="K698" s="1" t="str">
        <f t="shared" si="42"/>
        <v>FRN</v>
      </c>
      <c r="L698" s="2">
        <v>43279</v>
      </c>
      <c r="M698" s="2">
        <v>43280</v>
      </c>
      <c r="N698" s="2">
        <v>43280</v>
      </c>
      <c r="W698" s="1" t="s">
        <v>59</v>
      </c>
      <c r="X698" s="1" t="str">
        <f>"305671"</f>
        <v>305671</v>
      </c>
      <c r="Z698" s="1" t="s">
        <v>65</v>
      </c>
      <c r="AA698" s="1">
        <v>1</v>
      </c>
      <c r="AB698" s="1" t="s">
        <v>49</v>
      </c>
      <c r="AD698" s="1" t="s">
        <v>67</v>
      </c>
    </row>
    <row r="699" spans="1:30" s="1" customFormat="1" x14ac:dyDescent="0.3">
      <c r="A699" s="1" t="s">
        <v>1614</v>
      </c>
      <c r="B699" s="1" t="s">
        <v>1615</v>
      </c>
      <c r="C699" s="1" t="s">
        <v>1616</v>
      </c>
      <c r="D699" s="1" t="s">
        <v>37</v>
      </c>
      <c r="F699" s="1">
        <v>105</v>
      </c>
      <c r="G699" s="1" t="s">
        <v>1658</v>
      </c>
      <c r="H699" s="1" t="s">
        <v>60</v>
      </c>
      <c r="I699" s="1" t="s">
        <v>64</v>
      </c>
      <c r="J699" s="1" t="s">
        <v>61</v>
      </c>
      <c r="K699" s="1" t="str">
        <f t="shared" si="42"/>
        <v>FRN</v>
      </c>
      <c r="L699" s="2">
        <v>43279</v>
      </c>
      <c r="M699" s="2">
        <v>43280</v>
      </c>
      <c r="N699" s="2">
        <v>43280</v>
      </c>
      <c r="W699" s="1" t="s">
        <v>59</v>
      </c>
      <c r="X699" s="1" t="str">
        <f>"305671"</f>
        <v>305671</v>
      </c>
      <c r="Z699" s="1" t="s">
        <v>65</v>
      </c>
      <c r="AA699" s="1">
        <v>1</v>
      </c>
      <c r="AB699" s="1" t="s">
        <v>49</v>
      </c>
      <c r="AD699" s="1" t="s">
        <v>67</v>
      </c>
    </row>
    <row r="700" spans="1:30" s="1" customFormat="1" x14ac:dyDescent="0.3">
      <c r="A700" s="1" t="s">
        <v>335</v>
      </c>
      <c r="B700" s="1" t="s">
        <v>336</v>
      </c>
      <c r="C700" s="1" t="s">
        <v>337</v>
      </c>
      <c r="D700" s="1" t="s">
        <v>37</v>
      </c>
      <c r="F700" s="1" t="s">
        <v>4478</v>
      </c>
      <c r="G700" s="1" t="s">
        <v>1659</v>
      </c>
      <c r="H700" s="1" t="s">
        <v>60</v>
      </c>
      <c r="I700" s="1" t="s">
        <v>64</v>
      </c>
      <c r="J700" s="1" t="s">
        <v>61</v>
      </c>
      <c r="K700" s="1" t="str">
        <f t="shared" ref="K700:K705" si="43">"102"</f>
        <v>102</v>
      </c>
      <c r="L700" s="2">
        <v>43279</v>
      </c>
      <c r="M700" s="2">
        <v>43280</v>
      </c>
      <c r="N700" s="2">
        <v>43280</v>
      </c>
      <c r="W700" s="1" t="s">
        <v>59</v>
      </c>
      <c r="X700" s="1" t="str">
        <f t="shared" ref="X700:X705" si="44">"847692"</f>
        <v>847692</v>
      </c>
      <c r="Z700" s="1" t="s">
        <v>108</v>
      </c>
      <c r="AA700" s="1">
        <v>1</v>
      </c>
      <c r="AB700" s="1" t="s">
        <v>49</v>
      </c>
      <c r="AD700" s="1" t="s">
        <v>114</v>
      </c>
    </row>
    <row r="701" spans="1:30" s="1" customFormat="1" x14ac:dyDescent="0.3">
      <c r="A701" s="1" t="s">
        <v>335</v>
      </c>
      <c r="B701" s="1" t="s">
        <v>336</v>
      </c>
      <c r="C701" s="1" t="s">
        <v>337</v>
      </c>
      <c r="D701" s="1" t="s">
        <v>37</v>
      </c>
      <c r="F701" s="1" t="s">
        <v>4478</v>
      </c>
      <c r="G701" s="1" t="s">
        <v>1659</v>
      </c>
      <c r="H701" s="1" t="s">
        <v>60</v>
      </c>
      <c r="I701" s="1" t="s">
        <v>64</v>
      </c>
      <c r="J701" s="1" t="s">
        <v>61</v>
      </c>
      <c r="K701" s="1" t="str">
        <f t="shared" si="43"/>
        <v>102</v>
      </c>
      <c r="L701" s="2">
        <v>43279</v>
      </c>
      <c r="M701" s="2">
        <v>43280</v>
      </c>
      <c r="N701" s="2">
        <v>43280</v>
      </c>
      <c r="W701" s="1" t="s">
        <v>59</v>
      </c>
      <c r="X701" s="1" t="str">
        <f t="shared" si="44"/>
        <v>847692</v>
      </c>
      <c r="Z701" s="1" t="s">
        <v>108</v>
      </c>
      <c r="AA701" s="1">
        <v>1</v>
      </c>
      <c r="AB701" s="1" t="s">
        <v>49</v>
      </c>
      <c r="AD701" s="1" t="s">
        <v>114</v>
      </c>
    </row>
    <row r="702" spans="1:30" s="1" customFormat="1" x14ac:dyDescent="0.3">
      <c r="A702" s="1" t="s">
        <v>335</v>
      </c>
      <c r="B702" s="1" t="s">
        <v>336</v>
      </c>
      <c r="C702" s="1" t="s">
        <v>337</v>
      </c>
      <c r="D702" s="1" t="s">
        <v>37</v>
      </c>
      <c r="F702" s="1" t="s">
        <v>4478</v>
      </c>
      <c r="G702" s="1" t="s">
        <v>1660</v>
      </c>
      <c r="H702" s="1" t="s">
        <v>60</v>
      </c>
      <c r="I702" s="1" t="s">
        <v>64</v>
      </c>
      <c r="J702" s="1" t="s">
        <v>61</v>
      </c>
      <c r="K702" s="1" t="str">
        <f t="shared" si="43"/>
        <v>102</v>
      </c>
      <c r="L702" s="2">
        <v>43279</v>
      </c>
      <c r="M702" s="2">
        <v>43280</v>
      </c>
      <c r="N702" s="2">
        <v>43280</v>
      </c>
      <c r="W702" s="1" t="s">
        <v>59</v>
      </c>
      <c r="X702" s="1" t="str">
        <f t="shared" si="44"/>
        <v>847692</v>
      </c>
      <c r="Z702" s="1" t="s">
        <v>108</v>
      </c>
      <c r="AA702" s="1">
        <v>1</v>
      </c>
      <c r="AB702" s="1" t="s">
        <v>49</v>
      </c>
      <c r="AD702" s="1" t="s">
        <v>114</v>
      </c>
    </row>
    <row r="703" spans="1:30" s="1" customFormat="1" x14ac:dyDescent="0.3">
      <c r="A703" s="1" t="s">
        <v>335</v>
      </c>
      <c r="B703" s="1" t="s">
        <v>336</v>
      </c>
      <c r="C703" s="1" t="s">
        <v>337</v>
      </c>
      <c r="D703" s="1" t="s">
        <v>37</v>
      </c>
      <c r="F703" s="1" t="s">
        <v>4478</v>
      </c>
      <c r="G703" s="1" t="s">
        <v>1660</v>
      </c>
      <c r="H703" s="1" t="s">
        <v>60</v>
      </c>
      <c r="I703" s="1" t="s">
        <v>64</v>
      </c>
      <c r="J703" s="1" t="s">
        <v>61</v>
      </c>
      <c r="K703" s="1" t="str">
        <f t="shared" si="43"/>
        <v>102</v>
      </c>
      <c r="L703" s="2">
        <v>43279</v>
      </c>
      <c r="M703" s="2">
        <v>43280</v>
      </c>
      <c r="N703" s="2">
        <v>43280</v>
      </c>
      <c r="W703" s="1" t="s">
        <v>59</v>
      </c>
      <c r="X703" s="1" t="str">
        <f t="shared" si="44"/>
        <v>847692</v>
      </c>
      <c r="Z703" s="1" t="s">
        <v>108</v>
      </c>
      <c r="AA703" s="1">
        <v>1</v>
      </c>
      <c r="AB703" s="1" t="s">
        <v>49</v>
      </c>
      <c r="AD703" s="1" t="s">
        <v>114</v>
      </c>
    </row>
    <row r="704" spans="1:30" s="1" customFormat="1" x14ac:dyDescent="0.3">
      <c r="A704" s="1" t="s">
        <v>335</v>
      </c>
      <c r="B704" s="1" t="s">
        <v>336</v>
      </c>
      <c r="C704" s="1" t="s">
        <v>337</v>
      </c>
      <c r="D704" s="1" t="s">
        <v>37</v>
      </c>
      <c r="F704" s="1" t="s">
        <v>4478</v>
      </c>
      <c r="G704" s="1" t="s">
        <v>1660</v>
      </c>
      <c r="H704" s="1" t="s">
        <v>60</v>
      </c>
      <c r="I704" s="1" t="s">
        <v>64</v>
      </c>
      <c r="J704" s="1" t="s">
        <v>61</v>
      </c>
      <c r="K704" s="1" t="str">
        <f t="shared" si="43"/>
        <v>102</v>
      </c>
      <c r="L704" s="2">
        <v>43279</v>
      </c>
      <c r="M704" s="2">
        <v>43280</v>
      </c>
      <c r="N704" s="2">
        <v>43280</v>
      </c>
      <c r="W704" s="1" t="s">
        <v>59</v>
      </c>
      <c r="X704" s="1" t="str">
        <f t="shared" si="44"/>
        <v>847692</v>
      </c>
      <c r="Z704" s="1" t="s">
        <v>108</v>
      </c>
      <c r="AA704" s="1">
        <v>1</v>
      </c>
      <c r="AB704" s="1" t="s">
        <v>49</v>
      </c>
      <c r="AD704" s="1" t="s">
        <v>114</v>
      </c>
    </row>
    <row r="705" spans="1:30" s="1" customFormat="1" x14ac:dyDescent="0.3">
      <c r="A705" s="1" t="s">
        <v>335</v>
      </c>
      <c r="B705" s="1" t="s">
        <v>336</v>
      </c>
      <c r="C705" s="1" t="s">
        <v>337</v>
      </c>
      <c r="D705" s="1" t="s">
        <v>37</v>
      </c>
      <c r="F705" s="1" t="s">
        <v>4478</v>
      </c>
      <c r="G705" s="1" t="s">
        <v>1660</v>
      </c>
      <c r="H705" s="1" t="s">
        <v>60</v>
      </c>
      <c r="I705" s="1" t="s">
        <v>64</v>
      </c>
      <c r="J705" s="1" t="s">
        <v>61</v>
      </c>
      <c r="K705" s="1" t="str">
        <f t="shared" si="43"/>
        <v>102</v>
      </c>
      <c r="L705" s="2">
        <v>43279</v>
      </c>
      <c r="M705" s="2">
        <v>43280</v>
      </c>
      <c r="N705" s="2">
        <v>43280</v>
      </c>
      <c r="W705" s="1" t="s">
        <v>59</v>
      </c>
      <c r="X705" s="1" t="str">
        <f t="shared" si="44"/>
        <v>847692</v>
      </c>
      <c r="Z705" s="1" t="s">
        <v>108</v>
      </c>
      <c r="AA705" s="1">
        <v>1</v>
      </c>
      <c r="AB705" s="1" t="s">
        <v>49</v>
      </c>
      <c r="AD705" s="1" t="s">
        <v>114</v>
      </c>
    </row>
    <row r="706" spans="1:30" s="1" customFormat="1" x14ac:dyDescent="0.3">
      <c r="A706" s="1" t="s">
        <v>1662</v>
      </c>
      <c r="B706" s="1" t="s">
        <v>1663</v>
      </c>
      <c r="C706" s="1" t="s">
        <v>1664</v>
      </c>
      <c r="D706" s="1" t="s">
        <v>34</v>
      </c>
      <c r="F706" s="1" t="s">
        <v>4475</v>
      </c>
      <c r="G706" s="1" t="s">
        <v>1661</v>
      </c>
      <c r="H706" s="1" t="s">
        <v>60</v>
      </c>
      <c r="I706" s="1" t="s">
        <v>113</v>
      </c>
      <c r="J706" s="1" t="s">
        <v>61</v>
      </c>
      <c r="K706" s="1" t="str">
        <f>"LVL"</f>
        <v>LVL</v>
      </c>
      <c r="L706" s="2">
        <v>43279</v>
      </c>
      <c r="M706" s="2">
        <v>43280</v>
      </c>
      <c r="N706" s="2">
        <v>43280</v>
      </c>
      <c r="W706" s="1" t="s">
        <v>59</v>
      </c>
      <c r="X706" s="1" t="str">
        <f>"690945"</f>
        <v>690945</v>
      </c>
      <c r="Z706" s="1" t="s">
        <v>184</v>
      </c>
      <c r="AA706" s="1">
        <v>1</v>
      </c>
      <c r="AB706" s="1" t="s">
        <v>1665</v>
      </c>
      <c r="AD706" s="1" t="s">
        <v>79</v>
      </c>
    </row>
    <row r="707" spans="1:30" s="1" customFormat="1" x14ac:dyDescent="0.3">
      <c r="A707" s="1" t="s">
        <v>1662</v>
      </c>
      <c r="B707" s="1" t="s">
        <v>1663</v>
      </c>
      <c r="C707" s="1" t="s">
        <v>1664</v>
      </c>
      <c r="D707" s="1" t="s">
        <v>34</v>
      </c>
      <c r="F707" s="1" t="s">
        <v>4475</v>
      </c>
      <c r="G707" s="1" t="s">
        <v>1661</v>
      </c>
      <c r="H707" s="1" t="s">
        <v>60</v>
      </c>
      <c r="I707" s="1" t="s">
        <v>113</v>
      </c>
      <c r="J707" s="1" t="s">
        <v>61</v>
      </c>
      <c r="K707" s="1" t="str">
        <f>"LVL"</f>
        <v>LVL</v>
      </c>
      <c r="L707" s="2">
        <v>43279</v>
      </c>
      <c r="M707" s="2">
        <v>43280</v>
      </c>
      <c r="N707" s="2">
        <v>43280</v>
      </c>
      <c r="W707" s="1" t="s">
        <v>59</v>
      </c>
      <c r="X707" s="1" t="str">
        <f>"690945"</f>
        <v>690945</v>
      </c>
      <c r="Z707" s="1" t="s">
        <v>184</v>
      </c>
      <c r="AA707" s="1">
        <v>1</v>
      </c>
      <c r="AB707" s="1" t="s">
        <v>1665</v>
      </c>
      <c r="AD707" s="1" t="s">
        <v>79</v>
      </c>
    </row>
    <row r="708" spans="1:30" s="1" customFormat="1" x14ac:dyDescent="0.3">
      <c r="A708" s="1" t="s">
        <v>1662</v>
      </c>
      <c r="B708" s="1" t="s">
        <v>1663</v>
      </c>
      <c r="C708" s="1" t="s">
        <v>1664</v>
      </c>
      <c r="D708" s="1" t="s">
        <v>34</v>
      </c>
      <c r="F708" s="1" t="s">
        <v>4475</v>
      </c>
      <c r="G708" s="1" t="s">
        <v>1661</v>
      </c>
      <c r="H708" s="1" t="s">
        <v>60</v>
      </c>
      <c r="I708" s="1" t="s">
        <v>113</v>
      </c>
      <c r="J708" s="1" t="s">
        <v>61</v>
      </c>
      <c r="K708" s="1" t="str">
        <f>"LVL"</f>
        <v>LVL</v>
      </c>
      <c r="L708" s="2">
        <v>43279</v>
      </c>
      <c r="M708" s="2">
        <v>43280</v>
      </c>
      <c r="N708" s="2">
        <v>43280</v>
      </c>
      <c r="W708" s="1" t="s">
        <v>59</v>
      </c>
      <c r="X708" s="1" t="str">
        <f>"690945"</f>
        <v>690945</v>
      </c>
      <c r="Z708" s="1" t="s">
        <v>184</v>
      </c>
      <c r="AA708" s="1">
        <v>1</v>
      </c>
      <c r="AB708" s="1" t="s">
        <v>1665</v>
      </c>
      <c r="AD708" s="1" t="s">
        <v>79</v>
      </c>
    </row>
    <row r="709" spans="1:30" s="1" customFormat="1" x14ac:dyDescent="0.3">
      <c r="A709" s="1" t="s">
        <v>1662</v>
      </c>
      <c r="B709" s="1" t="s">
        <v>1663</v>
      </c>
      <c r="C709" s="1" t="s">
        <v>1664</v>
      </c>
      <c r="D709" s="1" t="s">
        <v>34</v>
      </c>
      <c r="F709" s="1" t="s">
        <v>4475</v>
      </c>
      <c r="G709" s="1" t="s">
        <v>1661</v>
      </c>
      <c r="H709" s="1" t="s">
        <v>60</v>
      </c>
      <c r="I709" s="1" t="s">
        <v>113</v>
      </c>
      <c r="J709" s="1" t="s">
        <v>61</v>
      </c>
      <c r="K709" s="1" t="str">
        <f>"LVL"</f>
        <v>LVL</v>
      </c>
      <c r="L709" s="2">
        <v>43279</v>
      </c>
      <c r="M709" s="2">
        <v>43280</v>
      </c>
      <c r="N709" s="2">
        <v>43280</v>
      </c>
      <c r="W709" s="1" t="s">
        <v>59</v>
      </c>
      <c r="X709" s="1" t="str">
        <f>"690945"</f>
        <v>690945</v>
      </c>
      <c r="Z709" s="1" t="s">
        <v>184</v>
      </c>
      <c r="AA709" s="1">
        <v>1</v>
      </c>
      <c r="AB709" s="1" t="s">
        <v>1665</v>
      </c>
      <c r="AD709" s="1" t="s">
        <v>79</v>
      </c>
    </row>
    <row r="710" spans="1:30" s="1" customFormat="1" x14ac:dyDescent="0.3">
      <c r="A710" s="1" t="s">
        <v>1644</v>
      </c>
      <c r="B710" s="1" t="s">
        <v>1645</v>
      </c>
      <c r="C710" s="1" t="s">
        <v>1646</v>
      </c>
      <c r="D710" s="1" t="s">
        <v>34</v>
      </c>
      <c r="F710" s="1" t="s">
        <v>4475</v>
      </c>
      <c r="G710" s="1" t="s">
        <v>1666</v>
      </c>
      <c r="H710" s="1" t="s">
        <v>60</v>
      </c>
      <c r="I710" s="1" t="s">
        <v>113</v>
      </c>
      <c r="J710" s="1" t="s">
        <v>61</v>
      </c>
      <c r="K710" s="1" t="str">
        <f>"LVL"</f>
        <v>LVL</v>
      </c>
      <c r="L710" s="2">
        <v>43279</v>
      </c>
      <c r="M710" s="2">
        <v>43280</v>
      </c>
      <c r="N710" s="2">
        <v>43280</v>
      </c>
      <c r="W710" s="1" t="s">
        <v>59</v>
      </c>
      <c r="X710" s="1" t="str">
        <f>"690945"</f>
        <v>690945</v>
      </c>
      <c r="Z710" s="1" t="s">
        <v>184</v>
      </c>
      <c r="AA710" s="1">
        <v>1</v>
      </c>
      <c r="AD710" s="1" t="s">
        <v>79</v>
      </c>
    </row>
    <row r="711" spans="1:30" s="1" customFormat="1" x14ac:dyDescent="0.3">
      <c r="A711" s="1" t="s">
        <v>1668</v>
      </c>
      <c r="B711" s="1" t="s">
        <v>1669</v>
      </c>
      <c r="C711" s="1" t="s">
        <v>1670</v>
      </c>
      <c r="D711" s="1" t="s">
        <v>37</v>
      </c>
      <c r="F711" s="1" t="s">
        <v>4478</v>
      </c>
      <c r="G711" s="1" t="s">
        <v>1667</v>
      </c>
      <c r="H711" s="1" t="s">
        <v>60</v>
      </c>
      <c r="I711" s="1" t="s">
        <v>113</v>
      </c>
      <c r="J711" s="1" t="s">
        <v>61</v>
      </c>
      <c r="K711" s="1" t="str">
        <f>"102"</f>
        <v>102</v>
      </c>
      <c r="L711" s="2">
        <v>43279</v>
      </c>
      <c r="M711" s="2">
        <v>43280</v>
      </c>
      <c r="N711" s="2">
        <v>43280</v>
      </c>
      <c r="W711" s="1" t="s">
        <v>59</v>
      </c>
      <c r="X711" s="1" t="str">
        <f>"847692"</f>
        <v>847692</v>
      </c>
      <c r="Z711" s="1" t="s">
        <v>108</v>
      </c>
      <c r="AA711" s="1">
        <v>1</v>
      </c>
      <c r="AD711" s="1" t="s">
        <v>114</v>
      </c>
    </row>
    <row r="712" spans="1:30" s="1" customFormat="1" x14ac:dyDescent="0.3">
      <c r="A712" s="1" t="s">
        <v>1305</v>
      </c>
      <c r="B712" s="1" t="s">
        <v>815</v>
      </c>
      <c r="C712" s="1" t="s">
        <v>1306</v>
      </c>
      <c r="D712" s="1" t="s">
        <v>37</v>
      </c>
      <c r="F712" s="1">
        <v>105</v>
      </c>
      <c r="G712" s="1" t="s">
        <v>1671</v>
      </c>
      <c r="H712" s="1" t="s">
        <v>60</v>
      </c>
      <c r="I712" s="1" t="s">
        <v>33</v>
      </c>
      <c r="J712" s="1" t="s">
        <v>61</v>
      </c>
      <c r="K712" s="1" t="str">
        <f>"102"</f>
        <v>102</v>
      </c>
      <c r="L712" s="2">
        <v>43280</v>
      </c>
      <c r="M712" s="2">
        <v>43284</v>
      </c>
      <c r="N712" s="2">
        <v>43284</v>
      </c>
      <c r="W712" s="1" t="s">
        <v>59</v>
      </c>
      <c r="X712" s="1" t="str">
        <f>"305671"</f>
        <v>305671</v>
      </c>
      <c r="Z712" s="1" t="s">
        <v>65</v>
      </c>
      <c r="AA712" s="1">
        <v>1</v>
      </c>
      <c r="AB712" s="1" t="s">
        <v>1307</v>
      </c>
      <c r="AD712" s="1" t="s">
        <v>67</v>
      </c>
    </row>
    <row r="713" spans="1:30" s="1" customFormat="1" x14ac:dyDescent="0.3">
      <c r="A713" s="1" t="s">
        <v>557</v>
      </c>
      <c r="B713" s="1" t="s">
        <v>558</v>
      </c>
      <c r="C713" s="1" t="s">
        <v>559</v>
      </c>
      <c r="D713" s="1" t="s">
        <v>37</v>
      </c>
      <c r="F713" s="1">
        <v>105</v>
      </c>
      <c r="G713" s="1" t="s">
        <v>1672</v>
      </c>
      <c r="H713" s="1" t="s">
        <v>60</v>
      </c>
      <c r="I713" s="1" t="s">
        <v>113</v>
      </c>
      <c r="J713" s="1" t="s">
        <v>61</v>
      </c>
      <c r="K713" s="1" t="str">
        <f>"44"</f>
        <v>44</v>
      </c>
      <c r="L713" s="2">
        <v>43280</v>
      </c>
      <c r="M713" s="2">
        <v>43283</v>
      </c>
      <c r="N713" s="2">
        <v>43283</v>
      </c>
      <c r="W713" s="1" t="s">
        <v>59</v>
      </c>
      <c r="X713" s="1" t="str">
        <f>"305671"</f>
        <v>305671</v>
      </c>
      <c r="Z713" s="1" t="s">
        <v>65</v>
      </c>
      <c r="AA713" s="1">
        <v>1</v>
      </c>
      <c r="AB713" s="1" t="s">
        <v>1673</v>
      </c>
      <c r="AD713" s="1" t="s">
        <v>67</v>
      </c>
    </row>
    <row r="714" spans="1:30" s="1" customFormat="1" x14ac:dyDescent="0.3">
      <c r="A714" s="1" t="s">
        <v>910</v>
      </c>
      <c r="B714" s="1" t="s">
        <v>911</v>
      </c>
      <c r="C714" s="1" t="s">
        <v>912</v>
      </c>
      <c r="D714" s="1" t="s">
        <v>34</v>
      </c>
      <c r="F714" s="1" t="s">
        <v>4475</v>
      </c>
      <c r="G714" s="1" t="s">
        <v>1674</v>
      </c>
      <c r="H714" s="1" t="s">
        <v>60</v>
      </c>
      <c r="I714" s="1" t="s">
        <v>113</v>
      </c>
      <c r="J714" s="1" t="s">
        <v>61</v>
      </c>
      <c r="K714" s="1" t="str">
        <f>"LVL"</f>
        <v>LVL</v>
      </c>
      <c r="L714" s="2">
        <v>43280</v>
      </c>
      <c r="M714" s="2">
        <v>43283</v>
      </c>
      <c r="N714" s="2">
        <v>43283</v>
      </c>
      <c r="W714" s="1" t="s">
        <v>59</v>
      </c>
      <c r="X714" s="1" t="str">
        <f>"690945"</f>
        <v>690945</v>
      </c>
      <c r="Z714" s="1" t="s">
        <v>184</v>
      </c>
      <c r="AA714" s="1">
        <v>1</v>
      </c>
      <c r="AD714" s="1" t="s">
        <v>79</v>
      </c>
    </row>
    <row r="715" spans="1:30" s="1" customFormat="1" x14ac:dyDescent="0.3">
      <c r="A715" s="1" t="s">
        <v>1463</v>
      </c>
      <c r="B715" s="1" t="s">
        <v>1464</v>
      </c>
      <c r="C715" s="1" t="s">
        <v>1465</v>
      </c>
      <c r="D715" s="1" t="s">
        <v>34</v>
      </c>
      <c r="F715" s="1" t="s">
        <v>4475</v>
      </c>
      <c r="G715" s="1" t="s">
        <v>1675</v>
      </c>
      <c r="H715" s="1" t="s">
        <v>60</v>
      </c>
      <c r="I715" s="1" t="s">
        <v>95</v>
      </c>
      <c r="J715" s="1" t="s">
        <v>61</v>
      </c>
      <c r="K715" s="1" t="str">
        <f>"LVL"</f>
        <v>LVL</v>
      </c>
      <c r="L715" s="2">
        <v>43283</v>
      </c>
      <c r="M715" s="2">
        <v>43284</v>
      </c>
      <c r="N715" s="2">
        <v>43284</v>
      </c>
      <c r="W715" s="1" t="s">
        <v>59</v>
      </c>
      <c r="X715" s="1" t="str">
        <f>"690945"</f>
        <v>690945</v>
      </c>
      <c r="Z715" s="1" t="s">
        <v>184</v>
      </c>
      <c r="AA715" s="1">
        <v>1</v>
      </c>
      <c r="AD715" s="1" t="s">
        <v>79</v>
      </c>
    </row>
    <row r="716" spans="1:30" s="1" customFormat="1" x14ac:dyDescent="0.3">
      <c r="A716" s="1" t="s">
        <v>602</v>
      </c>
      <c r="B716" s="1" t="s">
        <v>603</v>
      </c>
      <c r="C716" s="1" t="s">
        <v>77</v>
      </c>
      <c r="D716" s="1" t="s">
        <v>37</v>
      </c>
      <c r="F716" s="1" t="s">
        <v>4478</v>
      </c>
      <c r="G716" s="1" t="s">
        <v>1676</v>
      </c>
      <c r="H716" s="1" t="s">
        <v>60</v>
      </c>
      <c r="I716" s="1" t="s">
        <v>113</v>
      </c>
      <c r="J716" s="1" t="s">
        <v>61</v>
      </c>
      <c r="K716" s="1" t="str">
        <f>"FRN"</f>
        <v>FRN</v>
      </c>
      <c r="L716" s="2">
        <v>43283</v>
      </c>
      <c r="M716" s="2">
        <v>43284</v>
      </c>
      <c r="N716" s="2">
        <v>43284</v>
      </c>
      <c r="W716" s="1" t="s">
        <v>59</v>
      </c>
      <c r="X716" s="1" t="str">
        <f>"847692"</f>
        <v>847692</v>
      </c>
      <c r="Z716" s="1" t="s">
        <v>108</v>
      </c>
      <c r="AA716" s="1">
        <v>1</v>
      </c>
      <c r="AB716" s="1" t="s">
        <v>1677</v>
      </c>
      <c r="AD716" s="1" t="s">
        <v>114</v>
      </c>
    </row>
    <row r="717" spans="1:30" s="1" customFormat="1" x14ac:dyDescent="0.3">
      <c r="A717" s="1" t="s">
        <v>602</v>
      </c>
      <c r="B717" s="1" t="s">
        <v>603</v>
      </c>
      <c r="C717" s="1" t="s">
        <v>77</v>
      </c>
      <c r="D717" s="1" t="s">
        <v>34</v>
      </c>
      <c r="F717" s="1" t="s">
        <v>4475</v>
      </c>
      <c r="G717" s="1" t="s">
        <v>1678</v>
      </c>
      <c r="H717" s="1" t="s">
        <v>60</v>
      </c>
      <c r="I717" s="1" t="s">
        <v>113</v>
      </c>
      <c r="J717" s="1" t="s">
        <v>61</v>
      </c>
      <c r="K717" s="1" t="str">
        <f>"LVL"</f>
        <v>LVL</v>
      </c>
      <c r="L717" s="2">
        <v>43283</v>
      </c>
      <c r="M717" s="2">
        <v>43284</v>
      </c>
      <c r="N717" s="2">
        <v>43284</v>
      </c>
      <c r="W717" s="1" t="s">
        <v>59</v>
      </c>
      <c r="X717" s="1" t="str">
        <f>"690945"</f>
        <v>690945</v>
      </c>
      <c r="Z717" s="1" t="s">
        <v>184</v>
      </c>
      <c r="AA717" s="1">
        <v>1</v>
      </c>
      <c r="AB717" s="1" t="s">
        <v>1679</v>
      </c>
      <c r="AD717" s="1" t="s">
        <v>79</v>
      </c>
    </row>
    <row r="718" spans="1:30" s="1" customFormat="1" x14ac:dyDescent="0.3">
      <c r="A718" s="1" t="s">
        <v>910</v>
      </c>
      <c r="B718" s="1" t="s">
        <v>911</v>
      </c>
      <c r="C718" s="1" t="s">
        <v>912</v>
      </c>
      <c r="D718" s="1" t="s">
        <v>34</v>
      </c>
      <c r="F718" s="1" t="s">
        <v>4475</v>
      </c>
      <c r="G718" s="1" t="s">
        <v>1680</v>
      </c>
      <c r="H718" s="1" t="s">
        <v>60</v>
      </c>
      <c r="I718" s="1" t="s">
        <v>113</v>
      </c>
      <c r="J718" s="1" t="s">
        <v>61</v>
      </c>
      <c r="K718" s="1" t="str">
        <f>"LVL"</f>
        <v>LVL</v>
      </c>
      <c r="L718" s="2">
        <v>43283</v>
      </c>
      <c r="M718" s="2">
        <v>43284</v>
      </c>
      <c r="N718" s="2">
        <v>43284</v>
      </c>
      <c r="W718" s="1" t="s">
        <v>59</v>
      </c>
      <c r="X718" s="1" t="str">
        <f>"690945"</f>
        <v>690945</v>
      </c>
      <c r="Z718" s="1" t="s">
        <v>184</v>
      </c>
      <c r="AA718" s="1">
        <v>1</v>
      </c>
      <c r="AD718" s="1" t="s">
        <v>79</v>
      </c>
    </row>
    <row r="719" spans="1:30" s="1" customFormat="1" x14ac:dyDescent="0.3">
      <c r="A719" s="1" t="s">
        <v>1682</v>
      </c>
      <c r="B719" s="1" t="s">
        <v>282</v>
      </c>
      <c r="C719" s="1" t="s">
        <v>1683</v>
      </c>
      <c r="D719" s="1" t="s">
        <v>37</v>
      </c>
      <c r="F719" s="1">
        <v>105</v>
      </c>
      <c r="G719" s="1" t="s">
        <v>1681</v>
      </c>
      <c r="H719" s="1" t="s">
        <v>60</v>
      </c>
      <c r="I719" s="1" t="s">
        <v>113</v>
      </c>
      <c r="J719" s="1" t="s">
        <v>61</v>
      </c>
      <c r="K719" s="1" t="str">
        <f>"102"</f>
        <v>102</v>
      </c>
      <c r="L719" s="2">
        <v>43284</v>
      </c>
      <c r="M719" s="2">
        <v>43285</v>
      </c>
      <c r="N719" s="2">
        <v>43285</v>
      </c>
      <c r="W719" s="1" t="s">
        <v>59</v>
      </c>
      <c r="X719" s="1" t="str">
        <f>"305671"</f>
        <v>305671</v>
      </c>
      <c r="Z719" s="1" t="s">
        <v>65</v>
      </c>
      <c r="AA719" s="1">
        <v>1</v>
      </c>
      <c r="AD719" s="1" t="s">
        <v>67</v>
      </c>
    </row>
    <row r="720" spans="1:30" s="1" customFormat="1" x14ac:dyDescent="0.3">
      <c r="A720" s="1" t="s">
        <v>1682</v>
      </c>
      <c r="B720" s="1" t="s">
        <v>282</v>
      </c>
      <c r="C720" s="1" t="s">
        <v>1683</v>
      </c>
      <c r="D720" s="1" t="s">
        <v>37</v>
      </c>
      <c r="F720" s="1">
        <v>105</v>
      </c>
      <c r="G720" s="1" t="s">
        <v>1684</v>
      </c>
      <c r="H720" s="1" t="s">
        <v>60</v>
      </c>
      <c r="I720" s="1" t="s">
        <v>113</v>
      </c>
      <c r="J720" s="1" t="s">
        <v>61</v>
      </c>
      <c r="K720" s="1" t="str">
        <f>"102"</f>
        <v>102</v>
      </c>
      <c r="L720" s="2">
        <v>43284</v>
      </c>
      <c r="M720" s="2">
        <v>43285</v>
      </c>
      <c r="N720" s="2">
        <v>43285</v>
      </c>
      <c r="W720" s="1" t="s">
        <v>59</v>
      </c>
      <c r="X720" s="1" t="str">
        <f>"305671"</f>
        <v>305671</v>
      </c>
      <c r="Z720" s="1" t="s">
        <v>65</v>
      </c>
      <c r="AA720" s="1">
        <v>1</v>
      </c>
      <c r="AD720" s="1" t="s">
        <v>67</v>
      </c>
    </row>
    <row r="721" spans="1:30" s="1" customFormat="1" x14ac:dyDescent="0.3">
      <c r="A721" s="1" t="s">
        <v>1686</v>
      </c>
      <c r="B721" s="1" t="s">
        <v>1687</v>
      </c>
      <c r="C721" s="1" t="s">
        <v>912</v>
      </c>
      <c r="D721" s="1" t="s">
        <v>34</v>
      </c>
      <c r="F721" s="1" t="s">
        <v>4475</v>
      </c>
      <c r="G721" s="1" t="s">
        <v>1685</v>
      </c>
      <c r="H721" s="1" t="s">
        <v>60</v>
      </c>
      <c r="I721" s="1" t="s">
        <v>113</v>
      </c>
      <c r="J721" s="1" t="s">
        <v>61</v>
      </c>
      <c r="K721" s="1" t="str">
        <f>"LVL"</f>
        <v>LVL</v>
      </c>
      <c r="L721" s="2">
        <v>43284</v>
      </c>
      <c r="M721" s="2">
        <v>43285</v>
      </c>
      <c r="N721" s="2">
        <v>43285</v>
      </c>
      <c r="W721" s="1" t="s">
        <v>59</v>
      </c>
      <c r="X721" s="1" t="str">
        <f>"690945"</f>
        <v>690945</v>
      </c>
      <c r="Z721" s="1" t="s">
        <v>184</v>
      </c>
      <c r="AA721" s="1">
        <v>1</v>
      </c>
      <c r="AB721" s="1" t="s">
        <v>1688</v>
      </c>
      <c r="AD721" s="1" t="s">
        <v>79</v>
      </c>
    </row>
    <row r="722" spans="1:30" s="1" customFormat="1" x14ac:dyDescent="0.3">
      <c r="A722" s="1" t="s">
        <v>1690</v>
      </c>
      <c r="B722" s="1" t="s">
        <v>1691</v>
      </c>
      <c r="C722" s="1" t="s">
        <v>1692</v>
      </c>
      <c r="D722" s="1" t="s">
        <v>37</v>
      </c>
      <c r="F722" s="1">
        <v>105</v>
      </c>
      <c r="G722" s="1" t="s">
        <v>1689</v>
      </c>
      <c r="H722" s="1" t="s">
        <v>60</v>
      </c>
      <c r="I722" s="1" t="s">
        <v>64</v>
      </c>
      <c r="J722" s="1" t="s">
        <v>61</v>
      </c>
      <c r="K722" s="1" t="str">
        <f>"102"</f>
        <v>102</v>
      </c>
      <c r="L722" s="2">
        <v>43285</v>
      </c>
      <c r="M722" s="2">
        <v>43286</v>
      </c>
      <c r="N722" s="2">
        <v>43286</v>
      </c>
      <c r="W722" s="1" t="s">
        <v>59</v>
      </c>
      <c r="X722" s="1" t="str">
        <f>"305671"</f>
        <v>305671</v>
      </c>
      <c r="Z722" s="1" t="s">
        <v>65</v>
      </c>
      <c r="AA722" s="1">
        <v>1</v>
      </c>
      <c r="AB722" s="1" t="s">
        <v>49</v>
      </c>
      <c r="AD722" s="1" t="s">
        <v>67</v>
      </c>
    </row>
    <row r="723" spans="1:30" s="1" customFormat="1" x14ac:dyDescent="0.3">
      <c r="A723" s="1" t="s">
        <v>1694</v>
      </c>
      <c r="B723" s="1" t="s">
        <v>1695</v>
      </c>
      <c r="C723" s="1" t="s">
        <v>1696</v>
      </c>
      <c r="D723" s="1" t="s">
        <v>37</v>
      </c>
      <c r="F723" s="1">
        <v>105</v>
      </c>
      <c r="G723" s="1" t="s">
        <v>1693</v>
      </c>
      <c r="H723" s="1" t="s">
        <v>60</v>
      </c>
      <c r="I723" s="1" t="s">
        <v>64</v>
      </c>
      <c r="J723" s="1" t="s">
        <v>61</v>
      </c>
      <c r="K723" s="1" t="str">
        <f>"FRN"</f>
        <v>FRN</v>
      </c>
      <c r="L723" s="2">
        <v>43285</v>
      </c>
      <c r="M723" s="2">
        <v>43287</v>
      </c>
      <c r="N723" s="2">
        <v>43287</v>
      </c>
      <c r="W723" s="1" t="s">
        <v>59</v>
      </c>
      <c r="X723" s="1" t="str">
        <f>"305671"</f>
        <v>305671</v>
      </c>
      <c r="Z723" s="1" t="s">
        <v>65</v>
      </c>
      <c r="AA723" s="1">
        <v>1</v>
      </c>
      <c r="AD723" s="1" t="s">
        <v>67</v>
      </c>
    </row>
    <row r="724" spans="1:30" s="1" customFormat="1" x14ac:dyDescent="0.3">
      <c r="A724" s="1" t="s">
        <v>1698</v>
      </c>
      <c r="B724" s="1" t="s">
        <v>1699</v>
      </c>
      <c r="C724" s="1" t="s">
        <v>1700</v>
      </c>
      <c r="D724" s="1" t="s">
        <v>37</v>
      </c>
      <c r="F724" s="1">
        <v>105</v>
      </c>
      <c r="G724" s="1" t="s">
        <v>1697</v>
      </c>
      <c r="H724" s="1" t="s">
        <v>60</v>
      </c>
      <c r="I724" s="1" t="s">
        <v>64</v>
      </c>
      <c r="J724" s="1" t="s">
        <v>61</v>
      </c>
      <c r="K724" s="1" t="str">
        <f>"FRN"</f>
        <v>FRN</v>
      </c>
      <c r="L724" s="2">
        <v>43285</v>
      </c>
      <c r="M724" s="2">
        <v>43286</v>
      </c>
      <c r="N724" s="2">
        <v>43286</v>
      </c>
      <c r="W724" s="1" t="s">
        <v>59</v>
      </c>
      <c r="X724" s="1" t="str">
        <f>"305671"</f>
        <v>305671</v>
      </c>
      <c r="Z724" s="1" t="s">
        <v>65</v>
      </c>
      <c r="AA724" s="1">
        <v>1</v>
      </c>
      <c r="AD724" s="1" t="s">
        <v>67</v>
      </c>
    </row>
    <row r="725" spans="1:30" s="1" customFormat="1" x14ac:dyDescent="0.3">
      <c r="A725" s="1" t="s">
        <v>1702</v>
      </c>
      <c r="B725" s="1" t="s">
        <v>1703</v>
      </c>
      <c r="C725" s="1" t="s">
        <v>1704</v>
      </c>
      <c r="D725" s="1" t="s">
        <v>37</v>
      </c>
      <c r="F725" s="1">
        <v>105</v>
      </c>
      <c r="G725" s="1" t="s">
        <v>1701</v>
      </c>
      <c r="H725" s="1" t="s">
        <v>60</v>
      </c>
      <c r="I725" s="1" t="s">
        <v>64</v>
      </c>
      <c r="J725" s="1" t="s">
        <v>61</v>
      </c>
      <c r="K725" s="1" t="str">
        <f>"FRN"</f>
        <v>FRN</v>
      </c>
      <c r="L725" s="2">
        <v>43285</v>
      </c>
      <c r="M725" s="2">
        <v>43286</v>
      </c>
      <c r="N725" s="2">
        <v>43286</v>
      </c>
      <c r="W725" s="1" t="s">
        <v>59</v>
      </c>
      <c r="X725" s="1" t="str">
        <f>"305671"</f>
        <v>305671</v>
      </c>
      <c r="Z725" s="1" t="s">
        <v>65</v>
      </c>
      <c r="AA725" s="1">
        <v>1</v>
      </c>
      <c r="AB725" s="1" t="s">
        <v>49</v>
      </c>
      <c r="AD725" s="1" t="s">
        <v>67</v>
      </c>
    </row>
    <row r="726" spans="1:30" s="1" customFormat="1" x14ac:dyDescent="0.3">
      <c r="A726" s="1" t="s">
        <v>704</v>
      </c>
      <c r="B726" s="1" t="s">
        <v>705</v>
      </c>
      <c r="C726" s="1" t="s">
        <v>706</v>
      </c>
      <c r="D726" s="1" t="s">
        <v>37</v>
      </c>
      <c r="F726" s="1" t="s">
        <v>4478</v>
      </c>
      <c r="G726" s="1" t="s">
        <v>1705</v>
      </c>
      <c r="H726" s="1" t="s">
        <v>60</v>
      </c>
      <c r="I726" s="1" t="s">
        <v>64</v>
      </c>
      <c r="J726" s="1" t="s">
        <v>61</v>
      </c>
      <c r="K726" s="1" t="str">
        <f>"102"</f>
        <v>102</v>
      </c>
      <c r="L726" s="2">
        <v>43285</v>
      </c>
      <c r="M726" s="2">
        <v>43286</v>
      </c>
      <c r="N726" s="2">
        <v>43286</v>
      </c>
      <c r="W726" s="1" t="s">
        <v>59</v>
      </c>
      <c r="X726" s="1" t="str">
        <f>"847692"</f>
        <v>847692</v>
      </c>
      <c r="Z726" s="1" t="s">
        <v>108</v>
      </c>
      <c r="AA726" s="1">
        <v>1</v>
      </c>
      <c r="AD726" s="1" t="s">
        <v>114</v>
      </c>
    </row>
    <row r="727" spans="1:30" s="1" customFormat="1" x14ac:dyDescent="0.3">
      <c r="A727" s="1" t="s">
        <v>704</v>
      </c>
      <c r="B727" s="1" t="s">
        <v>705</v>
      </c>
      <c r="C727" s="1" t="s">
        <v>706</v>
      </c>
      <c r="D727" s="1" t="s">
        <v>37</v>
      </c>
      <c r="F727" s="1" t="s">
        <v>4478</v>
      </c>
      <c r="G727" s="1" t="s">
        <v>1705</v>
      </c>
      <c r="H727" s="1" t="s">
        <v>60</v>
      </c>
      <c r="I727" s="1" t="s">
        <v>64</v>
      </c>
      <c r="J727" s="1" t="s">
        <v>61</v>
      </c>
      <c r="K727" s="1" t="str">
        <f>"102"</f>
        <v>102</v>
      </c>
      <c r="L727" s="2">
        <v>43285</v>
      </c>
      <c r="M727" s="2">
        <v>43286</v>
      </c>
      <c r="N727" s="2">
        <v>43286</v>
      </c>
      <c r="W727" s="1" t="s">
        <v>59</v>
      </c>
      <c r="X727" s="1" t="str">
        <f>"847692"</f>
        <v>847692</v>
      </c>
      <c r="Z727" s="1" t="s">
        <v>108</v>
      </c>
      <c r="AA727" s="1">
        <v>1</v>
      </c>
      <c r="AD727" s="1" t="s">
        <v>114</v>
      </c>
    </row>
    <row r="728" spans="1:30" s="1" customFormat="1" x14ac:dyDescent="0.3">
      <c r="A728" s="1" t="s">
        <v>776</v>
      </c>
      <c r="B728" s="1" t="s">
        <v>777</v>
      </c>
      <c r="C728" s="1" t="s">
        <v>778</v>
      </c>
      <c r="D728" s="1" t="s">
        <v>37</v>
      </c>
      <c r="F728" s="1">
        <v>105</v>
      </c>
      <c r="G728" s="1" t="s">
        <v>1706</v>
      </c>
      <c r="H728" s="1" t="s">
        <v>60</v>
      </c>
      <c r="I728" s="1" t="s">
        <v>64</v>
      </c>
      <c r="J728" s="1" t="s">
        <v>61</v>
      </c>
      <c r="K728" s="1" t="str">
        <f>"FRN"</f>
        <v>FRN</v>
      </c>
      <c r="L728" s="2">
        <v>43285</v>
      </c>
      <c r="M728" s="2">
        <v>43286</v>
      </c>
      <c r="N728" s="2">
        <v>43286</v>
      </c>
      <c r="W728" s="1" t="s">
        <v>59</v>
      </c>
      <c r="X728" s="1" t="str">
        <f>"305671"</f>
        <v>305671</v>
      </c>
      <c r="Z728" s="1" t="s">
        <v>65</v>
      </c>
      <c r="AA728" s="1">
        <v>1</v>
      </c>
      <c r="AB728" s="1" t="s">
        <v>49</v>
      </c>
      <c r="AD728" s="1" t="s">
        <v>67</v>
      </c>
    </row>
    <row r="729" spans="1:30" s="1" customFormat="1" x14ac:dyDescent="0.3">
      <c r="A729" s="1" t="s">
        <v>1708</v>
      </c>
      <c r="B729" s="1" t="s">
        <v>1709</v>
      </c>
      <c r="C729" s="1" t="s">
        <v>1710</v>
      </c>
      <c r="D729" s="1" t="s">
        <v>37</v>
      </c>
      <c r="F729" s="1">
        <v>105</v>
      </c>
      <c r="G729" s="1" t="s">
        <v>1707</v>
      </c>
      <c r="H729" s="1" t="s">
        <v>60</v>
      </c>
      <c r="I729" s="1" t="s">
        <v>64</v>
      </c>
      <c r="J729" s="1" t="s">
        <v>61</v>
      </c>
      <c r="K729" s="1" t="str">
        <f>"102"</f>
        <v>102</v>
      </c>
      <c r="L729" s="2">
        <v>43285</v>
      </c>
      <c r="M729" s="2">
        <v>43286</v>
      </c>
      <c r="N729" s="2">
        <v>43286</v>
      </c>
      <c r="W729" s="1" t="s">
        <v>59</v>
      </c>
      <c r="X729" s="1" t="str">
        <f>"305671"</f>
        <v>305671</v>
      </c>
      <c r="Z729" s="1" t="s">
        <v>65</v>
      </c>
      <c r="AA729" s="1">
        <v>1</v>
      </c>
      <c r="AB729" s="1" t="s">
        <v>49</v>
      </c>
      <c r="AD729" s="1" t="s">
        <v>67</v>
      </c>
    </row>
    <row r="730" spans="1:30" s="1" customFormat="1" x14ac:dyDescent="0.3">
      <c r="A730" s="1" t="s">
        <v>1172</v>
      </c>
      <c r="B730" s="1" t="s">
        <v>1173</v>
      </c>
      <c r="C730" s="1" t="s">
        <v>1174</v>
      </c>
      <c r="D730" s="1" t="s">
        <v>37</v>
      </c>
      <c r="F730" s="1">
        <v>105</v>
      </c>
      <c r="G730" s="1" t="s">
        <v>1711</v>
      </c>
      <c r="H730" s="1" t="s">
        <v>60</v>
      </c>
      <c r="I730" s="1" t="s">
        <v>64</v>
      </c>
      <c r="J730" s="1" t="s">
        <v>61</v>
      </c>
      <c r="K730" s="1" t="str">
        <f>"44"</f>
        <v>44</v>
      </c>
      <c r="L730" s="2">
        <v>43286</v>
      </c>
      <c r="M730" s="2">
        <v>43290</v>
      </c>
      <c r="N730" s="2">
        <v>43290</v>
      </c>
      <c r="W730" s="1" t="s">
        <v>59</v>
      </c>
      <c r="X730" s="1" t="str">
        <f>"305671"</f>
        <v>305671</v>
      </c>
      <c r="Z730" s="1" t="s">
        <v>65</v>
      </c>
      <c r="AA730" s="1">
        <v>1</v>
      </c>
      <c r="AB730" s="1" t="s">
        <v>49</v>
      </c>
      <c r="AD730" s="1" t="s">
        <v>67</v>
      </c>
    </row>
    <row r="731" spans="1:30" s="1" customFormat="1" x14ac:dyDescent="0.3">
      <c r="A731" s="1" t="s">
        <v>1713</v>
      </c>
      <c r="B731" s="1" t="s">
        <v>1714</v>
      </c>
      <c r="C731" s="1" t="s">
        <v>1447</v>
      </c>
      <c r="D731" s="1" t="s">
        <v>37</v>
      </c>
      <c r="F731" s="1">
        <v>105</v>
      </c>
      <c r="G731" s="1" t="s">
        <v>1712</v>
      </c>
      <c r="H731" s="1" t="s">
        <v>60</v>
      </c>
      <c r="I731" s="1" t="s">
        <v>64</v>
      </c>
      <c r="J731" s="1" t="s">
        <v>61</v>
      </c>
      <c r="K731" s="1" t="str">
        <f>"44"</f>
        <v>44</v>
      </c>
      <c r="L731" s="2">
        <v>43286</v>
      </c>
      <c r="M731" s="2">
        <v>43287</v>
      </c>
      <c r="N731" s="2">
        <v>43500</v>
      </c>
      <c r="W731" s="1" t="s">
        <v>59</v>
      </c>
      <c r="X731" s="1" t="str">
        <f>"305671"</f>
        <v>305671</v>
      </c>
      <c r="Z731" s="1" t="s">
        <v>65</v>
      </c>
      <c r="AA731" s="1">
        <v>1</v>
      </c>
      <c r="AD731" s="1" t="s">
        <v>67</v>
      </c>
    </row>
    <row r="732" spans="1:30" s="1" customFormat="1" x14ac:dyDescent="0.3">
      <c r="A732" s="1" t="s">
        <v>704</v>
      </c>
      <c r="B732" s="1" t="s">
        <v>705</v>
      </c>
      <c r="C732" s="1" t="s">
        <v>706</v>
      </c>
      <c r="D732" s="1" t="s">
        <v>37</v>
      </c>
      <c r="F732" s="1" t="s">
        <v>4478</v>
      </c>
      <c r="G732" s="1" t="s">
        <v>1715</v>
      </c>
      <c r="H732" s="1" t="s">
        <v>60</v>
      </c>
      <c r="I732" s="1" t="s">
        <v>64</v>
      </c>
      <c r="J732" s="1" t="s">
        <v>61</v>
      </c>
      <c r="K732" s="1" t="str">
        <f>"102"</f>
        <v>102</v>
      </c>
      <c r="L732" s="2">
        <v>43286</v>
      </c>
      <c r="M732" s="2">
        <v>43287</v>
      </c>
      <c r="N732" s="2">
        <v>43287</v>
      </c>
      <c r="W732" s="1" t="s">
        <v>59</v>
      </c>
      <c r="X732" s="1" t="str">
        <f>"847692"</f>
        <v>847692</v>
      </c>
      <c r="Z732" s="1" t="s">
        <v>108</v>
      </c>
      <c r="AA732" s="1">
        <v>1</v>
      </c>
      <c r="AD732" s="1" t="s">
        <v>114</v>
      </c>
    </row>
    <row r="733" spans="1:30" s="1" customFormat="1" x14ac:dyDescent="0.3">
      <c r="A733" s="1" t="s">
        <v>704</v>
      </c>
      <c r="B733" s="1" t="s">
        <v>705</v>
      </c>
      <c r="C733" s="1" t="s">
        <v>706</v>
      </c>
      <c r="D733" s="1" t="s">
        <v>37</v>
      </c>
      <c r="F733" s="1" t="s">
        <v>4478</v>
      </c>
      <c r="G733" s="1" t="s">
        <v>1715</v>
      </c>
      <c r="H733" s="1" t="s">
        <v>60</v>
      </c>
      <c r="I733" s="1" t="s">
        <v>64</v>
      </c>
      <c r="J733" s="1" t="s">
        <v>61</v>
      </c>
      <c r="K733" s="1" t="str">
        <f>"102"</f>
        <v>102</v>
      </c>
      <c r="L733" s="2">
        <v>43286</v>
      </c>
      <c r="M733" s="2">
        <v>43287</v>
      </c>
      <c r="N733" s="2">
        <v>43287</v>
      </c>
      <c r="W733" s="1" t="s">
        <v>59</v>
      </c>
      <c r="X733" s="1" t="str">
        <f>"847692"</f>
        <v>847692</v>
      </c>
      <c r="Z733" s="1" t="s">
        <v>108</v>
      </c>
      <c r="AA733" s="1">
        <v>1</v>
      </c>
      <c r="AD733" s="1" t="s">
        <v>114</v>
      </c>
    </row>
    <row r="734" spans="1:30" s="1" customFormat="1" x14ac:dyDescent="0.3">
      <c r="A734" s="1" t="s">
        <v>367</v>
      </c>
      <c r="B734" s="1" t="s">
        <v>368</v>
      </c>
      <c r="C734" s="1" t="s">
        <v>38</v>
      </c>
      <c r="D734" s="1" t="s">
        <v>37</v>
      </c>
      <c r="F734" s="1">
        <v>78</v>
      </c>
      <c r="G734" s="1" t="s">
        <v>1716</v>
      </c>
      <c r="H734" s="1" t="s">
        <v>60</v>
      </c>
      <c r="I734" s="1" t="s">
        <v>64</v>
      </c>
      <c r="J734" s="1" t="s">
        <v>61</v>
      </c>
      <c r="K734" s="1" t="str">
        <f>"102"</f>
        <v>102</v>
      </c>
      <c r="L734" s="2">
        <v>43286</v>
      </c>
      <c r="M734" s="2">
        <v>43287</v>
      </c>
      <c r="N734" s="2">
        <v>43287</v>
      </c>
      <c r="W734" s="1" t="s">
        <v>59</v>
      </c>
      <c r="X734" s="1" t="str">
        <f>"607064"</f>
        <v>607064</v>
      </c>
      <c r="Z734" s="1" t="s">
        <v>42</v>
      </c>
      <c r="AA734" s="1">
        <v>1</v>
      </c>
      <c r="AB734" s="1" t="s">
        <v>49</v>
      </c>
      <c r="AD734" s="1" t="s">
        <v>43</v>
      </c>
    </row>
    <row r="735" spans="1:30" s="1" customFormat="1" x14ac:dyDescent="0.3">
      <c r="A735" s="1" t="s">
        <v>1718</v>
      </c>
      <c r="B735" s="1" t="s">
        <v>1224</v>
      </c>
      <c r="C735" s="1" t="s">
        <v>1719</v>
      </c>
      <c r="D735" s="1" t="s">
        <v>37</v>
      </c>
      <c r="F735" s="1">
        <v>105</v>
      </c>
      <c r="G735" s="1" t="s">
        <v>1717</v>
      </c>
      <c r="H735" s="1" t="s">
        <v>60</v>
      </c>
      <c r="I735" s="1" t="s">
        <v>64</v>
      </c>
      <c r="J735" s="1" t="s">
        <v>61</v>
      </c>
      <c r="K735" s="1" t="str">
        <f>"102"</f>
        <v>102</v>
      </c>
      <c r="L735" s="2">
        <v>43286</v>
      </c>
      <c r="M735" s="2">
        <v>43287</v>
      </c>
      <c r="N735" s="2">
        <v>43287</v>
      </c>
      <c r="W735" s="1" t="s">
        <v>59</v>
      </c>
      <c r="X735" s="1" t="str">
        <f>"305671"</f>
        <v>305671</v>
      </c>
      <c r="Z735" s="1" t="s">
        <v>65</v>
      </c>
      <c r="AA735" s="1">
        <v>1</v>
      </c>
      <c r="AD735" s="1" t="s">
        <v>67</v>
      </c>
    </row>
    <row r="736" spans="1:30" s="1" customFormat="1" x14ac:dyDescent="0.3">
      <c r="A736" s="1" t="s">
        <v>1587</v>
      </c>
      <c r="B736" s="1" t="s">
        <v>1588</v>
      </c>
      <c r="C736" s="1" t="s">
        <v>1589</v>
      </c>
      <c r="D736" s="1" t="s">
        <v>34</v>
      </c>
      <c r="F736" s="1" t="s">
        <v>4475</v>
      </c>
      <c r="G736" s="1" t="s">
        <v>1720</v>
      </c>
      <c r="H736" s="1" t="s">
        <v>60</v>
      </c>
      <c r="I736" s="1" t="s">
        <v>113</v>
      </c>
      <c r="J736" s="1" t="s">
        <v>61</v>
      </c>
      <c r="K736" s="1" t="str">
        <f>"LVL"</f>
        <v>LVL</v>
      </c>
      <c r="L736" s="2">
        <v>43286</v>
      </c>
      <c r="M736" s="2">
        <v>43287</v>
      </c>
      <c r="N736" s="2">
        <v>43287</v>
      </c>
      <c r="W736" s="1" t="s">
        <v>59</v>
      </c>
      <c r="X736" s="1" t="str">
        <f>"690945"</f>
        <v>690945</v>
      </c>
      <c r="Z736" s="1" t="s">
        <v>184</v>
      </c>
      <c r="AA736" s="1">
        <v>1</v>
      </c>
      <c r="AB736" s="1" t="s">
        <v>1721</v>
      </c>
      <c r="AD736" s="1" t="s">
        <v>79</v>
      </c>
    </row>
    <row r="737" spans="1:30" s="1" customFormat="1" x14ac:dyDescent="0.3">
      <c r="A737" s="1" t="s">
        <v>1723</v>
      </c>
      <c r="B737" s="1" t="s">
        <v>1724</v>
      </c>
      <c r="C737" s="1" t="s">
        <v>1725</v>
      </c>
      <c r="D737" s="1" t="s">
        <v>34</v>
      </c>
      <c r="F737" s="1" t="s">
        <v>4475</v>
      </c>
      <c r="G737" s="1" t="s">
        <v>1722</v>
      </c>
      <c r="H737" s="1" t="s">
        <v>60</v>
      </c>
      <c r="I737" s="1" t="s">
        <v>95</v>
      </c>
      <c r="J737" s="1" t="s">
        <v>61</v>
      </c>
      <c r="K737" s="1" t="str">
        <f>"LVL"</f>
        <v>LVL</v>
      </c>
      <c r="L737" s="2">
        <v>43287</v>
      </c>
      <c r="M737" s="2">
        <v>43291</v>
      </c>
      <c r="N737" s="2">
        <v>43291</v>
      </c>
      <c r="W737" s="1" t="s">
        <v>59</v>
      </c>
      <c r="X737" s="1" t="str">
        <f>"690945"</f>
        <v>690945</v>
      </c>
      <c r="Z737" s="1" t="s">
        <v>184</v>
      </c>
      <c r="AA737" s="1">
        <v>1</v>
      </c>
      <c r="AC737" s="1" t="s">
        <v>4498</v>
      </c>
      <c r="AD737" s="1" t="s">
        <v>79</v>
      </c>
    </row>
    <row r="738" spans="1:30" s="1" customFormat="1" x14ac:dyDescent="0.3">
      <c r="A738" s="1" t="s">
        <v>1400</v>
      </c>
      <c r="B738" s="1" t="s">
        <v>155</v>
      </c>
      <c r="C738" s="1" t="s">
        <v>156</v>
      </c>
      <c r="D738" s="1" t="s">
        <v>37</v>
      </c>
      <c r="F738" s="1" t="s">
        <v>4478</v>
      </c>
      <c r="G738" s="1" t="s">
        <v>1726</v>
      </c>
      <c r="H738" s="1" t="s">
        <v>60</v>
      </c>
      <c r="I738" s="1" t="s">
        <v>113</v>
      </c>
      <c r="J738" s="1" t="s">
        <v>61</v>
      </c>
      <c r="K738" s="1" t="str">
        <f>"102"</f>
        <v>102</v>
      </c>
      <c r="L738" s="2">
        <v>43287</v>
      </c>
      <c r="M738" s="2">
        <v>43290</v>
      </c>
      <c r="N738" s="2">
        <v>43290</v>
      </c>
      <c r="W738" s="1" t="s">
        <v>59</v>
      </c>
      <c r="X738" s="1" t="str">
        <f>"847692"</f>
        <v>847692</v>
      </c>
      <c r="Z738" s="1" t="s">
        <v>108</v>
      </c>
      <c r="AA738" s="1">
        <v>1</v>
      </c>
      <c r="AB738" s="1" t="s">
        <v>1727</v>
      </c>
      <c r="AD738" s="1" t="s">
        <v>114</v>
      </c>
    </row>
    <row r="739" spans="1:30" s="1" customFormat="1" x14ac:dyDescent="0.3">
      <c r="A739" s="1" t="s">
        <v>1400</v>
      </c>
      <c r="B739" s="1" t="s">
        <v>155</v>
      </c>
      <c r="C739" s="1" t="s">
        <v>156</v>
      </c>
      <c r="D739" s="1" t="s">
        <v>37</v>
      </c>
      <c r="F739" s="1" t="s">
        <v>4478</v>
      </c>
      <c r="G739" s="1" t="s">
        <v>1728</v>
      </c>
      <c r="H739" s="1" t="s">
        <v>60</v>
      </c>
      <c r="I739" s="1" t="s">
        <v>113</v>
      </c>
      <c r="J739" s="1" t="s">
        <v>61</v>
      </c>
      <c r="K739" s="1" t="str">
        <f>"102"</f>
        <v>102</v>
      </c>
      <c r="L739" s="2">
        <v>43287</v>
      </c>
      <c r="M739" s="2">
        <v>43290</v>
      </c>
      <c r="N739" s="2">
        <v>43290</v>
      </c>
      <c r="W739" s="1" t="s">
        <v>59</v>
      </c>
      <c r="X739" s="1" t="str">
        <f>"847692"</f>
        <v>847692</v>
      </c>
      <c r="Z739" s="1" t="s">
        <v>108</v>
      </c>
      <c r="AA739" s="1">
        <v>1</v>
      </c>
      <c r="AB739" s="1" t="s">
        <v>1729</v>
      </c>
      <c r="AD739" s="1" t="s">
        <v>114</v>
      </c>
    </row>
    <row r="740" spans="1:30" s="1" customFormat="1" x14ac:dyDescent="0.3">
      <c r="A740" s="1" t="s">
        <v>1400</v>
      </c>
      <c r="B740" s="1" t="s">
        <v>155</v>
      </c>
      <c r="C740" s="1" t="s">
        <v>156</v>
      </c>
      <c r="D740" s="1" t="s">
        <v>37</v>
      </c>
      <c r="F740" s="1" t="s">
        <v>4478</v>
      </c>
      <c r="G740" s="1" t="s">
        <v>1730</v>
      </c>
      <c r="H740" s="1" t="s">
        <v>60</v>
      </c>
      <c r="I740" s="1" t="s">
        <v>113</v>
      </c>
      <c r="J740" s="1" t="s">
        <v>61</v>
      </c>
      <c r="K740" s="1" t="str">
        <f>"102"</f>
        <v>102</v>
      </c>
      <c r="L740" s="2">
        <v>43287</v>
      </c>
      <c r="M740" s="2">
        <v>43290</v>
      </c>
      <c r="N740" s="2">
        <v>43290</v>
      </c>
      <c r="W740" s="1" t="s">
        <v>59</v>
      </c>
      <c r="X740" s="1" t="str">
        <f>"847692"</f>
        <v>847692</v>
      </c>
      <c r="Z740" s="1" t="s">
        <v>108</v>
      </c>
      <c r="AA740" s="1">
        <v>1</v>
      </c>
      <c r="AB740" s="1" t="s">
        <v>1731</v>
      </c>
      <c r="AD740" s="1" t="s">
        <v>114</v>
      </c>
    </row>
    <row r="741" spans="1:30" s="1" customFormat="1" x14ac:dyDescent="0.3">
      <c r="A741" s="1" t="s">
        <v>1733</v>
      </c>
      <c r="B741" s="1" t="s">
        <v>500</v>
      </c>
      <c r="C741" s="1" t="s">
        <v>1734</v>
      </c>
      <c r="D741" s="1" t="s">
        <v>34</v>
      </c>
      <c r="F741" s="1" t="s">
        <v>4475</v>
      </c>
      <c r="G741" s="1" t="s">
        <v>1732</v>
      </c>
      <c r="H741" s="1" t="s">
        <v>60</v>
      </c>
      <c r="I741" s="1" t="s">
        <v>113</v>
      </c>
      <c r="J741" s="1" t="s">
        <v>61</v>
      </c>
      <c r="K741" s="1" t="str">
        <f>"LVL"</f>
        <v>LVL</v>
      </c>
      <c r="L741" s="2">
        <v>43287</v>
      </c>
      <c r="M741" s="2">
        <v>43290</v>
      </c>
      <c r="N741" s="2">
        <v>43290</v>
      </c>
      <c r="W741" s="1" t="s">
        <v>59</v>
      </c>
      <c r="X741" s="1" t="str">
        <f>"690945"</f>
        <v>690945</v>
      </c>
      <c r="Z741" s="1" t="s">
        <v>184</v>
      </c>
      <c r="AA741" s="1">
        <v>1</v>
      </c>
      <c r="AD741" s="1" t="s">
        <v>79</v>
      </c>
    </row>
    <row r="742" spans="1:30" s="1" customFormat="1" x14ac:dyDescent="0.3">
      <c r="A742" s="1" t="s">
        <v>767</v>
      </c>
      <c r="B742" s="1" t="s">
        <v>768</v>
      </c>
      <c r="C742" s="1" t="s">
        <v>48</v>
      </c>
      <c r="D742" s="1" t="s">
        <v>34</v>
      </c>
      <c r="F742" s="1" t="s">
        <v>4475</v>
      </c>
      <c r="G742" s="1" t="s">
        <v>1735</v>
      </c>
      <c r="H742" s="1" t="s">
        <v>60</v>
      </c>
      <c r="I742" s="1" t="s">
        <v>113</v>
      </c>
      <c r="J742" s="1" t="s">
        <v>61</v>
      </c>
      <c r="K742" s="1" t="str">
        <f>"LVL"</f>
        <v>LVL</v>
      </c>
      <c r="L742" s="2">
        <v>43287</v>
      </c>
      <c r="M742" s="2">
        <v>43291</v>
      </c>
      <c r="N742" s="2">
        <v>43291</v>
      </c>
      <c r="W742" s="1" t="s">
        <v>59</v>
      </c>
      <c r="X742" s="1" t="str">
        <f>"690945"</f>
        <v>690945</v>
      </c>
      <c r="Z742" s="1" t="s">
        <v>184</v>
      </c>
      <c r="AA742" s="1">
        <v>1</v>
      </c>
      <c r="AD742" s="1" t="s">
        <v>79</v>
      </c>
    </row>
    <row r="743" spans="1:30" s="1" customFormat="1" x14ac:dyDescent="0.3">
      <c r="A743" s="1" t="s">
        <v>1400</v>
      </c>
      <c r="B743" s="1" t="s">
        <v>155</v>
      </c>
      <c r="C743" s="1" t="s">
        <v>156</v>
      </c>
      <c r="D743" s="1" t="s">
        <v>37</v>
      </c>
      <c r="F743" s="1" t="s">
        <v>4478</v>
      </c>
      <c r="G743" s="1" t="s">
        <v>1736</v>
      </c>
      <c r="H743" s="1" t="s">
        <v>60</v>
      </c>
      <c r="I743" s="1" t="s">
        <v>113</v>
      </c>
      <c r="J743" s="1" t="s">
        <v>61</v>
      </c>
      <c r="K743" s="1" t="str">
        <f>"102"</f>
        <v>102</v>
      </c>
      <c r="L743" s="2">
        <v>43288</v>
      </c>
      <c r="M743" s="2">
        <v>43291</v>
      </c>
      <c r="N743" s="2">
        <v>43291</v>
      </c>
      <c r="W743" s="1" t="s">
        <v>59</v>
      </c>
      <c r="X743" s="1" t="str">
        <f>"847692"</f>
        <v>847692</v>
      </c>
      <c r="Z743" s="1" t="s">
        <v>108</v>
      </c>
      <c r="AA743" s="1">
        <v>1</v>
      </c>
      <c r="AB743" s="1" t="s">
        <v>1737</v>
      </c>
      <c r="AD743" s="1" t="s">
        <v>114</v>
      </c>
    </row>
    <row r="744" spans="1:30" s="1" customFormat="1" x14ac:dyDescent="0.3">
      <c r="A744" s="1" t="s">
        <v>1740</v>
      </c>
      <c r="B744" s="1" t="s">
        <v>1741</v>
      </c>
      <c r="C744" s="1" t="s">
        <v>1742</v>
      </c>
      <c r="D744" s="1" t="s">
        <v>37</v>
      </c>
      <c r="F744" s="1">
        <v>74</v>
      </c>
      <c r="G744" s="1" t="s">
        <v>1739</v>
      </c>
      <c r="H744" s="1" t="s">
        <v>60</v>
      </c>
      <c r="I744" s="1" t="s">
        <v>1744</v>
      </c>
      <c r="J744" s="1" t="s">
        <v>61</v>
      </c>
      <c r="K744" s="1" t="str">
        <f>"102"</f>
        <v>102</v>
      </c>
      <c r="L744" s="2">
        <v>43290</v>
      </c>
      <c r="M744" s="2">
        <v>43291</v>
      </c>
      <c r="N744" s="2">
        <v>43291</v>
      </c>
      <c r="W744" s="1" t="s">
        <v>59</v>
      </c>
      <c r="X744" s="1" t="str">
        <f>"405260"</f>
        <v>405260</v>
      </c>
      <c r="Z744" s="1" t="s">
        <v>1738</v>
      </c>
      <c r="AA744" s="1">
        <v>1</v>
      </c>
      <c r="AB744" s="1" t="s">
        <v>49</v>
      </c>
      <c r="AD744" s="1" t="s">
        <v>1745</v>
      </c>
    </row>
    <row r="745" spans="1:30" s="1" customFormat="1" x14ac:dyDescent="0.3">
      <c r="A745" s="1" t="s">
        <v>1747</v>
      </c>
      <c r="B745" s="1" t="s">
        <v>1748</v>
      </c>
      <c r="C745" s="1" t="s">
        <v>1749</v>
      </c>
      <c r="D745" s="1" t="s">
        <v>37</v>
      </c>
      <c r="F745" s="1">
        <v>105</v>
      </c>
      <c r="G745" s="1" t="s">
        <v>1746</v>
      </c>
      <c r="H745" s="1" t="s">
        <v>60</v>
      </c>
      <c r="I745" s="1" t="s">
        <v>64</v>
      </c>
      <c r="J745" s="1" t="s">
        <v>61</v>
      </c>
      <c r="K745" s="1" t="str">
        <f>"FRN"</f>
        <v>FRN</v>
      </c>
      <c r="L745" s="2">
        <v>43290</v>
      </c>
      <c r="M745" s="2">
        <v>43291</v>
      </c>
      <c r="N745" s="2">
        <v>43291</v>
      </c>
      <c r="W745" s="1" t="s">
        <v>59</v>
      </c>
      <c r="X745" s="1" t="str">
        <f>"305671"</f>
        <v>305671</v>
      </c>
      <c r="Z745" s="1" t="s">
        <v>65</v>
      </c>
      <c r="AA745" s="1">
        <v>1</v>
      </c>
      <c r="AD745" s="1" t="s">
        <v>67</v>
      </c>
    </row>
    <row r="746" spans="1:30" s="1" customFormat="1" x14ac:dyDescent="0.3">
      <c r="A746" s="1" t="s">
        <v>1751</v>
      </c>
      <c r="B746" s="1" t="s">
        <v>1752</v>
      </c>
      <c r="C746" s="1" t="s">
        <v>1753</v>
      </c>
      <c r="D746" s="1" t="s">
        <v>34</v>
      </c>
      <c r="F746" s="1" t="s">
        <v>4475</v>
      </c>
      <c r="G746" s="1" t="s">
        <v>1750</v>
      </c>
      <c r="H746" s="1" t="s">
        <v>60</v>
      </c>
      <c r="I746" s="1" t="s">
        <v>113</v>
      </c>
      <c r="J746" s="1" t="s">
        <v>61</v>
      </c>
      <c r="K746" s="1" t="str">
        <f>"LVL"</f>
        <v>LVL</v>
      </c>
      <c r="L746" s="2">
        <v>43290</v>
      </c>
      <c r="M746" s="2">
        <v>43291</v>
      </c>
      <c r="N746" s="2">
        <v>43291</v>
      </c>
      <c r="W746" s="1" t="s">
        <v>59</v>
      </c>
      <c r="X746" s="1" t="str">
        <f>"690945"</f>
        <v>690945</v>
      </c>
      <c r="Z746" s="1" t="s">
        <v>184</v>
      </c>
      <c r="AA746" s="1">
        <v>1</v>
      </c>
      <c r="AD746" s="1" t="s">
        <v>79</v>
      </c>
    </row>
    <row r="747" spans="1:30" s="1" customFormat="1" x14ac:dyDescent="0.3">
      <c r="A747" s="1" t="s">
        <v>910</v>
      </c>
      <c r="B747" s="1" t="s">
        <v>911</v>
      </c>
      <c r="C747" s="1" t="s">
        <v>912</v>
      </c>
      <c r="D747" s="1" t="s">
        <v>34</v>
      </c>
      <c r="F747" s="1" t="s">
        <v>4475</v>
      </c>
      <c r="G747" s="1" t="s">
        <v>1754</v>
      </c>
      <c r="H747" s="1" t="s">
        <v>60</v>
      </c>
      <c r="I747" s="1" t="s">
        <v>113</v>
      </c>
      <c r="J747" s="1" t="s">
        <v>61</v>
      </c>
      <c r="K747" s="1" t="str">
        <f>"LVL"</f>
        <v>LVL</v>
      </c>
      <c r="L747" s="2">
        <v>43290</v>
      </c>
      <c r="M747" s="2">
        <v>43291</v>
      </c>
      <c r="N747" s="2">
        <v>43291</v>
      </c>
      <c r="W747" s="1" t="s">
        <v>59</v>
      </c>
      <c r="X747" s="1" t="str">
        <f>"690945"</f>
        <v>690945</v>
      </c>
      <c r="Z747" s="1" t="s">
        <v>184</v>
      </c>
      <c r="AA747" s="1">
        <v>1</v>
      </c>
      <c r="AD747" s="1" t="s">
        <v>79</v>
      </c>
    </row>
    <row r="748" spans="1:30" s="1" customFormat="1" x14ac:dyDescent="0.3">
      <c r="A748" s="1" t="s">
        <v>1756</v>
      </c>
      <c r="B748" s="1" t="s">
        <v>1757</v>
      </c>
      <c r="C748" s="1" t="s">
        <v>1758</v>
      </c>
      <c r="D748" s="1" t="s">
        <v>37</v>
      </c>
      <c r="F748" s="1" t="s">
        <v>4478</v>
      </c>
      <c r="G748" s="1" t="s">
        <v>1755</v>
      </c>
      <c r="H748" s="1" t="s">
        <v>60</v>
      </c>
      <c r="I748" s="1" t="s">
        <v>113</v>
      </c>
      <c r="J748" s="1" t="s">
        <v>61</v>
      </c>
      <c r="K748" s="1" t="str">
        <f>"FRN"</f>
        <v>FRN</v>
      </c>
      <c r="L748" s="2">
        <v>43291</v>
      </c>
      <c r="M748" s="2">
        <v>43292</v>
      </c>
      <c r="N748" s="2">
        <v>43292</v>
      </c>
      <c r="W748" s="1" t="s">
        <v>59</v>
      </c>
      <c r="X748" s="1" t="str">
        <f>"847692"</f>
        <v>847692</v>
      </c>
      <c r="Z748" s="1" t="s">
        <v>108</v>
      </c>
      <c r="AA748" s="1">
        <v>1</v>
      </c>
      <c r="AB748" s="1" t="s">
        <v>1759</v>
      </c>
      <c r="AD748" s="1" t="s">
        <v>114</v>
      </c>
    </row>
    <row r="749" spans="1:30" s="1" customFormat="1" x14ac:dyDescent="0.3">
      <c r="A749" s="1" t="s">
        <v>1540</v>
      </c>
      <c r="B749" s="1" t="s">
        <v>82</v>
      </c>
      <c r="C749" s="1" t="s">
        <v>1541</v>
      </c>
      <c r="D749" s="1" t="s">
        <v>37</v>
      </c>
      <c r="F749" s="1">
        <v>105</v>
      </c>
      <c r="G749" s="1" t="s">
        <v>1760</v>
      </c>
      <c r="H749" s="1" t="s">
        <v>60</v>
      </c>
      <c r="I749" s="1" t="s">
        <v>113</v>
      </c>
      <c r="J749" s="1" t="s">
        <v>61</v>
      </c>
      <c r="K749" s="1" t="str">
        <f>"102"</f>
        <v>102</v>
      </c>
      <c r="L749" s="2">
        <v>43294</v>
      </c>
      <c r="M749" s="2">
        <v>43298</v>
      </c>
      <c r="N749" s="2">
        <v>43298</v>
      </c>
      <c r="W749" s="1" t="s">
        <v>59</v>
      </c>
      <c r="X749" s="1" t="str">
        <f>"305671"</f>
        <v>305671</v>
      </c>
      <c r="Z749" s="1" t="s">
        <v>65</v>
      </c>
      <c r="AA749" s="1">
        <v>1</v>
      </c>
      <c r="AD749" s="1" t="s">
        <v>67</v>
      </c>
    </row>
    <row r="750" spans="1:30" s="1" customFormat="1" x14ac:dyDescent="0.3">
      <c r="A750" s="1" t="s">
        <v>1285</v>
      </c>
      <c r="B750" s="1" t="s">
        <v>1283</v>
      </c>
      <c r="C750" s="1" t="s">
        <v>1762</v>
      </c>
      <c r="D750" s="1" t="s">
        <v>37</v>
      </c>
      <c r="F750" s="1">
        <v>105</v>
      </c>
      <c r="G750" s="1" t="s">
        <v>1761</v>
      </c>
      <c r="H750" s="1" t="s">
        <v>60</v>
      </c>
      <c r="I750" s="1" t="s">
        <v>95</v>
      </c>
      <c r="J750" s="1" t="s">
        <v>61</v>
      </c>
      <c r="K750" s="1" t="str">
        <f>"102"</f>
        <v>102</v>
      </c>
      <c r="L750" s="2">
        <v>43300</v>
      </c>
      <c r="M750" s="2">
        <v>43301</v>
      </c>
      <c r="N750" s="2">
        <v>43301</v>
      </c>
      <c r="W750" s="1" t="s">
        <v>59</v>
      </c>
      <c r="X750" s="1" t="str">
        <f>"305671"</f>
        <v>305671</v>
      </c>
      <c r="Z750" s="1" t="s">
        <v>65</v>
      </c>
      <c r="AA750" s="1">
        <v>1</v>
      </c>
      <c r="AD750" s="1" t="s">
        <v>67</v>
      </c>
    </row>
    <row r="751" spans="1:30" s="1" customFormat="1" x14ac:dyDescent="0.3">
      <c r="A751" s="1" t="s">
        <v>428</v>
      </c>
      <c r="B751" s="1" t="s">
        <v>282</v>
      </c>
      <c r="C751" s="1" t="s">
        <v>429</v>
      </c>
      <c r="D751" s="1" t="s">
        <v>34</v>
      </c>
      <c r="F751" s="1" t="s">
        <v>4474</v>
      </c>
      <c r="G751" s="1" t="s">
        <v>1763</v>
      </c>
      <c r="H751" s="1" t="s">
        <v>60</v>
      </c>
      <c r="I751" s="1" t="s">
        <v>64</v>
      </c>
      <c r="J751" s="1" t="s">
        <v>61</v>
      </c>
      <c r="K751" s="1" t="str">
        <f>"LVL"</f>
        <v>LVL</v>
      </c>
      <c r="L751" s="2">
        <v>43300</v>
      </c>
      <c r="M751" s="2">
        <v>43304</v>
      </c>
      <c r="N751" s="2">
        <v>43304</v>
      </c>
      <c r="W751" s="1" t="s">
        <v>59</v>
      </c>
      <c r="X751" s="1" t="str">
        <f>"259950"</f>
        <v>259950</v>
      </c>
      <c r="Z751" s="1" t="s">
        <v>69</v>
      </c>
      <c r="AA751" s="1">
        <v>1</v>
      </c>
      <c r="AD751" s="1" t="s">
        <v>70</v>
      </c>
    </row>
    <row r="752" spans="1:30" s="1" customFormat="1" x14ac:dyDescent="0.3">
      <c r="A752" s="1" t="s">
        <v>428</v>
      </c>
      <c r="B752" s="1" t="s">
        <v>282</v>
      </c>
      <c r="C752" s="1" t="s">
        <v>429</v>
      </c>
      <c r="D752" s="1" t="s">
        <v>34</v>
      </c>
      <c r="F752" s="1" t="s">
        <v>4474</v>
      </c>
      <c r="G752" s="1" t="s">
        <v>1763</v>
      </c>
      <c r="H752" s="1" t="s">
        <v>60</v>
      </c>
      <c r="I752" s="1" t="s">
        <v>64</v>
      </c>
      <c r="J752" s="1" t="s">
        <v>61</v>
      </c>
      <c r="K752" s="1" t="str">
        <f>"LVL"</f>
        <v>LVL</v>
      </c>
      <c r="L752" s="2">
        <v>43300</v>
      </c>
      <c r="M752" s="2">
        <v>43304</v>
      </c>
      <c r="N752" s="2">
        <v>43304</v>
      </c>
      <c r="W752" s="1" t="s">
        <v>59</v>
      </c>
      <c r="X752" s="1" t="str">
        <f>"259950"</f>
        <v>259950</v>
      </c>
      <c r="Z752" s="1" t="s">
        <v>69</v>
      </c>
      <c r="AA752" s="1">
        <v>1</v>
      </c>
      <c r="AD752" s="1" t="s">
        <v>70</v>
      </c>
    </row>
    <row r="753" spans="1:30" s="1" customFormat="1" x14ac:dyDescent="0.3">
      <c r="A753" s="1" t="s">
        <v>977</v>
      </c>
      <c r="B753" s="1" t="s">
        <v>978</v>
      </c>
      <c r="C753" s="1" t="s">
        <v>979</v>
      </c>
      <c r="D753" s="1" t="s">
        <v>37</v>
      </c>
      <c r="F753" s="1">
        <v>105</v>
      </c>
      <c r="G753" s="1" t="s">
        <v>1764</v>
      </c>
      <c r="H753" s="1" t="s">
        <v>60</v>
      </c>
      <c r="I753" s="1" t="s">
        <v>64</v>
      </c>
      <c r="J753" s="1" t="s">
        <v>61</v>
      </c>
      <c r="K753" s="1" t="str">
        <f>"44"</f>
        <v>44</v>
      </c>
      <c r="L753" s="2">
        <v>43301</v>
      </c>
      <c r="M753" s="2">
        <v>43305</v>
      </c>
      <c r="N753" s="2">
        <v>43305</v>
      </c>
      <c r="W753" s="1" t="s">
        <v>59</v>
      </c>
      <c r="X753" s="1" t="str">
        <f>"305671"</f>
        <v>305671</v>
      </c>
      <c r="Z753" s="1" t="s">
        <v>65</v>
      </c>
      <c r="AA753" s="1">
        <v>1</v>
      </c>
      <c r="AD753" s="1" t="s">
        <v>67</v>
      </c>
    </row>
    <row r="754" spans="1:30" s="1" customFormat="1" x14ac:dyDescent="0.3">
      <c r="A754" s="1" t="s">
        <v>977</v>
      </c>
      <c r="B754" s="1" t="s">
        <v>978</v>
      </c>
      <c r="C754" s="1" t="s">
        <v>979</v>
      </c>
      <c r="D754" s="1" t="s">
        <v>37</v>
      </c>
      <c r="F754" s="1">
        <v>105</v>
      </c>
      <c r="G754" s="1" t="s">
        <v>1764</v>
      </c>
      <c r="H754" s="1" t="s">
        <v>60</v>
      </c>
      <c r="I754" s="1" t="s">
        <v>64</v>
      </c>
      <c r="J754" s="1" t="s">
        <v>61</v>
      </c>
      <c r="K754" s="1" t="str">
        <f>"44"</f>
        <v>44</v>
      </c>
      <c r="L754" s="2">
        <v>43301</v>
      </c>
      <c r="M754" s="2">
        <v>43305</v>
      </c>
      <c r="N754" s="2">
        <v>43305</v>
      </c>
      <c r="W754" s="1" t="s">
        <v>59</v>
      </c>
      <c r="X754" s="1" t="str">
        <f>"305671"</f>
        <v>305671</v>
      </c>
      <c r="Z754" s="1" t="s">
        <v>65</v>
      </c>
      <c r="AA754" s="1">
        <v>1</v>
      </c>
      <c r="AD754" s="1" t="s">
        <v>67</v>
      </c>
    </row>
    <row r="755" spans="1:30" s="1" customFormat="1" x14ac:dyDescent="0.3">
      <c r="A755" s="1" t="s">
        <v>930</v>
      </c>
      <c r="B755" s="1" t="s">
        <v>931</v>
      </c>
      <c r="C755" s="1" t="s">
        <v>932</v>
      </c>
      <c r="D755" s="1" t="s">
        <v>34</v>
      </c>
      <c r="F755" s="1" t="s">
        <v>4475</v>
      </c>
      <c r="G755" s="1" t="s">
        <v>1765</v>
      </c>
      <c r="H755" s="1" t="s">
        <v>60</v>
      </c>
      <c r="I755" s="1" t="s">
        <v>95</v>
      </c>
      <c r="J755" s="1" t="s">
        <v>61</v>
      </c>
      <c r="K755" s="1" t="str">
        <f>"LVL"</f>
        <v>LVL</v>
      </c>
      <c r="L755" s="2">
        <v>43304</v>
      </c>
      <c r="M755" s="2">
        <v>43305</v>
      </c>
      <c r="N755" s="2">
        <v>43305</v>
      </c>
      <c r="W755" s="1" t="s">
        <v>59</v>
      </c>
      <c r="X755" s="1" t="str">
        <f>"139545"</f>
        <v>139545</v>
      </c>
      <c r="Z755" s="1" t="s">
        <v>74</v>
      </c>
      <c r="AA755" s="1">
        <v>1</v>
      </c>
      <c r="AD755" s="1" t="s">
        <v>79</v>
      </c>
    </row>
    <row r="756" spans="1:30" s="1" customFormat="1" x14ac:dyDescent="0.3">
      <c r="A756" s="1" t="s">
        <v>1768</v>
      </c>
      <c r="B756" s="1" t="s">
        <v>1769</v>
      </c>
      <c r="C756" s="1" t="s">
        <v>1770</v>
      </c>
      <c r="D756" s="1" t="s">
        <v>37</v>
      </c>
      <c r="F756" s="1" t="s">
        <v>4499</v>
      </c>
      <c r="G756" s="1" t="s">
        <v>1767</v>
      </c>
      <c r="H756" s="1" t="s">
        <v>60</v>
      </c>
      <c r="I756" s="1" t="s">
        <v>33</v>
      </c>
      <c r="J756" s="1" t="s">
        <v>61</v>
      </c>
      <c r="K756" s="1" t="str">
        <f>"FRN"</f>
        <v>FRN</v>
      </c>
      <c r="L756" s="2">
        <v>43306</v>
      </c>
      <c r="M756" s="2">
        <v>43307</v>
      </c>
      <c r="N756" s="2">
        <v>43307</v>
      </c>
      <c r="W756" s="1" t="s">
        <v>59</v>
      </c>
      <c r="X756" s="1" t="str">
        <f>"125637"</f>
        <v>125637</v>
      </c>
      <c r="Z756" s="1" t="s">
        <v>1766</v>
      </c>
      <c r="AA756" s="1">
        <v>2</v>
      </c>
      <c r="AB756" s="1" t="s">
        <v>1772</v>
      </c>
      <c r="AD756" s="1" t="s">
        <v>1771</v>
      </c>
    </row>
    <row r="757" spans="1:30" s="1" customFormat="1" x14ac:dyDescent="0.3">
      <c r="A757" s="1" t="s">
        <v>530</v>
      </c>
      <c r="B757" s="1" t="s">
        <v>528</v>
      </c>
      <c r="C757" s="1" t="s">
        <v>1774</v>
      </c>
      <c r="D757" s="1" t="s">
        <v>37</v>
      </c>
      <c r="F757" s="1">
        <v>105</v>
      </c>
      <c r="G757" s="1" t="s">
        <v>1773</v>
      </c>
      <c r="H757" s="1" t="s">
        <v>60</v>
      </c>
      <c r="I757" s="1" t="s">
        <v>64</v>
      </c>
      <c r="J757" s="1" t="s">
        <v>61</v>
      </c>
      <c r="K757" s="1" t="str">
        <f>"FRN"</f>
        <v>FRN</v>
      </c>
      <c r="L757" s="2">
        <v>43306</v>
      </c>
      <c r="M757" s="2">
        <v>43312</v>
      </c>
      <c r="N757" s="2">
        <v>43312</v>
      </c>
      <c r="W757" s="1" t="s">
        <v>59</v>
      </c>
      <c r="X757" s="1" t="str">
        <f>"305671"</f>
        <v>305671</v>
      </c>
      <c r="Z757" s="1" t="s">
        <v>65</v>
      </c>
      <c r="AA757" s="1">
        <v>1</v>
      </c>
      <c r="AD757" s="1" t="s">
        <v>67</v>
      </c>
    </row>
    <row r="758" spans="1:30" s="1" customFormat="1" x14ac:dyDescent="0.3">
      <c r="A758" s="1" t="s">
        <v>1776</v>
      </c>
      <c r="B758" s="1" t="s">
        <v>1777</v>
      </c>
      <c r="C758" s="1" t="s">
        <v>1778</v>
      </c>
      <c r="D758" s="1" t="s">
        <v>37</v>
      </c>
      <c r="F758" s="1" t="s">
        <v>4478</v>
      </c>
      <c r="G758" s="1" t="s">
        <v>1775</v>
      </c>
      <c r="H758" s="1" t="s">
        <v>60</v>
      </c>
      <c r="I758" s="1" t="s">
        <v>113</v>
      </c>
      <c r="J758" s="1" t="s">
        <v>61</v>
      </c>
      <c r="K758" s="1" t="str">
        <f>"102"</f>
        <v>102</v>
      </c>
      <c r="L758" s="2">
        <v>43306</v>
      </c>
      <c r="M758" s="2">
        <v>43311</v>
      </c>
      <c r="N758" s="2">
        <v>43311</v>
      </c>
      <c r="W758" s="1" t="s">
        <v>59</v>
      </c>
      <c r="X758" s="1" t="str">
        <f>"847692"</f>
        <v>847692</v>
      </c>
      <c r="Z758" s="1" t="s">
        <v>108</v>
      </c>
      <c r="AA758" s="1">
        <v>1</v>
      </c>
      <c r="AD758" s="1" t="s">
        <v>114</v>
      </c>
    </row>
    <row r="759" spans="1:30" s="1" customFormat="1" x14ac:dyDescent="0.3">
      <c r="A759" s="1" t="s">
        <v>767</v>
      </c>
      <c r="B759" s="1" t="s">
        <v>768</v>
      </c>
      <c r="C759" s="1" t="s">
        <v>48</v>
      </c>
      <c r="D759" s="1" t="s">
        <v>34</v>
      </c>
      <c r="F759" s="1" t="s">
        <v>4475</v>
      </c>
      <c r="G759" s="1" t="s">
        <v>1779</v>
      </c>
      <c r="H759" s="1" t="s">
        <v>60</v>
      </c>
      <c r="I759" s="1" t="s">
        <v>113</v>
      </c>
      <c r="J759" s="1" t="s">
        <v>61</v>
      </c>
      <c r="K759" s="1" t="str">
        <f>"LVL"</f>
        <v>LVL</v>
      </c>
      <c r="L759" s="2">
        <v>43306</v>
      </c>
      <c r="M759" s="2">
        <v>43307</v>
      </c>
      <c r="N759" s="2">
        <v>43307</v>
      </c>
      <c r="W759" s="1" t="s">
        <v>59</v>
      </c>
      <c r="X759" s="1" t="str">
        <f>"690945"</f>
        <v>690945</v>
      </c>
      <c r="Z759" s="1" t="s">
        <v>184</v>
      </c>
      <c r="AA759" s="1">
        <v>1</v>
      </c>
      <c r="AD759" s="1" t="s">
        <v>79</v>
      </c>
    </row>
    <row r="760" spans="1:30" s="1" customFormat="1" x14ac:dyDescent="0.3">
      <c r="A760" s="1" t="s">
        <v>1781</v>
      </c>
      <c r="B760" s="1" t="s">
        <v>78</v>
      </c>
      <c r="C760" s="1" t="s">
        <v>1782</v>
      </c>
      <c r="D760" s="1" t="s">
        <v>37</v>
      </c>
      <c r="F760" s="1">
        <v>105</v>
      </c>
      <c r="G760" s="1" t="s">
        <v>1780</v>
      </c>
      <c r="H760" s="1" t="s">
        <v>60</v>
      </c>
      <c r="I760" s="1" t="s">
        <v>64</v>
      </c>
      <c r="J760" s="1" t="s">
        <v>61</v>
      </c>
      <c r="K760" s="1" t="str">
        <f>"FRN"</f>
        <v>FRN</v>
      </c>
      <c r="L760" s="2">
        <v>43307</v>
      </c>
      <c r="M760" s="2">
        <v>43308</v>
      </c>
      <c r="N760" s="2">
        <v>43308</v>
      </c>
      <c r="W760" s="1" t="s">
        <v>59</v>
      </c>
      <c r="X760" s="1" t="str">
        <f>"305671"</f>
        <v>305671</v>
      </c>
      <c r="Z760" s="1" t="s">
        <v>65</v>
      </c>
      <c r="AA760" s="1">
        <v>1</v>
      </c>
      <c r="AD760" s="1" t="s">
        <v>67</v>
      </c>
    </row>
    <row r="761" spans="1:30" s="1" customFormat="1" x14ac:dyDescent="0.3">
      <c r="A761" s="1" t="s">
        <v>872</v>
      </c>
      <c r="B761" s="1" t="s">
        <v>873</v>
      </c>
      <c r="C761" s="1" t="s">
        <v>874</v>
      </c>
      <c r="D761" s="1" t="s">
        <v>37</v>
      </c>
      <c r="F761" s="1">
        <v>105</v>
      </c>
      <c r="G761" s="1" t="s">
        <v>1783</v>
      </c>
      <c r="H761" s="1" t="s">
        <v>60</v>
      </c>
      <c r="I761" s="1" t="s">
        <v>64</v>
      </c>
      <c r="J761" s="1" t="s">
        <v>61</v>
      </c>
      <c r="K761" s="1" t="str">
        <f>"FRN"</f>
        <v>FRN</v>
      </c>
      <c r="L761" s="2">
        <v>43307</v>
      </c>
      <c r="M761" s="2">
        <v>43308</v>
      </c>
      <c r="N761" s="2">
        <v>43308</v>
      </c>
      <c r="W761" s="1" t="s">
        <v>59</v>
      </c>
      <c r="X761" s="1" t="str">
        <f>"305671"</f>
        <v>305671</v>
      </c>
      <c r="Z761" s="1" t="s">
        <v>65</v>
      </c>
      <c r="AA761" s="1">
        <v>1</v>
      </c>
      <c r="AB761" s="1" t="s">
        <v>49</v>
      </c>
      <c r="AD761" s="1" t="s">
        <v>67</v>
      </c>
    </row>
    <row r="762" spans="1:30" s="1" customFormat="1" x14ac:dyDescent="0.3">
      <c r="A762" s="1" t="s">
        <v>1785</v>
      </c>
      <c r="B762" s="1" t="s">
        <v>1786</v>
      </c>
      <c r="C762" s="1" t="s">
        <v>1787</v>
      </c>
      <c r="D762" s="1" t="s">
        <v>37</v>
      </c>
      <c r="F762" s="1" t="s">
        <v>4480</v>
      </c>
      <c r="G762" s="1" t="s">
        <v>1784</v>
      </c>
      <c r="H762" s="1" t="s">
        <v>60</v>
      </c>
      <c r="I762" s="1" t="s">
        <v>33</v>
      </c>
      <c r="J762" s="1" t="s">
        <v>61</v>
      </c>
      <c r="K762" s="1" t="str">
        <f>"102"</f>
        <v>102</v>
      </c>
      <c r="L762" s="2">
        <v>43307</v>
      </c>
      <c r="M762" s="2">
        <v>43308</v>
      </c>
      <c r="N762" s="2">
        <v>43308</v>
      </c>
      <c r="W762" s="1" t="s">
        <v>59</v>
      </c>
      <c r="X762" s="1" t="str">
        <f>"551600"</f>
        <v>551600</v>
      </c>
      <c r="Z762" s="1" t="s">
        <v>177</v>
      </c>
      <c r="AA762" s="1">
        <v>2</v>
      </c>
      <c r="AB762" s="1" t="s">
        <v>49</v>
      </c>
      <c r="AD762" s="1" t="s">
        <v>182</v>
      </c>
    </row>
    <row r="763" spans="1:30" s="1" customFormat="1" x14ac:dyDescent="0.3">
      <c r="A763" s="1" t="s">
        <v>1789</v>
      </c>
      <c r="B763" s="1" t="s">
        <v>1790</v>
      </c>
      <c r="C763" s="1" t="s">
        <v>1791</v>
      </c>
      <c r="D763" s="1" t="s">
        <v>37</v>
      </c>
      <c r="F763" s="1">
        <v>105</v>
      </c>
      <c r="G763" s="1" t="s">
        <v>1788</v>
      </c>
      <c r="H763" s="1" t="s">
        <v>60</v>
      </c>
      <c r="I763" s="1" t="s">
        <v>64</v>
      </c>
      <c r="J763" s="1" t="s">
        <v>61</v>
      </c>
      <c r="K763" s="1" t="str">
        <f>"FRN"</f>
        <v>FRN</v>
      </c>
      <c r="L763" s="2">
        <v>43307</v>
      </c>
      <c r="M763" s="2">
        <v>43308</v>
      </c>
      <c r="N763" s="2">
        <v>43308</v>
      </c>
      <c r="W763" s="1" t="s">
        <v>59</v>
      </c>
      <c r="X763" s="1" t="str">
        <f>"305671"</f>
        <v>305671</v>
      </c>
      <c r="Z763" s="1" t="s">
        <v>65</v>
      </c>
      <c r="AA763" s="1">
        <v>1</v>
      </c>
      <c r="AD763" s="1" t="s">
        <v>67</v>
      </c>
    </row>
    <row r="764" spans="1:30" s="1" customFormat="1" x14ac:dyDescent="0.3">
      <c r="A764" s="1" t="s">
        <v>1793</v>
      </c>
      <c r="B764" s="1" t="s">
        <v>1794</v>
      </c>
      <c r="C764" s="1" t="s">
        <v>1795</v>
      </c>
      <c r="D764" s="1" t="s">
        <v>37</v>
      </c>
      <c r="F764" s="1">
        <v>105</v>
      </c>
      <c r="G764" s="1" t="s">
        <v>1792</v>
      </c>
      <c r="H764" s="1" t="s">
        <v>60</v>
      </c>
      <c r="I764" s="1" t="s">
        <v>64</v>
      </c>
      <c r="J764" s="1" t="s">
        <v>61</v>
      </c>
      <c r="K764" s="1" t="str">
        <f>"FRN"</f>
        <v>FRN</v>
      </c>
      <c r="L764" s="2">
        <v>43307</v>
      </c>
      <c r="M764" s="2">
        <v>43311</v>
      </c>
      <c r="N764" s="2">
        <v>43311</v>
      </c>
      <c r="W764" s="1" t="s">
        <v>59</v>
      </c>
      <c r="X764" s="1" t="str">
        <f>"305671"</f>
        <v>305671</v>
      </c>
      <c r="Z764" s="1" t="s">
        <v>65</v>
      </c>
      <c r="AA764" s="1">
        <v>1</v>
      </c>
      <c r="AB764" s="1" t="s">
        <v>49</v>
      </c>
      <c r="AD764" s="1" t="s">
        <v>67</v>
      </c>
    </row>
    <row r="765" spans="1:30" s="1" customFormat="1" x14ac:dyDescent="0.3">
      <c r="A765" s="1" t="s">
        <v>1797</v>
      </c>
      <c r="B765" s="1" t="s">
        <v>1798</v>
      </c>
      <c r="C765" s="1" t="s">
        <v>1799</v>
      </c>
      <c r="D765" s="1" t="s">
        <v>37</v>
      </c>
      <c r="F765" s="1">
        <v>105</v>
      </c>
      <c r="G765" s="1" t="s">
        <v>1796</v>
      </c>
      <c r="H765" s="1" t="s">
        <v>60</v>
      </c>
      <c r="I765" s="1" t="s">
        <v>64</v>
      </c>
      <c r="J765" s="1" t="s">
        <v>61</v>
      </c>
      <c r="K765" s="1" t="str">
        <f>"FRN"</f>
        <v>FRN</v>
      </c>
      <c r="L765" s="2">
        <v>43308</v>
      </c>
      <c r="M765" s="2">
        <v>43311</v>
      </c>
      <c r="N765" s="2">
        <v>43311</v>
      </c>
      <c r="W765" s="1" t="s">
        <v>59</v>
      </c>
      <c r="X765" s="1" t="str">
        <f>"305671"</f>
        <v>305671</v>
      </c>
      <c r="Z765" s="1" t="s">
        <v>65</v>
      </c>
      <c r="AA765" s="1">
        <v>1</v>
      </c>
      <c r="AD765" s="1" t="s">
        <v>67</v>
      </c>
    </row>
    <row r="766" spans="1:30" s="1" customFormat="1" x14ac:dyDescent="0.3">
      <c r="A766" s="1" t="s">
        <v>1803</v>
      </c>
      <c r="B766" s="1" t="s">
        <v>1804</v>
      </c>
      <c r="C766" s="1" t="s">
        <v>1787</v>
      </c>
      <c r="D766" s="1" t="s">
        <v>34</v>
      </c>
      <c r="F766" s="1" t="s">
        <v>4474</v>
      </c>
      <c r="G766" s="1" t="s">
        <v>1802</v>
      </c>
      <c r="H766" s="1" t="s">
        <v>60</v>
      </c>
      <c r="I766" s="1" t="s">
        <v>64</v>
      </c>
      <c r="J766" s="1" t="s">
        <v>61</v>
      </c>
      <c r="K766" s="1" t="str">
        <f>"LVL"</f>
        <v>LVL</v>
      </c>
      <c r="L766" s="2">
        <v>43308</v>
      </c>
      <c r="M766" s="2">
        <v>43311</v>
      </c>
      <c r="N766" s="2">
        <v>43311</v>
      </c>
      <c r="W766" s="1" t="s">
        <v>59</v>
      </c>
      <c r="X766" s="1" t="str">
        <f>"259950"</f>
        <v>259950</v>
      </c>
      <c r="Z766" s="1" t="s">
        <v>69</v>
      </c>
      <c r="AA766" s="1">
        <v>1</v>
      </c>
      <c r="AB766" s="1" t="s">
        <v>49</v>
      </c>
      <c r="AD766" s="1" t="s">
        <v>70</v>
      </c>
    </row>
    <row r="767" spans="1:30" s="1" customFormat="1" x14ac:dyDescent="0.3">
      <c r="A767" s="1" t="s">
        <v>1803</v>
      </c>
      <c r="B767" s="1" t="s">
        <v>1804</v>
      </c>
      <c r="C767" s="1" t="s">
        <v>1787</v>
      </c>
      <c r="D767" s="1" t="s">
        <v>34</v>
      </c>
      <c r="F767" s="1" t="s">
        <v>4474</v>
      </c>
      <c r="G767" s="1" t="s">
        <v>1802</v>
      </c>
      <c r="H767" s="1" t="s">
        <v>60</v>
      </c>
      <c r="I767" s="1" t="s">
        <v>64</v>
      </c>
      <c r="J767" s="1" t="s">
        <v>61</v>
      </c>
      <c r="K767" s="1" t="str">
        <f>"LVL"</f>
        <v>LVL</v>
      </c>
      <c r="L767" s="2">
        <v>43308</v>
      </c>
      <c r="M767" s="2">
        <v>43311</v>
      </c>
      <c r="N767" s="2">
        <v>43311</v>
      </c>
      <c r="W767" s="1" t="s">
        <v>59</v>
      </c>
      <c r="X767" s="1" t="str">
        <f>"259950"</f>
        <v>259950</v>
      </c>
      <c r="Z767" s="1" t="s">
        <v>69</v>
      </c>
      <c r="AA767" s="1">
        <v>1</v>
      </c>
      <c r="AB767" s="1" t="s">
        <v>49</v>
      </c>
      <c r="AD767" s="1" t="s">
        <v>70</v>
      </c>
    </row>
    <row r="768" spans="1:30" s="1" customFormat="1" x14ac:dyDescent="0.3">
      <c r="A768" s="1" t="s">
        <v>1708</v>
      </c>
      <c r="B768" s="1" t="s">
        <v>1709</v>
      </c>
      <c r="C768" s="1" t="s">
        <v>1710</v>
      </c>
      <c r="D768" s="1" t="s">
        <v>37</v>
      </c>
      <c r="F768" s="1">
        <v>78</v>
      </c>
      <c r="G768" s="1" t="s">
        <v>1805</v>
      </c>
      <c r="H768" s="1" t="s">
        <v>60</v>
      </c>
      <c r="I768" s="1" t="s">
        <v>113</v>
      </c>
      <c r="J768" s="1" t="s">
        <v>61</v>
      </c>
      <c r="K768" s="1" t="str">
        <f>"102"</f>
        <v>102</v>
      </c>
      <c r="L768" s="2">
        <v>43308</v>
      </c>
      <c r="M768" s="2">
        <v>43311</v>
      </c>
      <c r="N768" s="2">
        <v>43311</v>
      </c>
      <c r="W768" s="1" t="s">
        <v>59</v>
      </c>
      <c r="X768" s="1" t="str">
        <f>"607064"</f>
        <v>607064</v>
      </c>
      <c r="Z768" s="1" t="s">
        <v>42</v>
      </c>
      <c r="AA768" s="1">
        <v>1</v>
      </c>
      <c r="AB768" s="1" t="s">
        <v>1806</v>
      </c>
      <c r="AD768" s="1" t="s">
        <v>43</v>
      </c>
    </row>
    <row r="769" spans="1:30" s="1" customFormat="1" x14ac:dyDescent="0.3">
      <c r="A769" s="1" t="s">
        <v>267</v>
      </c>
      <c r="B769" s="1" t="s">
        <v>268</v>
      </c>
      <c r="C769" s="1" t="s">
        <v>269</v>
      </c>
      <c r="D769" s="1" t="s">
        <v>37</v>
      </c>
      <c r="F769" s="1" t="s">
        <v>4478</v>
      </c>
      <c r="G769" s="1" t="s">
        <v>1807</v>
      </c>
      <c r="H769" s="1" t="s">
        <v>60</v>
      </c>
      <c r="I769" s="1" t="s">
        <v>113</v>
      </c>
      <c r="J769" s="1" t="s">
        <v>61</v>
      </c>
      <c r="K769" s="1" t="str">
        <f>"FRN"</f>
        <v>FRN</v>
      </c>
      <c r="L769" s="2">
        <v>43311</v>
      </c>
      <c r="M769" s="2">
        <v>43313</v>
      </c>
      <c r="N769" s="2">
        <v>43313</v>
      </c>
      <c r="W769" s="1" t="s">
        <v>59</v>
      </c>
      <c r="X769" s="1" t="str">
        <f>"847692"</f>
        <v>847692</v>
      </c>
      <c r="Z769" s="1" t="s">
        <v>108</v>
      </c>
      <c r="AA769" s="1">
        <v>1</v>
      </c>
      <c r="AB769" s="1" t="s">
        <v>1808</v>
      </c>
      <c r="AD769" s="1" t="s">
        <v>114</v>
      </c>
    </row>
    <row r="770" spans="1:30" s="1" customFormat="1" x14ac:dyDescent="0.3">
      <c r="A770" s="1" t="s">
        <v>267</v>
      </c>
      <c r="B770" s="1" t="s">
        <v>268</v>
      </c>
      <c r="C770" s="1" t="s">
        <v>269</v>
      </c>
      <c r="D770" s="1" t="s">
        <v>37</v>
      </c>
      <c r="F770" s="1" t="s">
        <v>4478</v>
      </c>
      <c r="G770" s="1" t="s">
        <v>1809</v>
      </c>
      <c r="H770" s="1" t="s">
        <v>60</v>
      </c>
      <c r="I770" s="1" t="s">
        <v>113</v>
      </c>
      <c r="J770" s="1" t="s">
        <v>61</v>
      </c>
      <c r="K770" s="1" t="str">
        <f>"FRN"</f>
        <v>FRN</v>
      </c>
      <c r="L770" s="2">
        <v>43311</v>
      </c>
      <c r="M770" s="2">
        <v>43313</v>
      </c>
      <c r="N770" s="2">
        <v>43313</v>
      </c>
      <c r="W770" s="1" t="s">
        <v>59</v>
      </c>
      <c r="X770" s="1" t="str">
        <f>"847692"</f>
        <v>847692</v>
      </c>
      <c r="Z770" s="1" t="s">
        <v>108</v>
      </c>
      <c r="AA770" s="1">
        <v>1</v>
      </c>
      <c r="AB770" s="1" t="s">
        <v>1810</v>
      </c>
      <c r="AD770" s="1" t="s">
        <v>114</v>
      </c>
    </row>
    <row r="771" spans="1:30" s="1" customFormat="1" x14ac:dyDescent="0.3">
      <c r="A771" s="1" t="s">
        <v>267</v>
      </c>
      <c r="B771" s="1" t="s">
        <v>268</v>
      </c>
      <c r="C771" s="1" t="s">
        <v>269</v>
      </c>
      <c r="D771" s="1" t="s">
        <v>37</v>
      </c>
      <c r="F771" s="1" t="s">
        <v>4478</v>
      </c>
      <c r="G771" s="1" t="s">
        <v>1811</v>
      </c>
      <c r="H771" s="1" t="s">
        <v>60</v>
      </c>
      <c r="I771" s="1" t="s">
        <v>113</v>
      </c>
      <c r="J771" s="1" t="s">
        <v>61</v>
      </c>
      <c r="K771" s="1" t="str">
        <f>"FRN"</f>
        <v>FRN</v>
      </c>
      <c r="L771" s="2">
        <v>43312</v>
      </c>
      <c r="M771" s="2">
        <v>43313</v>
      </c>
      <c r="N771" s="2">
        <v>43313</v>
      </c>
      <c r="W771" s="1" t="s">
        <v>59</v>
      </c>
      <c r="X771" s="1" t="str">
        <f>"847692"</f>
        <v>847692</v>
      </c>
      <c r="Z771" s="1" t="s">
        <v>108</v>
      </c>
      <c r="AA771" s="1">
        <v>1</v>
      </c>
      <c r="AB771" s="1" t="s">
        <v>1812</v>
      </c>
      <c r="AD771" s="1" t="s">
        <v>114</v>
      </c>
    </row>
    <row r="772" spans="1:30" s="1" customFormat="1" x14ac:dyDescent="0.3">
      <c r="A772" s="1" t="s">
        <v>402</v>
      </c>
      <c r="B772" s="1" t="s">
        <v>403</v>
      </c>
      <c r="C772" s="1" t="s">
        <v>404</v>
      </c>
      <c r="D772" s="1" t="s">
        <v>37</v>
      </c>
      <c r="F772" s="1">
        <v>105</v>
      </c>
      <c r="G772" s="1" t="s">
        <v>1813</v>
      </c>
      <c r="H772" s="1" t="s">
        <v>60</v>
      </c>
      <c r="I772" s="1" t="s">
        <v>64</v>
      </c>
      <c r="J772" s="1" t="s">
        <v>61</v>
      </c>
      <c r="K772" s="1" t="str">
        <f>"102"</f>
        <v>102</v>
      </c>
      <c r="L772" s="2">
        <v>43313</v>
      </c>
      <c r="M772" s="2">
        <v>43314</v>
      </c>
      <c r="N772" s="2">
        <v>43314</v>
      </c>
      <c r="W772" s="1" t="s">
        <v>59</v>
      </c>
      <c r="X772" s="1" t="str">
        <f>"305671"</f>
        <v>305671</v>
      </c>
      <c r="Z772" s="1" t="s">
        <v>65</v>
      </c>
      <c r="AA772" s="1">
        <v>1</v>
      </c>
      <c r="AB772" s="1" t="s">
        <v>49</v>
      </c>
      <c r="AD772" s="1" t="s">
        <v>67</v>
      </c>
    </row>
    <row r="773" spans="1:30" s="1" customFormat="1" x14ac:dyDescent="0.3">
      <c r="A773" s="1" t="s">
        <v>1815</v>
      </c>
      <c r="B773" s="1" t="s">
        <v>1816</v>
      </c>
      <c r="C773" s="1" t="s">
        <v>1817</v>
      </c>
      <c r="D773" s="1" t="s">
        <v>37</v>
      </c>
      <c r="F773" s="1">
        <v>105</v>
      </c>
      <c r="G773" s="1" t="s">
        <v>1814</v>
      </c>
      <c r="H773" s="1" t="s">
        <v>60</v>
      </c>
      <c r="I773" s="1" t="s">
        <v>64</v>
      </c>
      <c r="J773" s="1" t="s">
        <v>61</v>
      </c>
      <c r="K773" s="1" t="str">
        <f>"FRN"</f>
        <v>FRN</v>
      </c>
      <c r="L773" s="2">
        <v>43313</v>
      </c>
      <c r="M773" s="2">
        <v>43314</v>
      </c>
      <c r="N773" s="2">
        <v>43314</v>
      </c>
      <c r="W773" s="1" t="s">
        <v>59</v>
      </c>
      <c r="X773" s="1" t="str">
        <f>"305671"</f>
        <v>305671</v>
      </c>
      <c r="Z773" s="1" t="s">
        <v>65</v>
      </c>
      <c r="AA773" s="1">
        <v>1</v>
      </c>
      <c r="AD773" s="1" t="s">
        <v>67</v>
      </c>
    </row>
    <row r="774" spans="1:30" s="1" customFormat="1" x14ac:dyDescent="0.3">
      <c r="A774" s="1" t="s">
        <v>1510</v>
      </c>
      <c r="B774" s="1" t="s">
        <v>1511</v>
      </c>
      <c r="C774" s="1" t="s">
        <v>1512</v>
      </c>
      <c r="D774" s="1" t="s">
        <v>34</v>
      </c>
      <c r="F774" s="1" t="s">
        <v>4475</v>
      </c>
      <c r="G774" s="1" t="s">
        <v>1818</v>
      </c>
      <c r="H774" s="1" t="s">
        <v>60</v>
      </c>
      <c r="I774" s="1" t="s">
        <v>113</v>
      </c>
      <c r="J774" s="1" t="s">
        <v>61</v>
      </c>
      <c r="K774" s="1" t="str">
        <f>"LVL"</f>
        <v>LVL</v>
      </c>
      <c r="L774" s="2">
        <v>43313</v>
      </c>
      <c r="M774" s="2">
        <v>43314</v>
      </c>
      <c r="N774" s="2">
        <v>43314</v>
      </c>
      <c r="W774" s="1" t="s">
        <v>59</v>
      </c>
      <c r="X774" s="1" t="str">
        <f>"690945"</f>
        <v>690945</v>
      </c>
      <c r="Z774" s="1" t="s">
        <v>184</v>
      </c>
      <c r="AA774" s="1">
        <v>1</v>
      </c>
      <c r="AB774" s="1" t="s">
        <v>1819</v>
      </c>
      <c r="AD774" s="1" t="s">
        <v>79</v>
      </c>
    </row>
    <row r="775" spans="1:30" s="1" customFormat="1" x14ac:dyDescent="0.3">
      <c r="A775" s="1" t="s">
        <v>1510</v>
      </c>
      <c r="B775" s="1" t="s">
        <v>1511</v>
      </c>
      <c r="C775" s="1" t="s">
        <v>1512</v>
      </c>
      <c r="D775" s="1" t="s">
        <v>34</v>
      </c>
      <c r="F775" s="1" t="s">
        <v>4475</v>
      </c>
      <c r="G775" s="1" t="s">
        <v>1818</v>
      </c>
      <c r="H775" s="1" t="s">
        <v>60</v>
      </c>
      <c r="I775" s="1" t="s">
        <v>113</v>
      </c>
      <c r="J775" s="1" t="s">
        <v>61</v>
      </c>
      <c r="K775" s="1" t="str">
        <f>"LVL"</f>
        <v>LVL</v>
      </c>
      <c r="L775" s="2">
        <v>43313</v>
      </c>
      <c r="M775" s="2">
        <v>43314</v>
      </c>
      <c r="N775" s="2">
        <v>43314</v>
      </c>
      <c r="W775" s="1" t="s">
        <v>59</v>
      </c>
      <c r="X775" s="1" t="str">
        <f>"690945"</f>
        <v>690945</v>
      </c>
      <c r="Z775" s="1" t="s">
        <v>184</v>
      </c>
      <c r="AA775" s="1">
        <v>1</v>
      </c>
      <c r="AB775" s="1" t="s">
        <v>1819</v>
      </c>
      <c r="AD775" s="1" t="s">
        <v>79</v>
      </c>
    </row>
    <row r="776" spans="1:30" s="1" customFormat="1" x14ac:dyDescent="0.3">
      <c r="A776" s="1" t="s">
        <v>1510</v>
      </c>
      <c r="B776" s="1" t="s">
        <v>1511</v>
      </c>
      <c r="C776" s="1" t="s">
        <v>1512</v>
      </c>
      <c r="D776" s="1" t="s">
        <v>34</v>
      </c>
      <c r="F776" s="1" t="s">
        <v>4475</v>
      </c>
      <c r="G776" s="1" t="s">
        <v>1818</v>
      </c>
      <c r="H776" s="1" t="s">
        <v>60</v>
      </c>
      <c r="I776" s="1" t="s">
        <v>113</v>
      </c>
      <c r="J776" s="1" t="s">
        <v>61</v>
      </c>
      <c r="K776" s="1" t="str">
        <f>"LVL"</f>
        <v>LVL</v>
      </c>
      <c r="L776" s="2">
        <v>43313</v>
      </c>
      <c r="M776" s="2">
        <v>43314</v>
      </c>
      <c r="N776" s="2">
        <v>43314</v>
      </c>
      <c r="W776" s="1" t="s">
        <v>59</v>
      </c>
      <c r="X776" s="1" t="str">
        <f>"690945"</f>
        <v>690945</v>
      </c>
      <c r="Z776" s="1" t="s">
        <v>184</v>
      </c>
      <c r="AA776" s="1">
        <v>1</v>
      </c>
      <c r="AB776" s="1" t="s">
        <v>1819</v>
      </c>
      <c r="AD776" s="1" t="s">
        <v>79</v>
      </c>
    </row>
    <row r="777" spans="1:30" s="1" customFormat="1" x14ac:dyDescent="0.3">
      <c r="A777" s="1" t="s">
        <v>1510</v>
      </c>
      <c r="B777" s="1" t="s">
        <v>1511</v>
      </c>
      <c r="C777" s="1" t="s">
        <v>1512</v>
      </c>
      <c r="D777" s="1" t="s">
        <v>34</v>
      </c>
      <c r="F777" s="1" t="s">
        <v>4475</v>
      </c>
      <c r="G777" s="1" t="s">
        <v>1820</v>
      </c>
      <c r="H777" s="1" t="s">
        <v>60</v>
      </c>
      <c r="I777" s="1" t="s">
        <v>113</v>
      </c>
      <c r="J777" s="1" t="s">
        <v>61</v>
      </c>
      <c r="K777" s="1" t="str">
        <f>"LVL"</f>
        <v>LVL</v>
      </c>
      <c r="L777" s="2">
        <v>43314</v>
      </c>
      <c r="M777" s="2">
        <v>43315</v>
      </c>
      <c r="N777" s="2">
        <v>43315</v>
      </c>
      <c r="W777" s="1" t="s">
        <v>59</v>
      </c>
      <c r="X777" s="1" t="str">
        <f>"690945"</f>
        <v>690945</v>
      </c>
      <c r="Z777" s="1" t="s">
        <v>184</v>
      </c>
      <c r="AA777" s="1">
        <v>1</v>
      </c>
      <c r="AB777" s="1" t="s">
        <v>1821</v>
      </c>
      <c r="AD777" s="1" t="s">
        <v>79</v>
      </c>
    </row>
    <row r="778" spans="1:30" s="1" customFormat="1" x14ac:dyDescent="0.3">
      <c r="A778" s="1" t="s">
        <v>1824</v>
      </c>
      <c r="B778" s="1" t="s">
        <v>1825</v>
      </c>
      <c r="C778" s="1" t="s">
        <v>1826</v>
      </c>
      <c r="D778" s="1" t="s">
        <v>37</v>
      </c>
      <c r="F778" s="1" t="s">
        <v>4500</v>
      </c>
      <c r="G778" s="1" t="s">
        <v>1823</v>
      </c>
      <c r="H778" s="1" t="s">
        <v>60</v>
      </c>
      <c r="I778" s="1" t="s">
        <v>1827</v>
      </c>
      <c r="J778" s="1" t="s">
        <v>61</v>
      </c>
      <c r="K778" s="1" t="str">
        <f t="shared" ref="K778:K784" si="45">"102"</f>
        <v>102</v>
      </c>
      <c r="L778" s="2">
        <v>43318</v>
      </c>
      <c r="M778" s="2">
        <v>43319</v>
      </c>
      <c r="N778" s="2">
        <v>43319</v>
      </c>
      <c r="W778" s="1" t="s">
        <v>59</v>
      </c>
      <c r="X778" s="1" t="str">
        <f>"101165"</f>
        <v>101165</v>
      </c>
      <c r="Z778" s="1" t="s">
        <v>1822</v>
      </c>
      <c r="AA778" s="1">
        <v>1</v>
      </c>
      <c r="AB778" s="1" t="s">
        <v>1829</v>
      </c>
      <c r="AD778" s="1" t="s">
        <v>1828</v>
      </c>
    </row>
    <row r="779" spans="1:30" s="1" customFormat="1" x14ac:dyDescent="0.3">
      <c r="A779" s="1" t="s">
        <v>1033</v>
      </c>
      <c r="B779" s="1" t="s">
        <v>1034</v>
      </c>
      <c r="C779" s="1" t="s">
        <v>1035</v>
      </c>
      <c r="D779" s="1" t="s">
        <v>37</v>
      </c>
      <c r="F779" s="1">
        <v>76</v>
      </c>
      <c r="G779" s="1" t="s">
        <v>1831</v>
      </c>
      <c r="H779" s="1" t="s">
        <v>60</v>
      </c>
      <c r="I779" s="1" t="s">
        <v>95</v>
      </c>
      <c r="J779" s="1" t="s">
        <v>61</v>
      </c>
      <c r="K779" s="1" t="str">
        <f t="shared" si="45"/>
        <v>102</v>
      </c>
      <c r="L779" s="2">
        <v>43319</v>
      </c>
      <c r="M779" s="2">
        <v>43320</v>
      </c>
      <c r="N779" s="2">
        <v>43320</v>
      </c>
      <c r="W779" s="1" t="s">
        <v>59</v>
      </c>
      <c r="X779" s="1" t="str">
        <f t="shared" ref="X779:X784" si="46">"961528"</f>
        <v>961528</v>
      </c>
      <c r="Z779" s="1" t="s">
        <v>1830</v>
      </c>
      <c r="AA779" s="1">
        <v>1</v>
      </c>
      <c r="AC779" s="1" t="s">
        <v>4501</v>
      </c>
      <c r="AD779" s="1" t="s">
        <v>1832</v>
      </c>
    </row>
    <row r="780" spans="1:30" s="1" customFormat="1" x14ac:dyDescent="0.3">
      <c r="A780" s="1" t="s">
        <v>1033</v>
      </c>
      <c r="B780" s="1" t="s">
        <v>1034</v>
      </c>
      <c r="C780" s="1" t="s">
        <v>1035</v>
      </c>
      <c r="D780" s="1" t="s">
        <v>37</v>
      </c>
      <c r="F780" s="1">
        <v>76</v>
      </c>
      <c r="G780" s="1" t="s">
        <v>1831</v>
      </c>
      <c r="H780" s="1" t="s">
        <v>60</v>
      </c>
      <c r="I780" s="1" t="s">
        <v>95</v>
      </c>
      <c r="J780" s="1" t="s">
        <v>61</v>
      </c>
      <c r="K780" s="1" t="str">
        <f t="shared" si="45"/>
        <v>102</v>
      </c>
      <c r="L780" s="2">
        <v>43319</v>
      </c>
      <c r="M780" s="2">
        <v>43320</v>
      </c>
      <c r="N780" s="2">
        <v>43320</v>
      </c>
      <c r="W780" s="1" t="s">
        <v>59</v>
      </c>
      <c r="X780" s="1" t="str">
        <f t="shared" si="46"/>
        <v>961528</v>
      </c>
      <c r="Z780" s="1" t="s">
        <v>1830</v>
      </c>
      <c r="AA780" s="1">
        <v>1</v>
      </c>
      <c r="AC780" s="1" t="s">
        <v>4501</v>
      </c>
      <c r="AD780" s="1" t="s">
        <v>1832</v>
      </c>
    </row>
    <row r="781" spans="1:30" s="1" customFormat="1" x14ac:dyDescent="0.3">
      <c r="A781" s="1" t="s">
        <v>1033</v>
      </c>
      <c r="B781" s="1" t="s">
        <v>1034</v>
      </c>
      <c r="C781" s="1" t="s">
        <v>1035</v>
      </c>
      <c r="D781" s="1" t="s">
        <v>37</v>
      </c>
      <c r="F781" s="1">
        <v>76</v>
      </c>
      <c r="G781" s="1" t="s">
        <v>1831</v>
      </c>
      <c r="H781" s="1" t="s">
        <v>60</v>
      </c>
      <c r="I781" s="1" t="s">
        <v>95</v>
      </c>
      <c r="J781" s="1" t="s">
        <v>61</v>
      </c>
      <c r="K781" s="1" t="str">
        <f t="shared" si="45"/>
        <v>102</v>
      </c>
      <c r="L781" s="2">
        <v>43319</v>
      </c>
      <c r="M781" s="2">
        <v>43320</v>
      </c>
      <c r="N781" s="2">
        <v>43320</v>
      </c>
      <c r="W781" s="1" t="s">
        <v>59</v>
      </c>
      <c r="X781" s="1" t="str">
        <f t="shared" si="46"/>
        <v>961528</v>
      </c>
      <c r="Z781" s="1" t="s">
        <v>1830</v>
      </c>
      <c r="AA781" s="1">
        <v>1</v>
      </c>
      <c r="AC781" s="1" t="s">
        <v>4501</v>
      </c>
      <c r="AD781" s="1" t="s">
        <v>1832</v>
      </c>
    </row>
    <row r="782" spans="1:30" s="1" customFormat="1" x14ac:dyDescent="0.3">
      <c r="A782" s="1" t="s">
        <v>1033</v>
      </c>
      <c r="B782" s="1" t="s">
        <v>1034</v>
      </c>
      <c r="C782" s="1" t="s">
        <v>1035</v>
      </c>
      <c r="D782" s="1" t="s">
        <v>37</v>
      </c>
      <c r="F782" s="1">
        <v>76</v>
      </c>
      <c r="G782" s="1" t="s">
        <v>1831</v>
      </c>
      <c r="H782" s="1" t="s">
        <v>60</v>
      </c>
      <c r="I782" s="1" t="s">
        <v>95</v>
      </c>
      <c r="J782" s="1" t="s">
        <v>61</v>
      </c>
      <c r="K782" s="1" t="str">
        <f t="shared" si="45"/>
        <v>102</v>
      </c>
      <c r="L782" s="2">
        <v>43319</v>
      </c>
      <c r="M782" s="2">
        <v>43320</v>
      </c>
      <c r="N782" s="2">
        <v>43320</v>
      </c>
      <c r="W782" s="1" t="s">
        <v>59</v>
      </c>
      <c r="X782" s="1" t="str">
        <f t="shared" si="46"/>
        <v>961528</v>
      </c>
      <c r="Z782" s="1" t="s">
        <v>1830</v>
      </c>
      <c r="AA782" s="1">
        <v>1</v>
      </c>
      <c r="AC782" s="1" t="s">
        <v>4501</v>
      </c>
      <c r="AD782" s="1" t="s">
        <v>1832</v>
      </c>
    </row>
    <row r="783" spans="1:30" s="1" customFormat="1" x14ac:dyDescent="0.3">
      <c r="A783" s="1" t="s">
        <v>1033</v>
      </c>
      <c r="B783" s="1" t="s">
        <v>1034</v>
      </c>
      <c r="C783" s="1" t="s">
        <v>1035</v>
      </c>
      <c r="D783" s="1" t="s">
        <v>37</v>
      </c>
      <c r="F783" s="1">
        <v>76</v>
      </c>
      <c r="G783" s="1" t="s">
        <v>1831</v>
      </c>
      <c r="H783" s="1" t="s">
        <v>60</v>
      </c>
      <c r="I783" s="1" t="s">
        <v>95</v>
      </c>
      <c r="J783" s="1" t="s">
        <v>61</v>
      </c>
      <c r="K783" s="1" t="str">
        <f t="shared" si="45"/>
        <v>102</v>
      </c>
      <c r="L783" s="2">
        <v>43319</v>
      </c>
      <c r="M783" s="2">
        <v>43320</v>
      </c>
      <c r="N783" s="2">
        <v>43320</v>
      </c>
      <c r="W783" s="1" t="s">
        <v>59</v>
      </c>
      <c r="X783" s="1" t="str">
        <f t="shared" si="46"/>
        <v>961528</v>
      </c>
      <c r="Z783" s="1" t="s">
        <v>1830</v>
      </c>
      <c r="AA783" s="1">
        <v>1</v>
      </c>
      <c r="AC783" s="1" t="s">
        <v>4501</v>
      </c>
      <c r="AD783" s="1" t="s">
        <v>1832</v>
      </c>
    </row>
    <row r="784" spans="1:30" s="1" customFormat="1" x14ac:dyDescent="0.3">
      <c r="A784" s="1" t="s">
        <v>1033</v>
      </c>
      <c r="B784" s="1" t="s">
        <v>1034</v>
      </c>
      <c r="C784" s="1" t="s">
        <v>1035</v>
      </c>
      <c r="D784" s="1" t="s">
        <v>37</v>
      </c>
      <c r="F784" s="1">
        <v>76</v>
      </c>
      <c r="G784" s="1" t="s">
        <v>1831</v>
      </c>
      <c r="H784" s="1" t="s">
        <v>60</v>
      </c>
      <c r="I784" s="1" t="s">
        <v>95</v>
      </c>
      <c r="J784" s="1" t="s">
        <v>61</v>
      </c>
      <c r="K784" s="1" t="str">
        <f t="shared" si="45"/>
        <v>102</v>
      </c>
      <c r="L784" s="2">
        <v>43319</v>
      </c>
      <c r="M784" s="2">
        <v>43320</v>
      </c>
      <c r="N784" s="2">
        <v>43320</v>
      </c>
      <c r="W784" s="1" t="s">
        <v>59</v>
      </c>
      <c r="X784" s="1" t="str">
        <f t="shared" si="46"/>
        <v>961528</v>
      </c>
      <c r="Z784" s="1" t="s">
        <v>1830</v>
      </c>
      <c r="AA784" s="1">
        <v>1</v>
      </c>
      <c r="AC784" s="1" t="s">
        <v>4501</v>
      </c>
      <c r="AD784" s="1" t="s">
        <v>1832</v>
      </c>
    </row>
    <row r="785" spans="1:30" s="1" customFormat="1" x14ac:dyDescent="0.3">
      <c r="A785" s="1" t="s">
        <v>1834</v>
      </c>
      <c r="B785" s="1" t="s">
        <v>1835</v>
      </c>
      <c r="C785" s="1" t="s">
        <v>1836</v>
      </c>
      <c r="D785" s="1" t="s">
        <v>34</v>
      </c>
      <c r="F785" s="1" t="s">
        <v>4475</v>
      </c>
      <c r="G785" s="1" t="s">
        <v>1833</v>
      </c>
      <c r="H785" s="1" t="s">
        <v>60</v>
      </c>
      <c r="I785" s="1" t="s">
        <v>113</v>
      </c>
      <c r="J785" s="1" t="s">
        <v>61</v>
      </c>
      <c r="K785" s="1" t="str">
        <f t="shared" ref="K785:K793" si="47">"LVL"</f>
        <v>LVL</v>
      </c>
      <c r="L785" s="2">
        <v>43319</v>
      </c>
      <c r="M785" s="2">
        <v>43321</v>
      </c>
      <c r="N785" s="2">
        <v>43321</v>
      </c>
      <c r="W785" s="1" t="s">
        <v>59</v>
      </c>
      <c r="X785" s="1" t="str">
        <f t="shared" ref="X785:X793" si="48">"690945"</f>
        <v>690945</v>
      </c>
      <c r="Z785" s="1" t="s">
        <v>184</v>
      </c>
      <c r="AA785" s="1">
        <v>1</v>
      </c>
      <c r="AD785" s="1" t="s">
        <v>79</v>
      </c>
    </row>
    <row r="786" spans="1:30" s="1" customFormat="1" x14ac:dyDescent="0.3">
      <c r="A786" s="1" t="s">
        <v>1338</v>
      </c>
      <c r="B786" s="1" t="s">
        <v>1339</v>
      </c>
      <c r="C786" s="1" t="s">
        <v>1340</v>
      </c>
      <c r="D786" s="1" t="s">
        <v>34</v>
      </c>
      <c r="F786" s="1" t="s">
        <v>4475</v>
      </c>
      <c r="G786" s="1" t="s">
        <v>1837</v>
      </c>
      <c r="H786" s="1" t="s">
        <v>60</v>
      </c>
      <c r="I786" s="1" t="s">
        <v>113</v>
      </c>
      <c r="J786" s="1" t="s">
        <v>61</v>
      </c>
      <c r="K786" s="1" t="str">
        <f t="shared" si="47"/>
        <v>LVL</v>
      </c>
      <c r="L786" s="2">
        <v>43320</v>
      </c>
      <c r="M786" s="2">
        <v>43321</v>
      </c>
      <c r="N786" s="2">
        <v>43321</v>
      </c>
      <c r="W786" s="1" t="s">
        <v>59</v>
      </c>
      <c r="X786" s="1" t="str">
        <f t="shared" si="48"/>
        <v>690945</v>
      </c>
      <c r="Z786" s="1" t="s">
        <v>184</v>
      </c>
      <c r="AA786" s="1">
        <v>1</v>
      </c>
      <c r="AB786" s="1" t="s">
        <v>1838</v>
      </c>
      <c r="AD786" s="1" t="s">
        <v>79</v>
      </c>
    </row>
    <row r="787" spans="1:30" s="1" customFormat="1" x14ac:dyDescent="0.3">
      <c r="A787" s="1" t="s">
        <v>1338</v>
      </c>
      <c r="B787" s="1" t="s">
        <v>1339</v>
      </c>
      <c r="C787" s="1" t="s">
        <v>1340</v>
      </c>
      <c r="D787" s="1" t="s">
        <v>34</v>
      </c>
      <c r="F787" s="1" t="s">
        <v>4475</v>
      </c>
      <c r="G787" s="1" t="s">
        <v>1837</v>
      </c>
      <c r="H787" s="1" t="s">
        <v>60</v>
      </c>
      <c r="I787" s="1" t="s">
        <v>113</v>
      </c>
      <c r="J787" s="1" t="s">
        <v>61</v>
      </c>
      <c r="K787" s="1" t="str">
        <f t="shared" si="47"/>
        <v>LVL</v>
      </c>
      <c r="L787" s="2">
        <v>43320</v>
      </c>
      <c r="M787" s="2">
        <v>43321</v>
      </c>
      <c r="N787" s="2">
        <v>43321</v>
      </c>
      <c r="W787" s="1" t="s">
        <v>59</v>
      </c>
      <c r="X787" s="1" t="str">
        <f t="shared" si="48"/>
        <v>690945</v>
      </c>
      <c r="Z787" s="1" t="s">
        <v>184</v>
      </c>
      <c r="AA787" s="1">
        <v>1</v>
      </c>
      <c r="AB787" s="1" t="s">
        <v>1838</v>
      </c>
      <c r="AD787" s="1" t="s">
        <v>79</v>
      </c>
    </row>
    <row r="788" spans="1:30" s="1" customFormat="1" x14ac:dyDescent="0.3">
      <c r="A788" s="1" t="s">
        <v>1338</v>
      </c>
      <c r="B788" s="1" t="s">
        <v>1339</v>
      </c>
      <c r="C788" s="1" t="s">
        <v>1340</v>
      </c>
      <c r="D788" s="1" t="s">
        <v>34</v>
      </c>
      <c r="F788" s="1" t="s">
        <v>4475</v>
      </c>
      <c r="G788" s="1" t="s">
        <v>1837</v>
      </c>
      <c r="H788" s="1" t="s">
        <v>60</v>
      </c>
      <c r="I788" s="1" t="s">
        <v>113</v>
      </c>
      <c r="J788" s="1" t="s">
        <v>61</v>
      </c>
      <c r="K788" s="1" t="str">
        <f t="shared" si="47"/>
        <v>LVL</v>
      </c>
      <c r="L788" s="2">
        <v>43320</v>
      </c>
      <c r="M788" s="2">
        <v>43321</v>
      </c>
      <c r="N788" s="2">
        <v>43321</v>
      </c>
      <c r="W788" s="1" t="s">
        <v>59</v>
      </c>
      <c r="X788" s="1" t="str">
        <f t="shared" si="48"/>
        <v>690945</v>
      </c>
      <c r="Z788" s="1" t="s">
        <v>184</v>
      </c>
      <c r="AA788" s="1">
        <v>1</v>
      </c>
      <c r="AB788" s="1" t="s">
        <v>1838</v>
      </c>
      <c r="AD788" s="1" t="s">
        <v>79</v>
      </c>
    </row>
    <row r="789" spans="1:30" s="1" customFormat="1" x14ac:dyDescent="0.3">
      <c r="A789" s="1" t="s">
        <v>1338</v>
      </c>
      <c r="B789" s="1" t="s">
        <v>1339</v>
      </c>
      <c r="C789" s="1" t="s">
        <v>1340</v>
      </c>
      <c r="D789" s="1" t="s">
        <v>34</v>
      </c>
      <c r="F789" s="1" t="s">
        <v>4475</v>
      </c>
      <c r="G789" s="1" t="s">
        <v>1837</v>
      </c>
      <c r="H789" s="1" t="s">
        <v>60</v>
      </c>
      <c r="I789" s="1" t="s">
        <v>113</v>
      </c>
      <c r="J789" s="1" t="s">
        <v>61</v>
      </c>
      <c r="K789" s="1" t="str">
        <f t="shared" si="47"/>
        <v>LVL</v>
      </c>
      <c r="L789" s="2">
        <v>43320</v>
      </c>
      <c r="M789" s="2">
        <v>43321</v>
      </c>
      <c r="N789" s="2">
        <v>43321</v>
      </c>
      <c r="W789" s="1" t="s">
        <v>59</v>
      </c>
      <c r="X789" s="1" t="str">
        <f t="shared" si="48"/>
        <v>690945</v>
      </c>
      <c r="Z789" s="1" t="s">
        <v>184</v>
      </c>
      <c r="AA789" s="1">
        <v>1</v>
      </c>
      <c r="AB789" s="1" t="s">
        <v>1838</v>
      </c>
      <c r="AD789" s="1" t="s">
        <v>79</v>
      </c>
    </row>
    <row r="790" spans="1:30" s="1" customFormat="1" x14ac:dyDescent="0.3">
      <c r="A790" s="1" t="s">
        <v>1338</v>
      </c>
      <c r="B790" s="1" t="s">
        <v>1339</v>
      </c>
      <c r="C790" s="1" t="s">
        <v>1340</v>
      </c>
      <c r="D790" s="1" t="s">
        <v>34</v>
      </c>
      <c r="F790" s="1" t="s">
        <v>4475</v>
      </c>
      <c r="G790" s="1" t="s">
        <v>1837</v>
      </c>
      <c r="H790" s="1" t="s">
        <v>60</v>
      </c>
      <c r="I790" s="1" t="s">
        <v>113</v>
      </c>
      <c r="J790" s="1" t="s">
        <v>61</v>
      </c>
      <c r="K790" s="1" t="str">
        <f t="shared" si="47"/>
        <v>LVL</v>
      </c>
      <c r="L790" s="2">
        <v>43320</v>
      </c>
      <c r="M790" s="2">
        <v>43321</v>
      </c>
      <c r="N790" s="2">
        <v>43321</v>
      </c>
      <c r="W790" s="1" t="s">
        <v>59</v>
      </c>
      <c r="X790" s="1" t="str">
        <f t="shared" si="48"/>
        <v>690945</v>
      </c>
      <c r="Z790" s="1" t="s">
        <v>184</v>
      </c>
      <c r="AA790" s="1">
        <v>1</v>
      </c>
      <c r="AB790" s="1" t="s">
        <v>1838</v>
      </c>
      <c r="AD790" s="1" t="s">
        <v>79</v>
      </c>
    </row>
    <row r="791" spans="1:30" s="1" customFormat="1" x14ac:dyDescent="0.3">
      <c r="A791" s="1" t="s">
        <v>1338</v>
      </c>
      <c r="B791" s="1" t="s">
        <v>1339</v>
      </c>
      <c r="C791" s="1" t="s">
        <v>1340</v>
      </c>
      <c r="D791" s="1" t="s">
        <v>34</v>
      </c>
      <c r="F791" s="1" t="s">
        <v>4475</v>
      </c>
      <c r="G791" s="1" t="s">
        <v>1837</v>
      </c>
      <c r="H791" s="1" t="s">
        <v>60</v>
      </c>
      <c r="I791" s="1" t="s">
        <v>113</v>
      </c>
      <c r="J791" s="1" t="s">
        <v>61</v>
      </c>
      <c r="K791" s="1" t="str">
        <f t="shared" si="47"/>
        <v>LVL</v>
      </c>
      <c r="L791" s="2">
        <v>43320</v>
      </c>
      <c r="M791" s="2">
        <v>43321</v>
      </c>
      <c r="N791" s="2">
        <v>43321</v>
      </c>
      <c r="W791" s="1" t="s">
        <v>59</v>
      </c>
      <c r="X791" s="1" t="str">
        <f t="shared" si="48"/>
        <v>690945</v>
      </c>
      <c r="Z791" s="1" t="s">
        <v>184</v>
      </c>
      <c r="AA791" s="1">
        <v>1</v>
      </c>
      <c r="AB791" s="1" t="s">
        <v>1838</v>
      </c>
      <c r="AD791" s="1" t="s">
        <v>79</v>
      </c>
    </row>
    <row r="792" spans="1:30" s="1" customFormat="1" x14ac:dyDescent="0.3">
      <c r="A792" s="1" t="s">
        <v>1338</v>
      </c>
      <c r="B792" s="1" t="s">
        <v>1339</v>
      </c>
      <c r="C792" s="1" t="s">
        <v>1340</v>
      </c>
      <c r="D792" s="1" t="s">
        <v>34</v>
      </c>
      <c r="F792" s="1" t="s">
        <v>4475</v>
      </c>
      <c r="G792" s="1" t="s">
        <v>1837</v>
      </c>
      <c r="H792" s="1" t="s">
        <v>60</v>
      </c>
      <c r="I792" s="1" t="s">
        <v>113</v>
      </c>
      <c r="J792" s="1" t="s">
        <v>61</v>
      </c>
      <c r="K792" s="1" t="str">
        <f t="shared" si="47"/>
        <v>LVL</v>
      </c>
      <c r="L792" s="2">
        <v>43320</v>
      </c>
      <c r="M792" s="2">
        <v>43321</v>
      </c>
      <c r="N792" s="2">
        <v>43321</v>
      </c>
      <c r="W792" s="1" t="s">
        <v>59</v>
      </c>
      <c r="X792" s="1" t="str">
        <f t="shared" si="48"/>
        <v>690945</v>
      </c>
      <c r="Z792" s="1" t="s">
        <v>184</v>
      </c>
      <c r="AA792" s="1">
        <v>1</v>
      </c>
      <c r="AB792" s="1" t="s">
        <v>1838</v>
      </c>
      <c r="AD792" s="1" t="s">
        <v>79</v>
      </c>
    </row>
    <row r="793" spans="1:30" s="1" customFormat="1" x14ac:dyDescent="0.3">
      <c r="A793" s="1" t="s">
        <v>1338</v>
      </c>
      <c r="B793" s="1" t="s">
        <v>1339</v>
      </c>
      <c r="C793" s="1" t="s">
        <v>1340</v>
      </c>
      <c r="D793" s="1" t="s">
        <v>34</v>
      </c>
      <c r="F793" s="1" t="s">
        <v>4475</v>
      </c>
      <c r="G793" s="1" t="s">
        <v>1839</v>
      </c>
      <c r="H793" s="1" t="s">
        <v>60</v>
      </c>
      <c r="I793" s="1" t="s">
        <v>113</v>
      </c>
      <c r="J793" s="1" t="s">
        <v>61</v>
      </c>
      <c r="K793" s="1" t="str">
        <f t="shared" si="47"/>
        <v>LVL</v>
      </c>
      <c r="L793" s="2">
        <v>43320</v>
      </c>
      <c r="M793" s="2">
        <v>43321</v>
      </c>
      <c r="N793" s="2">
        <v>43321</v>
      </c>
      <c r="W793" s="1" t="s">
        <v>59</v>
      </c>
      <c r="X793" s="1" t="str">
        <f t="shared" si="48"/>
        <v>690945</v>
      </c>
      <c r="Z793" s="1" t="s">
        <v>184</v>
      </c>
      <c r="AA793" s="1">
        <v>1</v>
      </c>
      <c r="AB793" s="1" t="s">
        <v>1840</v>
      </c>
      <c r="AD793" s="1" t="s">
        <v>79</v>
      </c>
    </row>
    <row r="794" spans="1:30" s="1" customFormat="1" x14ac:dyDescent="0.3">
      <c r="A794" s="1" t="s">
        <v>1842</v>
      </c>
      <c r="B794" s="1" t="s">
        <v>1843</v>
      </c>
      <c r="C794" s="1" t="s">
        <v>1844</v>
      </c>
      <c r="D794" s="1" t="s">
        <v>37</v>
      </c>
      <c r="F794" s="1" t="s">
        <v>4478</v>
      </c>
      <c r="G794" s="1" t="s">
        <v>1841</v>
      </c>
      <c r="H794" s="1" t="s">
        <v>60</v>
      </c>
      <c r="I794" s="1" t="s">
        <v>113</v>
      </c>
      <c r="J794" s="1" t="s">
        <v>61</v>
      </c>
      <c r="K794" s="1" t="str">
        <f>"102"</f>
        <v>102</v>
      </c>
      <c r="L794" s="2">
        <v>43320</v>
      </c>
      <c r="M794" s="2">
        <v>43322</v>
      </c>
      <c r="N794" s="2">
        <v>43322</v>
      </c>
      <c r="W794" s="1" t="s">
        <v>59</v>
      </c>
      <c r="X794" s="1" t="str">
        <f>"847692"</f>
        <v>847692</v>
      </c>
      <c r="Z794" s="1" t="s">
        <v>108</v>
      </c>
      <c r="AA794" s="1">
        <v>1</v>
      </c>
      <c r="AD794" s="1" t="s">
        <v>114</v>
      </c>
    </row>
    <row r="795" spans="1:30" s="1" customFormat="1" x14ac:dyDescent="0.3">
      <c r="A795" s="1" t="s">
        <v>1842</v>
      </c>
      <c r="B795" s="1" t="s">
        <v>1843</v>
      </c>
      <c r="C795" s="1" t="s">
        <v>1844</v>
      </c>
      <c r="D795" s="1" t="s">
        <v>37</v>
      </c>
      <c r="F795" s="1" t="s">
        <v>4478</v>
      </c>
      <c r="G795" s="1" t="s">
        <v>1845</v>
      </c>
      <c r="H795" s="1" t="s">
        <v>60</v>
      </c>
      <c r="I795" s="1" t="s">
        <v>113</v>
      </c>
      <c r="J795" s="1" t="s">
        <v>61</v>
      </c>
      <c r="K795" s="1" t="str">
        <f>"102"</f>
        <v>102</v>
      </c>
      <c r="L795" s="2">
        <v>43320</v>
      </c>
      <c r="M795" s="2">
        <v>43322</v>
      </c>
      <c r="N795" s="2">
        <v>43322</v>
      </c>
      <c r="W795" s="1" t="s">
        <v>59</v>
      </c>
      <c r="X795" s="1" t="str">
        <f>"847692"</f>
        <v>847692</v>
      </c>
      <c r="Z795" s="1" t="s">
        <v>108</v>
      </c>
      <c r="AA795" s="1">
        <v>1</v>
      </c>
      <c r="AD795" s="1" t="s">
        <v>114</v>
      </c>
    </row>
    <row r="796" spans="1:30" s="1" customFormat="1" x14ac:dyDescent="0.3">
      <c r="A796" s="1" t="s">
        <v>1344</v>
      </c>
      <c r="B796" s="1" t="s">
        <v>1345</v>
      </c>
      <c r="C796" s="1" t="s">
        <v>1135</v>
      </c>
      <c r="D796" s="1" t="s">
        <v>34</v>
      </c>
      <c r="F796" s="1" t="s">
        <v>4496</v>
      </c>
      <c r="G796" s="1" t="s">
        <v>1846</v>
      </c>
      <c r="H796" s="1" t="s">
        <v>60</v>
      </c>
      <c r="I796" s="1" t="s">
        <v>113</v>
      </c>
      <c r="J796" s="1" t="s">
        <v>61</v>
      </c>
      <c r="K796" s="1" t="str">
        <f>"LVL"</f>
        <v>LVL</v>
      </c>
      <c r="L796" s="2">
        <v>43321</v>
      </c>
      <c r="M796" s="2">
        <v>43322</v>
      </c>
      <c r="N796" s="2">
        <v>43322</v>
      </c>
      <c r="W796" s="1" t="s">
        <v>59</v>
      </c>
      <c r="X796" s="1" t="str">
        <f>"166983"</f>
        <v>166983</v>
      </c>
      <c r="Z796" s="1" t="s">
        <v>1580</v>
      </c>
      <c r="AA796" s="1">
        <v>1</v>
      </c>
      <c r="AD796" s="1" t="s">
        <v>1585</v>
      </c>
    </row>
    <row r="797" spans="1:30" s="1" customFormat="1" x14ac:dyDescent="0.3">
      <c r="A797" s="1" t="s">
        <v>1848</v>
      </c>
      <c r="B797" s="1" t="s">
        <v>1849</v>
      </c>
      <c r="C797" s="1" t="s">
        <v>1850</v>
      </c>
      <c r="D797" s="1" t="s">
        <v>34</v>
      </c>
      <c r="F797" s="1" t="s">
        <v>4475</v>
      </c>
      <c r="G797" s="1" t="s">
        <v>1847</v>
      </c>
      <c r="H797" s="1" t="s">
        <v>60</v>
      </c>
      <c r="I797" s="1" t="s">
        <v>113</v>
      </c>
      <c r="J797" s="1" t="s">
        <v>61</v>
      </c>
      <c r="K797" s="1" t="str">
        <f>"LVL"</f>
        <v>LVL</v>
      </c>
      <c r="L797" s="2">
        <v>43321</v>
      </c>
      <c r="M797" s="2">
        <v>43322</v>
      </c>
      <c r="N797" s="2">
        <v>43322</v>
      </c>
      <c r="W797" s="1" t="s">
        <v>59</v>
      </c>
      <c r="X797" s="1" t="str">
        <f>"690945"</f>
        <v>690945</v>
      </c>
      <c r="Z797" s="1" t="s">
        <v>184</v>
      </c>
      <c r="AA797" s="1">
        <v>1</v>
      </c>
      <c r="AD797" s="1" t="s">
        <v>79</v>
      </c>
    </row>
    <row r="798" spans="1:30" s="1" customFormat="1" x14ac:dyDescent="0.3">
      <c r="A798" s="1" t="s">
        <v>1848</v>
      </c>
      <c r="B798" s="1" t="s">
        <v>1849</v>
      </c>
      <c r="C798" s="1" t="s">
        <v>1850</v>
      </c>
      <c r="D798" s="1" t="s">
        <v>34</v>
      </c>
      <c r="F798" s="1" t="s">
        <v>4475</v>
      </c>
      <c r="G798" s="1" t="s">
        <v>1847</v>
      </c>
      <c r="H798" s="1" t="s">
        <v>60</v>
      </c>
      <c r="I798" s="1" t="s">
        <v>113</v>
      </c>
      <c r="J798" s="1" t="s">
        <v>61</v>
      </c>
      <c r="K798" s="1" t="str">
        <f>"LVL"</f>
        <v>LVL</v>
      </c>
      <c r="L798" s="2">
        <v>43321</v>
      </c>
      <c r="M798" s="2">
        <v>43322</v>
      </c>
      <c r="N798" s="2">
        <v>43322</v>
      </c>
      <c r="W798" s="1" t="s">
        <v>59</v>
      </c>
      <c r="X798" s="1" t="str">
        <f>"690945"</f>
        <v>690945</v>
      </c>
      <c r="Z798" s="1" t="s">
        <v>184</v>
      </c>
      <c r="AA798" s="1">
        <v>1</v>
      </c>
      <c r="AD798" s="1" t="s">
        <v>79</v>
      </c>
    </row>
    <row r="799" spans="1:30" s="1" customFormat="1" x14ac:dyDescent="0.3">
      <c r="A799" s="1" t="s">
        <v>1848</v>
      </c>
      <c r="B799" s="1" t="s">
        <v>1849</v>
      </c>
      <c r="C799" s="1" t="s">
        <v>1850</v>
      </c>
      <c r="D799" s="1" t="s">
        <v>34</v>
      </c>
      <c r="F799" s="1" t="s">
        <v>4475</v>
      </c>
      <c r="G799" s="1" t="s">
        <v>1851</v>
      </c>
      <c r="H799" s="1" t="s">
        <v>60</v>
      </c>
      <c r="I799" s="1" t="s">
        <v>113</v>
      </c>
      <c r="J799" s="1" t="s">
        <v>61</v>
      </c>
      <c r="K799" s="1" t="str">
        <f>"LVL"</f>
        <v>LVL</v>
      </c>
      <c r="L799" s="2">
        <v>43321</v>
      </c>
      <c r="M799" s="2">
        <v>43322</v>
      </c>
      <c r="N799" s="2">
        <v>43322</v>
      </c>
      <c r="W799" s="1" t="s">
        <v>59</v>
      </c>
      <c r="X799" s="1" t="str">
        <f>"690945"</f>
        <v>690945</v>
      </c>
      <c r="Z799" s="1" t="s">
        <v>184</v>
      </c>
      <c r="AA799" s="1">
        <v>1</v>
      </c>
      <c r="AD799" s="1" t="s">
        <v>79</v>
      </c>
    </row>
    <row r="800" spans="1:30" s="1" customFormat="1" x14ac:dyDescent="0.3">
      <c r="A800" s="1" t="s">
        <v>767</v>
      </c>
      <c r="B800" s="1" t="s">
        <v>768</v>
      </c>
      <c r="C800" s="1" t="s">
        <v>48</v>
      </c>
      <c r="D800" s="1" t="s">
        <v>34</v>
      </c>
      <c r="F800" s="1" t="s">
        <v>4475</v>
      </c>
      <c r="G800" s="1" t="s">
        <v>1852</v>
      </c>
      <c r="H800" s="1" t="s">
        <v>60</v>
      </c>
      <c r="I800" s="1" t="s">
        <v>113</v>
      </c>
      <c r="J800" s="1" t="s">
        <v>61</v>
      </c>
      <c r="K800" s="1" t="str">
        <f>"LVL"</f>
        <v>LVL</v>
      </c>
      <c r="L800" s="2">
        <v>43321</v>
      </c>
      <c r="M800" s="2">
        <v>43326</v>
      </c>
      <c r="N800" s="2">
        <v>43326</v>
      </c>
      <c r="W800" s="1" t="s">
        <v>59</v>
      </c>
      <c r="X800" s="1" t="str">
        <f>"690945"</f>
        <v>690945</v>
      </c>
      <c r="Z800" s="1" t="s">
        <v>184</v>
      </c>
      <c r="AA800" s="1">
        <v>1</v>
      </c>
      <c r="AD800" s="1" t="s">
        <v>79</v>
      </c>
    </row>
    <row r="801" spans="1:30" s="1" customFormat="1" x14ac:dyDescent="0.3">
      <c r="A801" s="1" t="s">
        <v>267</v>
      </c>
      <c r="B801" s="1" t="s">
        <v>268</v>
      </c>
      <c r="C801" s="1" t="s">
        <v>269</v>
      </c>
      <c r="D801" s="1" t="s">
        <v>37</v>
      </c>
      <c r="F801" s="1" t="s">
        <v>4478</v>
      </c>
      <c r="G801" s="1" t="s">
        <v>1853</v>
      </c>
      <c r="H801" s="1" t="s">
        <v>60</v>
      </c>
      <c r="I801" s="1" t="s">
        <v>113</v>
      </c>
      <c r="J801" s="1" t="s">
        <v>61</v>
      </c>
      <c r="K801" s="1" t="str">
        <f>"FRN"</f>
        <v>FRN</v>
      </c>
      <c r="L801" s="2">
        <v>43321</v>
      </c>
      <c r="M801" s="2">
        <v>43325</v>
      </c>
      <c r="N801" s="2">
        <v>43325</v>
      </c>
      <c r="W801" s="1" t="s">
        <v>59</v>
      </c>
      <c r="X801" s="1" t="str">
        <f>"847692"</f>
        <v>847692</v>
      </c>
      <c r="Z801" s="1" t="s">
        <v>108</v>
      </c>
      <c r="AA801" s="1">
        <v>1</v>
      </c>
      <c r="AB801" s="1" t="s">
        <v>1854</v>
      </c>
      <c r="AD801" s="1" t="s">
        <v>114</v>
      </c>
    </row>
    <row r="802" spans="1:30" s="1" customFormat="1" x14ac:dyDescent="0.3">
      <c r="A802" s="1" t="s">
        <v>267</v>
      </c>
      <c r="B802" s="1" t="s">
        <v>268</v>
      </c>
      <c r="C802" s="1" t="s">
        <v>269</v>
      </c>
      <c r="D802" s="1" t="s">
        <v>37</v>
      </c>
      <c r="F802" s="1" t="s">
        <v>4478</v>
      </c>
      <c r="G802" s="1" t="s">
        <v>1855</v>
      </c>
      <c r="H802" s="1" t="s">
        <v>60</v>
      </c>
      <c r="I802" s="1" t="s">
        <v>113</v>
      </c>
      <c r="J802" s="1" t="s">
        <v>61</v>
      </c>
      <c r="K802" s="1" t="str">
        <f>"FRN"</f>
        <v>FRN</v>
      </c>
      <c r="L802" s="2">
        <v>43321</v>
      </c>
      <c r="M802" s="2">
        <v>43325</v>
      </c>
      <c r="N802" s="2">
        <v>43325</v>
      </c>
      <c r="W802" s="1" t="s">
        <v>59</v>
      </c>
      <c r="X802" s="1" t="str">
        <f>"847692"</f>
        <v>847692</v>
      </c>
      <c r="Z802" s="1" t="s">
        <v>108</v>
      </c>
      <c r="AA802" s="1">
        <v>1</v>
      </c>
      <c r="AB802" s="1" t="s">
        <v>1856</v>
      </c>
      <c r="AD802" s="1" t="s">
        <v>114</v>
      </c>
    </row>
    <row r="803" spans="1:30" s="1" customFormat="1" x14ac:dyDescent="0.3">
      <c r="A803" s="1" t="s">
        <v>267</v>
      </c>
      <c r="B803" s="1" t="s">
        <v>268</v>
      </c>
      <c r="C803" s="1" t="s">
        <v>269</v>
      </c>
      <c r="D803" s="1" t="s">
        <v>37</v>
      </c>
      <c r="F803" s="1" t="s">
        <v>4478</v>
      </c>
      <c r="G803" s="1" t="s">
        <v>1855</v>
      </c>
      <c r="H803" s="1" t="s">
        <v>60</v>
      </c>
      <c r="I803" s="1" t="s">
        <v>113</v>
      </c>
      <c r="J803" s="1" t="s">
        <v>61</v>
      </c>
      <c r="K803" s="1" t="str">
        <f>"FRN"</f>
        <v>FRN</v>
      </c>
      <c r="L803" s="2">
        <v>43321</v>
      </c>
      <c r="M803" s="2">
        <v>43325</v>
      </c>
      <c r="N803" s="2">
        <v>43325</v>
      </c>
      <c r="W803" s="1" t="s">
        <v>59</v>
      </c>
      <c r="X803" s="1" t="str">
        <f>"847692"</f>
        <v>847692</v>
      </c>
      <c r="Z803" s="1" t="s">
        <v>108</v>
      </c>
      <c r="AA803" s="1">
        <v>1</v>
      </c>
      <c r="AB803" s="1" t="s">
        <v>1856</v>
      </c>
      <c r="AD803" s="1" t="s">
        <v>114</v>
      </c>
    </row>
    <row r="804" spans="1:30" s="1" customFormat="1" x14ac:dyDescent="0.3">
      <c r="A804" s="1" t="s">
        <v>1859</v>
      </c>
      <c r="B804" s="1" t="s">
        <v>1860</v>
      </c>
      <c r="C804" s="1" t="s">
        <v>711</v>
      </c>
      <c r="D804" s="1" t="s">
        <v>34</v>
      </c>
      <c r="F804" s="1" t="s">
        <v>4502</v>
      </c>
      <c r="G804" s="1" t="s">
        <v>1858</v>
      </c>
      <c r="H804" s="1" t="s">
        <v>60</v>
      </c>
      <c r="I804" s="1" t="s">
        <v>64</v>
      </c>
      <c r="J804" s="1" t="s">
        <v>61</v>
      </c>
      <c r="K804" s="1" t="str">
        <f>"LVL"</f>
        <v>LVL</v>
      </c>
      <c r="L804" s="2">
        <v>43322</v>
      </c>
      <c r="M804" s="2">
        <v>43325</v>
      </c>
      <c r="N804" s="2">
        <v>43325</v>
      </c>
      <c r="W804" s="1" t="s">
        <v>59</v>
      </c>
      <c r="X804" s="1" t="str">
        <f>"158371"</f>
        <v>158371</v>
      </c>
      <c r="Z804" s="1" t="s">
        <v>1857</v>
      </c>
      <c r="AA804" s="1">
        <v>1</v>
      </c>
      <c r="AD804" s="1" t="s">
        <v>1861</v>
      </c>
    </row>
    <row r="805" spans="1:30" s="1" customFormat="1" x14ac:dyDescent="0.3">
      <c r="A805" s="1" t="s">
        <v>1863</v>
      </c>
      <c r="B805" s="1" t="s">
        <v>500</v>
      </c>
      <c r="C805" s="1" t="s">
        <v>635</v>
      </c>
      <c r="D805" s="1" t="s">
        <v>37</v>
      </c>
      <c r="F805" s="1">
        <v>105</v>
      </c>
      <c r="G805" s="1" t="s">
        <v>1862</v>
      </c>
      <c r="H805" s="1" t="s">
        <v>60</v>
      </c>
      <c r="I805" s="1" t="s">
        <v>113</v>
      </c>
      <c r="J805" s="1" t="s">
        <v>61</v>
      </c>
      <c r="K805" s="1" t="str">
        <f>"102"</f>
        <v>102</v>
      </c>
      <c r="L805" s="2">
        <v>43322</v>
      </c>
      <c r="M805" s="2">
        <v>43325</v>
      </c>
      <c r="N805" s="2">
        <v>43325</v>
      </c>
      <c r="W805" s="1" t="s">
        <v>59</v>
      </c>
      <c r="X805" s="1" t="str">
        <f>"305671"</f>
        <v>305671</v>
      </c>
      <c r="Z805" s="1" t="s">
        <v>65</v>
      </c>
      <c r="AA805" s="1">
        <v>1</v>
      </c>
      <c r="AB805" s="1" t="s">
        <v>1864</v>
      </c>
      <c r="AD805" s="1" t="s">
        <v>67</v>
      </c>
    </row>
    <row r="806" spans="1:30" s="1" customFormat="1" x14ac:dyDescent="0.3">
      <c r="A806" s="1" t="s">
        <v>285</v>
      </c>
      <c r="B806" s="1" t="s">
        <v>282</v>
      </c>
      <c r="C806" s="1" t="s">
        <v>286</v>
      </c>
      <c r="D806" s="1" t="s">
        <v>37</v>
      </c>
      <c r="F806" s="1" t="s">
        <v>4478</v>
      </c>
      <c r="G806" s="1" t="s">
        <v>1865</v>
      </c>
      <c r="H806" s="1" t="s">
        <v>60</v>
      </c>
      <c r="I806" s="1" t="s">
        <v>113</v>
      </c>
      <c r="J806" s="1" t="s">
        <v>61</v>
      </c>
      <c r="K806" s="1" t="str">
        <f>"102"</f>
        <v>102</v>
      </c>
      <c r="L806" s="2">
        <v>43322</v>
      </c>
      <c r="M806" s="2">
        <v>43326</v>
      </c>
      <c r="N806" s="2">
        <v>43326</v>
      </c>
      <c r="W806" s="1" t="s">
        <v>59</v>
      </c>
      <c r="X806" s="1" t="str">
        <f>"847692"</f>
        <v>847692</v>
      </c>
      <c r="Z806" s="1" t="s">
        <v>108</v>
      </c>
      <c r="AA806" s="1">
        <v>1</v>
      </c>
      <c r="AD806" s="1" t="s">
        <v>114</v>
      </c>
    </row>
    <row r="807" spans="1:30" s="1" customFormat="1" x14ac:dyDescent="0.3">
      <c r="A807" s="1" t="s">
        <v>285</v>
      </c>
      <c r="B807" s="1" t="s">
        <v>282</v>
      </c>
      <c r="C807" s="1" t="s">
        <v>286</v>
      </c>
      <c r="D807" s="1" t="s">
        <v>37</v>
      </c>
      <c r="F807" s="1" t="s">
        <v>4478</v>
      </c>
      <c r="G807" s="1" t="s">
        <v>1866</v>
      </c>
      <c r="H807" s="1" t="s">
        <v>60</v>
      </c>
      <c r="I807" s="1" t="s">
        <v>113</v>
      </c>
      <c r="J807" s="1" t="s">
        <v>61</v>
      </c>
      <c r="K807" s="1" t="str">
        <f>"102"</f>
        <v>102</v>
      </c>
      <c r="L807" s="2">
        <v>43322</v>
      </c>
      <c r="M807" s="2">
        <v>43326</v>
      </c>
      <c r="N807" s="2">
        <v>43326</v>
      </c>
      <c r="W807" s="1" t="s">
        <v>59</v>
      </c>
      <c r="X807" s="1" t="str">
        <f>"847692"</f>
        <v>847692</v>
      </c>
      <c r="Z807" s="1" t="s">
        <v>108</v>
      </c>
      <c r="AA807" s="1">
        <v>1</v>
      </c>
      <c r="AD807" s="1" t="s">
        <v>114</v>
      </c>
    </row>
    <row r="808" spans="1:30" s="1" customFormat="1" x14ac:dyDescent="0.3">
      <c r="A808" s="1" t="s">
        <v>285</v>
      </c>
      <c r="B808" s="1" t="s">
        <v>282</v>
      </c>
      <c r="C808" s="1" t="s">
        <v>286</v>
      </c>
      <c r="D808" s="1" t="s">
        <v>37</v>
      </c>
      <c r="F808" s="1" t="s">
        <v>4478</v>
      </c>
      <c r="G808" s="1" t="s">
        <v>1867</v>
      </c>
      <c r="H808" s="1" t="s">
        <v>60</v>
      </c>
      <c r="I808" s="1" t="s">
        <v>113</v>
      </c>
      <c r="J808" s="1" t="s">
        <v>61</v>
      </c>
      <c r="K808" s="1" t="str">
        <f>"102"</f>
        <v>102</v>
      </c>
      <c r="L808" s="2">
        <v>43322</v>
      </c>
      <c r="M808" s="2">
        <v>43326</v>
      </c>
      <c r="N808" s="2">
        <v>43326</v>
      </c>
      <c r="W808" s="1" t="s">
        <v>59</v>
      </c>
      <c r="X808" s="1" t="str">
        <f>"847692"</f>
        <v>847692</v>
      </c>
      <c r="Z808" s="1" t="s">
        <v>108</v>
      </c>
      <c r="AA808" s="1">
        <v>1</v>
      </c>
      <c r="AD808" s="1" t="s">
        <v>114</v>
      </c>
    </row>
    <row r="809" spans="1:30" s="1" customFormat="1" x14ac:dyDescent="0.3">
      <c r="A809" s="1" t="s">
        <v>285</v>
      </c>
      <c r="B809" s="1" t="s">
        <v>282</v>
      </c>
      <c r="C809" s="1" t="s">
        <v>286</v>
      </c>
      <c r="D809" s="1" t="s">
        <v>37</v>
      </c>
      <c r="F809" s="1" t="s">
        <v>4478</v>
      </c>
      <c r="G809" s="1" t="s">
        <v>1868</v>
      </c>
      <c r="H809" s="1" t="s">
        <v>60</v>
      </c>
      <c r="I809" s="1" t="s">
        <v>113</v>
      </c>
      <c r="J809" s="1" t="s">
        <v>61</v>
      </c>
      <c r="K809" s="1" t="str">
        <f>"102"</f>
        <v>102</v>
      </c>
      <c r="L809" s="2">
        <v>43323</v>
      </c>
      <c r="M809" s="2">
        <v>43326</v>
      </c>
      <c r="N809" s="2">
        <v>43326</v>
      </c>
      <c r="W809" s="1" t="s">
        <v>59</v>
      </c>
      <c r="X809" s="1" t="str">
        <f>"847692"</f>
        <v>847692</v>
      </c>
      <c r="Z809" s="1" t="s">
        <v>108</v>
      </c>
      <c r="AA809" s="1">
        <v>1</v>
      </c>
      <c r="AD809" s="1" t="s">
        <v>114</v>
      </c>
    </row>
    <row r="810" spans="1:30" s="1" customFormat="1" x14ac:dyDescent="0.3">
      <c r="A810" s="1" t="s">
        <v>901</v>
      </c>
      <c r="B810" s="1" t="s">
        <v>902</v>
      </c>
      <c r="C810" s="1" t="s">
        <v>903</v>
      </c>
      <c r="D810" s="1" t="s">
        <v>34</v>
      </c>
      <c r="F810" s="1" t="s">
        <v>4475</v>
      </c>
      <c r="G810" s="1" t="s">
        <v>1869</v>
      </c>
      <c r="H810" s="1" t="s">
        <v>60</v>
      </c>
      <c r="I810" s="1" t="s">
        <v>113</v>
      </c>
      <c r="J810" s="1" t="s">
        <v>61</v>
      </c>
      <c r="K810" s="1" t="str">
        <f>"LVL"</f>
        <v>LVL</v>
      </c>
      <c r="L810" s="2">
        <v>43325</v>
      </c>
      <c r="M810" s="2">
        <v>43346</v>
      </c>
      <c r="N810" s="2">
        <v>43346</v>
      </c>
      <c r="W810" s="1" t="s">
        <v>59</v>
      </c>
      <c r="X810" s="1" t="str">
        <f>"690945"</f>
        <v>690945</v>
      </c>
      <c r="Z810" s="1" t="s">
        <v>184</v>
      </c>
      <c r="AA810" s="1">
        <v>1</v>
      </c>
      <c r="AD810" s="1" t="s">
        <v>79</v>
      </c>
    </row>
    <row r="811" spans="1:30" s="1" customFormat="1" x14ac:dyDescent="0.3">
      <c r="A811" s="1" t="s">
        <v>1871</v>
      </c>
      <c r="B811" s="1" t="s">
        <v>78</v>
      </c>
      <c r="C811" s="1" t="s">
        <v>1872</v>
      </c>
      <c r="D811" s="1" t="s">
        <v>37</v>
      </c>
      <c r="F811" s="1">
        <v>105</v>
      </c>
      <c r="G811" s="1" t="s">
        <v>1870</v>
      </c>
      <c r="H811" s="1" t="s">
        <v>60</v>
      </c>
      <c r="I811" s="1" t="s">
        <v>64</v>
      </c>
      <c r="J811" s="1" t="s">
        <v>61</v>
      </c>
      <c r="K811" s="1" t="str">
        <f>"FRN"</f>
        <v>FRN</v>
      </c>
      <c r="L811" s="2">
        <v>43325</v>
      </c>
      <c r="M811" s="2">
        <v>43326</v>
      </c>
      <c r="N811" s="2">
        <v>43326</v>
      </c>
      <c r="W811" s="1" t="s">
        <v>59</v>
      </c>
      <c r="X811" s="1" t="str">
        <f t="shared" ref="X811:X817" si="49">"305671"</f>
        <v>305671</v>
      </c>
      <c r="Z811" s="1" t="s">
        <v>65</v>
      </c>
      <c r="AA811" s="1">
        <v>1</v>
      </c>
      <c r="AD811" s="1" t="s">
        <v>67</v>
      </c>
    </row>
    <row r="812" spans="1:30" s="1" customFormat="1" x14ac:dyDescent="0.3">
      <c r="A812" s="1" t="s">
        <v>1874</v>
      </c>
      <c r="B812" s="1" t="s">
        <v>1875</v>
      </c>
      <c r="C812" s="1" t="s">
        <v>1876</v>
      </c>
      <c r="D812" s="1" t="s">
        <v>37</v>
      </c>
      <c r="F812" s="1">
        <v>105</v>
      </c>
      <c r="G812" s="1" t="s">
        <v>1873</v>
      </c>
      <c r="H812" s="1" t="s">
        <v>60</v>
      </c>
      <c r="I812" s="1" t="s">
        <v>64</v>
      </c>
      <c r="J812" s="1" t="s">
        <v>61</v>
      </c>
      <c r="K812" s="1" t="str">
        <f>"FRN"</f>
        <v>FRN</v>
      </c>
      <c r="L812" s="2">
        <v>43325</v>
      </c>
      <c r="M812" s="2">
        <v>43326</v>
      </c>
      <c r="N812" s="2">
        <v>43326</v>
      </c>
      <c r="W812" s="1" t="s">
        <v>59</v>
      </c>
      <c r="X812" s="1" t="str">
        <f t="shared" si="49"/>
        <v>305671</v>
      </c>
      <c r="Z812" s="1" t="s">
        <v>65</v>
      </c>
      <c r="AA812" s="1">
        <v>1</v>
      </c>
      <c r="AB812" s="1" t="s">
        <v>49</v>
      </c>
      <c r="AD812" s="1" t="s">
        <v>67</v>
      </c>
    </row>
    <row r="813" spans="1:30" s="1" customFormat="1" x14ac:dyDescent="0.3">
      <c r="A813" s="1" t="s">
        <v>1874</v>
      </c>
      <c r="B813" s="1" t="s">
        <v>1875</v>
      </c>
      <c r="C813" s="1" t="s">
        <v>1876</v>
      </c>
      <c r="D813" s="1" t="s">
        <v>37</v>
      </c>
      <c r="F813" s="1">
        <v>105</v>
      </c>
      <c r="G813" s="1" t="s">
        <v>1873</v>
      </c>
      <c r="H813" s="1" t="s">
        <v>60</v>
      </c>
      <c r="I813" s="1" t="s">
        <v>64</v>
      </c>
      <c r="J813" s="1" t="s">
        <v>61</v>
      </c>
      <c r="K813" s="1" t="str">
        <f>"FRN"</f>
        <v>FRN</v>
      </c>
      <c r="L813" s="2">
        <v>43325</v>
      </c>
      <c r="M813" s="2">
        <v>43326</v>
      </c>
      <c r="N813" s="2">
        <v>43326</v>
      </c>
      <c r="W813" s="1" t="s">
        <v>59</v>
      </c>
      <c r="X813" s="1" t="str">
        <f t="shared" si="49"/>
        <v>305671</v>
      </c>
      <c r="Z813" s="1" t="s">
        <v>65</v>
      </c>
      <c r="AA813" s="1">
        <v>1</v>
      </c>
      <c r="AB813" s="1" t="s">
        <v>49</v>
      </c>
      <c r="AD813" s="1" t="s">
        <v>67</v>
      </c>
    </row>
    <row r="814" spans="1:30" s="1" customFormat="1" x14ac:dyDescent="0.3">
      <c r="A814" s="1" t="s">
        <v>1874</v>
      </c>
      <c r="B814" s="1" t="s">
        <v>1875</v>
      </c>
      <c r="C814" s="1" t="s">
        <v>1876</v>
      </c>
      <c r="D814" s="1" t="s">
        <v>37</v>
      </c>
      <c r="F814" s="1">
        <v>105</v>
      </c>
      <c r="G814" s="1" t="s">
        <v>1873</v>
      </c>
      <c r="H814" s="1" t="s">
        <v>60</v>
      </c>
      <c r="I814" s="1" t="s">
        <v>64</v>
      </c>
      <c r="J814" s="1" t="s">
        <v>61</v>
      </c>
      <c r="K814" s="1" t="str">
        <f>"FRN"</f>
        <v>FRN</v>
      </c>
      <c r="L814" s="2">
        <v>43325</v>
      </c>
      <c r="M814" s="2">
        <v>43326</v>
      </c>
      <c r="N814" s="2">
        <v>43326</v>
      </c>
      <c r="W814" s="1" t="s">
        <v>59</v>
      </c>
      <c r="X814" s="1" t="str">
        <f t="shared" si="49"/>
        <v>305671</v>
      </c>
      <c r="Z814" s="1" t="s">
        <v>65</v>
      </c>
      <c r="AA814" s="1">
        <v>1</v>
      </c>
      <c r="AB814" s="1" t="s">
        <v>49</v>
      </c>
      <c r="AD814" s="1" t="s">
        <v>67</v>
      </c>
    </row>
    <row r="815" spans="1:30" s="1" customFormat="1" x14ac:dyDescent="0.3">
      <c r="A815" s="1" t="s">
        <v>776</v>
      </c>
      <c r="B815" s="1" t="s">
        <v>777</v>
      </c>
      <c r="C815" s="1" t="s">
        <v>778</v>
      </c>
      <c r="D815" s="1" t="s">
        <v>37</v>
      </c>
      <c r="F815" s="1">
        <v>105</v>
      </c>
      <c r="G815" s="1" t="s">
        <v>1877</v>
      </c>
      <c r="H815" s="1" t="s">
        <v>60</v>
      </c>
      <c r="I815" s="1" t="s">
        <v>64</v>
      </c>
      <c r="J815" s="1" t="s">
        <v>61</v>
      </c>
      <c r="K815" s="1" t="str">
        <f>"FRN"</f>
        <v>FRN</v>
      </c>
      <c r="L815" s="2">
        <v>43325</v>
      </c>
      <c r="M815" s="2">
        <v>43326</v>
      </c>
      <c r="N815" s="2">
        <v>43326</v>
      </c>
      <c r="W815" s="1" t="s">
        <v>59</v>
      </c>
      <c r="X815" s="1" t="str">
        <f t="shared" si="49"/>
        <v>305671</v>
      </c>
      <c r="Z815" s="1" t="s">
        <v>65</v>
      </c>
      <c r="AA815" s="1">
        <v>1</v>
      </c>
      <c r="AB815" s="1" t="s">
        <v>49</v>
      </c>
      <c r="AD815" s="1" t="s">
        <v>67</v>
      </c>
    </row>
    <row r="816" spans="1:30" s="1" customFormat="1" x14ac:dyDescent="0.3">
      <c r="A816" s="1" t="s">
        <v>1879</v>
      </c>
      <c r="B816" s="1" t="s">
        <v>174</v>
      </c>
      <c r="C816" s="1" t="s">
        <v>175</v>
      </c>
      <c r="D816" s="1" t="s">
        <v>37</v>
      </c>
      <c r="F816" s="1">
        <v>105</v>
      </c>
      <c r="G816" s="1" t="s">
        <v>1878</v>
      </c>
      <c r="H816" s="1" t="s">
        <v>60</v>
      </c>
      <c r="I816" s="1" t="s">
        <v>64</v>
      </c>
      <c r="J816" s="1" t="s">
        <v>61</v>
      </c>
      <c r="K816" s="1" t="str">
        <f>"102"</f>
        <v>102</v>
      </c>
      <c r="L816" s="2">
        <v>43325</v>
      </c>
      <c r="M816" s="2">
        <v>43326</v>
      </c>
      <c r="N816" s="2">
        <v>43326</v>
      </c>
      <c r="W816" s="1" t="s">
        <v>59</v>
      </c>
      <c r="X816" s="1" t="str">
        <f t="shared" si="49"/>
        <v>305671</v>
      </c>
      <c r="Z816" s="1" t="s">
        <v>65</v>
      </c>
      <c r="AA816" s="1">
        <v>1</v>
      </c>
      <c r="AD816" s="1" t="s">
        <v>67</v>
      </c>
    </row>
    <row r="817" spans="1:30" s="1" customFormat="1" x14ac:dyDescent="0.3">
      <c r="A817" s="1" t="s">
        <v>1881</v>
      </c>
      <c r="B817" s="1" t="s">
        <v>1882</v>
      </c>
      <c r="C817" s="1" t="s">
        <v>1883</v>
      </c>
      <c r="D817" s="1" t="s">
        <v>37</v>
      </c>
      <c r="F817" s="1">
        <v>105</v>
      </c>
      <c r="G817" s="1" t="s">
        <v>1880</v>
      </c>
      <c r="H817" s="1" t="s">
        <v>60</v>
      </c>
      <c r="I817" s="1" t="s">
        <v>64</v>
      </c>
      <c r="J817" s="1" t="s">
        <v>61</v>
      </c>
      <c r="K817" s="1" t="str">
        <f>"102"</f>
        <v>102</v>
      </c>
      <c r="L817" s="2">
        <v>43325</v>
      </c>
      <c r="M817" s="2">
        <v>43326</v>
      </c>
      <c r="N817" s="2">
        <v>43326</v>
      </c>
      <c r="W817" s="1" t="s">
        <v>59</v>
      </c>
      <c r="X817" s="1" t="str">
        <f t="shared" si="49"/>
        <v>305671</v>
      </c>
      <c r="Z817" s="1" t="s">
        <v>65</v>
      </c>
      <c r="AA817" s="1">
        <v>1</v>
      </c>
      <c r="AB817" s="1" t="s">
        <v>49</v>
      </c>
      <c r="AD817" s="1" t="s">
        <v>67</v>
      </c>
    </row>
    <row r="818" spans="1:30" s="1" customFormat="1" x14ac:dyDescent="0.3">
      <c r="A818" s="1" t="s">
        <v>1885</v>
      </c>
      <c r="B818" s="1" t="s">
        <v>1886</v>
      </c>
      <c r="C818" s="1" t="s">
        <v>46</v>
      </c>
      <c r="D818" s="1" t="s">
        <v>37</v>
      </c>
      <c r="F818" s="1" t="s">
        <v>4478</v>
      </c>
      <c r="G818" s="1" t="s">
        <v>1884</v>
      </c>
      <c r="H818" s="1" t="s">
        <v>60</v>
      </c>
      <c r="I818" s="1" t="s">
        <v>113</v>
      </c>
      <c r="J818" s="1" t="s">
        <v>61</v>
      </c>
      <c r="K818" s="1" t="str">
        <f>"102"</f>
        <v>102</v>
      </c>
      <c r="L818" s="2">
        <v>43325</v>
      </c>
      <c r="M818" s="2">
        <v>43329</v>
      </c>
      <c r="N818" s="2">
        <v>43329</v>
      </c>
      <c r="W818" s="1" t="s">
        <v>59</v>
      </c>
      <c r="X818" s="1" t="str">
        <f>"847692"</f>
        <v>847692</v>
      </c>
      <c r="Z818" s="1" t="s">
        <v>108</v>
      </c>
      <c r="AA818" s="1">
        <v>1</v>
      </c>
      <c r="AD818" s="1" t="s">
        <v>114</v>
      </c>
    </row>
    <row r="819" spans="1:30" s="1" customFormat="1" x14ac:dyDescent="0.3">
      <c r="A819" s="1" t="s">
        <v>1888</v>
      </c>
      <c r="B819" s="1" t="s">
        <v>1248</v>
      </c>
      <c r="C819" s="1" t="s">
        <v>1889</v>
      </c>
      <c r="D819" s="1" t="s">
        <v>34</v>
      </c>
      <c r="F819" s="1" t="s">
        <v>4475</v>
      </c>
      <c r="G819" s="1" t="s">
        <v>1887</v>
      </c>
      <c r="H819" s="1" t="s">
        <v>60</v>
      </c>
      <c r="I819" s="1" t="s">
        <v>113</v>
      </c>
      <c r="J819" s="1" t="s">
        <v>61</v>
      </c>
      <c r="K819" s="1" t="str">
        <f>"LVL"</f>
        <v>LVL</v>
      </c>
      <c r="L819" s="2">
        <v>43325</v>
      </c>
      <c r="M819" s="2">
        <v>43326</v>
      </c>
      <c r="N819" s="2">
        <v>43326</v>
      </c>
      <c r="W819" s="1" t="s">
        <v>59</v>
      </c>
      <c r="X819" s="1" t="str">
        <f>"690945"</f>
        <v>690945</v>
      </c>
      <c r="Z819" s="1" t="s">
        <v>184</v>
      </c>
      <c r="AA819" s="1">
        <v>1</v>
      </c>
      <c r="AD819" s="1" t="s">
        <v>79</v>
      </c>
    </row>
    <row r="820" spans="1:30" s="1" customFormat="1" x14ac:dyDescent="0.3">
      <c r="A820" s="1" t="s">
        <v>1888</v>
      </c>
      <c r="B820" s="1" t="s">
        <v>1248</v>
      </c>
      <c r="C820" s="1" t="s">
        <v>1889</v>
      </c>
      <c r="D820" s="1" t="s">
        <v>34</v>
      </c>
      <c r="F820" s="1" t="s">
        <v>4475</v>
      </c>
      <c r="G820" s="1" t="s">
        <v>1887</v>
      </c>
      <c r="H820" s="1" t="s">
        <v>60</v>
      </c>
      <c r="I820" s="1" t="s">
        <v>113</v>
      </c>
      <c r="J820" s="1" t="s">
        <v>61</v>
      </c>
      <c r="K820" s="1" t="str">
        <f>"LVL"</f>
        <v>LVL</v>
      </c>
      <c r="L820" s="2">
        <v>43325</v>
      </c>
      <c r="M820" s="2">
        <v>43326</v>
      </c>
      <c r="N820" s="2">
        <v>43326</v>
      </c>
      <c r="W820" s="1" t="s">
        <v>59</v>
      </c>
      <c r="X820" s="1" t="str">
        <f>"690945"</f>
        <v>690945</v>
      </c>
      <c r="Z820" s="1" t="s">
        <v>184</v>
      </c>
      <c r="AA820" s="1">
        <v>1</v>
      </c>
      <c r="AD820" s="1" t="s">
        <v>79</v>
      </c>
    </row>
    <row r="821" spans="1:30" s="1" customFormat="1" x14ac:dyDescent="0.3">
      <c r="A821" s="1" t="s">
        <v>1885</v>
      </c>
      <c r="B821" s="1" t="s">
        <v>1886</v>
      </c>
      <c r="C821" s="1" t="s">
        <v>46</v>
      </c>
      <c r="D821" s="1" t="s">
        <v>37</v>
      </c>
      <c r="F821" s="1" t="s">
        <v>4478</v>
      </c>
      <c r="G821" s="1" t="s">
        <v>1890</v>
      </c>
      <c r="H821" s="1" t="s">
        <v>60</v>
      </c>
      <c r="I821" s="1" t="s">
        <v>113</v>
      </c>
      <c r="J821" s="1" t="s">
        <v>61</v>
      </c>
      <c r="K821" s="1" t="str">
        <f>"102"</f>
        <v>102</v>
      </c>
      <c r="L821" s="2">
        <v>43325</v>
      </c>
      <c r="M821" s="2">
        <v>43329</v>
      </c>
      <c r="N821" s="2">
        <v>43329</v>
      </c>
      <c r="W821" s="1" t="s">
        <v>59</v>
      </c>
      <c r="X821" s="1" t="str">
        <f>"847692"</f>
        <v>847692</v>
      </c>
      <c r="Z821" s="1" t="s">
        <v>108</v>
      </c>
      <c r="AA821" s="1">
        <v>1</v>
      </c>
      <c r="AD821" s="1" t="s">
        <v>114</v>
      </c>
    </row>
    <row r="822" spans="1:30" s="1" customFormat="1" x14ac:dyDescent="0.3">
      <c r="A822" s="1" t="s">
        <v>901</v>
      </c>
      <c r="B822" s="1" t="s">
        <v>902</v>
      </c>
      <c r="C822" s="1" t="s">
        <v>903</v>
      </c>
      <c r="D822" s="1" t="s">
        <v>34</v>
      </c>
      <c r="F822" s="1" t="s">
        <v>4475</v>
      </c>
      <c r="G822" s="1" t="s">
        <v>1891</v>
      </c>
      <c r="H822" s="1" t="s">
        <v>60</v>
      </c>
      <c r="I822" s="1" t="s">
        <v>113</v>
      </c>
      <c r="J822" s="1" t="s">
        <v>61</v>
      </c>
      <c r="K822" s="1" t="str">
        <f>"LVL"</f>
        <v>LVL</v>
      </c>
      <c r="L822" s="2">
        <v>43326</v>
      </c>
      <c r="M822" s="2">
        <v>43346</v>
      </c>
      <c r="N822" s="2">
        <v>43346</v>
      </c>
      <c r="W822" s="1" t="s">
        <v>59</v>
      </c>
      <c r="X822" s="1" t="str">
        <f>"690945"</f>
        <v>690945</v>
      </c>
      <c r="Z822" s="1" t="s">
        <v>184</v>
      </c>
      <c r="AA822" s="1">
        <v>1</v>
      </c>
      <c r="AD822" s="1" t="s">
        <v>79</v>
      </c>
    </row>
    <row r="823" spans="1:30" s="1" customFormat="1" x14ac:dyDescent="0.3">
      <c r="A823" s="1" t="s">
        <v>901</v>
      </c>
      <c r="B823" s="1" t="s">
        <v>902</v>
      </c>
      <c r="C823" s="1" t="s">
        <v>903</v>
      </c>
      <c r="D823" s="1" t="s">
        <v>34</v>
      </c>
      <c r="F823" s="1" t="s">
        <v>4475</v>
      </c>
      <c r="G823" s="1" t="s">
        <v>1891</v>
      </c>
      <c r="H823" s="1" t="s">
        <v>60</v>
      </c>
      <c r="I823" s="1" t="s">
        <v>113</v>
      </c>
      <c r="J823" s="1" t="s">
        <v>61</v>
      </c>
      <c r="K823" s="1" t="str">
        <f>"LVL"</f>
        <v>LVL</v>
      </c>
      <c r="L823" s="2">
        <v>43326</v>
      </c>
      <c r="M823" s="2">
        <v>43346</v>
      </c>
      <c r="N823" s="2">
        <v>43346</v>
      </c>
      <c r="W823" s="1" t="s">
        <v>59</v>
      </c>
      <c r="X823" s="1" t="str">
        <f>"690945"</f>
        <v>690945</v>
      </c>
      <c r="Z823" s="1" t="s">
        <v>184</v>
      </c>
      <c r="AA823" s="1">
        <v>1</v>
      </c>
      <c r="AD823" s="1" t="s">
        <v>79</v>
      </c>
    </row>
    <row r="824" spans="1:30" s="1" customFormat="1" x14ac:dyDescent="0.3">
      <c r="A824" s="1" t="s">
        <v>1893</v>
      </c>
      <c r="B824" s="1" t="s">
        <v>500</v>
      </c>
      <c r="C824" s="1" t="s">
        <v>1894</v>
      </c>
      <c r="D824" s="1" t="s">
        <v>34</v>
      </c>
      <c r="F824" s="1" t="s">
        <v>4475</v>
      </c>
      <c r="G824" s="1" t="s">
        <v>1892</v>
      </c>
      <c r="H824" s="1" t="s">
        <v>60</v>
      </c>
      <c r="I824" s="1" t="s">
        <v>95</v>
      </c>
      <c r="J824" s="1" t="s">
        <v>61</v>
      </c>
      <c r="K824" s="1" t="str">
        <f>"LVL"</f>
        <v>LVL</v>
      </c>
      <c r="L824" s="2">
        <v>43326</v>
      </c>
      <c r="M824" s="2">
        <v>43328</v>
      </c>
      <c r="N824" s="2">
        <v>43328</v>
      </c>
      <c r="W824" s="1" t="s">
        <v>59</v>
      </c>
      <c r="X824" s="1" t="str">
        <f>"690945"</f>
        <v>690945</v>
      </c>
      <c r="Z824" s="1" t="s">
        <v>184</v>
      </c>
      <c r="AA824" s="1">
        <v>1</v>
      </c>
      <c r="AD824" s="1" t="s">
        <v>79</v>
      </c>
    </row>
    <row r="825" spans="1:30" s="1" customFormat="1" x14ac:dyDescent="0.3">
      <c r="A825" s="1" t="s">
        <v>1893</v>
      </c>
      <c r="B825" s="1" t="s">
        <v>500</v>
      </c>
      <c r="C825" s="1" t="s">
        <v>1894</v>
      </c>
      <c r="D825" s="1" t="s">
        <v>34</v>
      </c>
      <c r="F825" s="1" t="s">
        <v>4475</v>
      </c>
      <c r="G825" s="1" t="s">
        <v>1892</v>
      </c>
      <c r="H825" s="1" t="s">
        <v>60</v>
      </c>
      <c r="I825" s="1" t="s">
        <v>95</v>
      </c>
      <c r="J825" s="1" t="s">
        <v>61</v>
      </c>
      <c r="K825" s="1" t="str">
        <f>"LVL"</f>
        <v>LVL</v>
      </c>
      <c r="L825" s="2">
        <v>43326</v>
      </c>
      <c r="M825" s="2">
        <v>43328</v>
      </c>
      <c r="N825" s="2">
        <v>43328</v>
      </c>
      <c r="W825" s="1" t="s">
        <v>59</v>
      </c>
      <c r="X825" s="1" t="str">
        <f>"690945"</f>
        <v>690945</v>
      </c>
      <c r="Z825" s="1" t="s">
        <v>184</v>
      </c>
      <c r="AA825" s="1">
        <v>1</v>
      </c>
      <c r="AD825" s="1" t="s">
        <v>79</v>
      </c>
    </row>
    <row r="826" spans="1:30" s="1" customFormat="1" x14ac:dyDescent="0.3">
      <c r="A826" s="1" t="s">
        <v>1690</v>
      </c>
      <c r="B826" s="1" t="s">
        <v>1691</v>
      </c>
      <c r="C826" s="1" t="s">
        <v>1692</v>
      </c>
      <c r="D826" s="1" t="s">
        <v>37</v>
      </c>
      <c r="F826" s="1">
        <v>105</v>
      </c>
      <c r="G826" s="1" t="s">
        <v>1895</v>
      </c>
      <c r="H826" s="1" t="s">
        <v>60</v>
      </c>
      <c r="I826" s="1" t="s">
        <v>113</v>
      </c>
      <c r="J826" s="1" t="s">
        <v>61</v>
      </c>
      <c r="K826" s="1" t="str">
        <f>"102"</f>
        <v>102</v>
      </c>
      <c r="L826" s="2">
        <v>43326</v>
      </c>
      <c r="M826" s="2">
        <v>43328</v>
      </c>
      <c r="N826" s="2">
        <v>43328</v>
      </c>
      <c r="W826" s="1" t="s">
        <v>59</v>
      </c>
      <c r="X826" s="1" t="str">
        <f>"305671"</f>
        <v>305671</v>
      </c>
      <c r="Z826" s="1" t="s">
        <v>65</v>
      </c>
      <c r="AA826" s="1">
        <v>1</v>
      </c>
      <c r="AB826" s="1" t="s">
        <v>1896</v>
      </c>
      <c r="AD826" s="1" t="s">
        <v>67</v>
      </c>
    </row>
    <row r="827" spans="1:30" s="1" customFormat="1" x14ac:dyDescent="0.3">
      <c r="A827" s="1" t="s">
        <v>1898</v>
      </c>
      <c r="B827" s="1" t="s">
        <v>134</v>
      </c>
      <c r="C827" s="1" t="s">
        <v>1899</v>
      </c>
      <c r="D827" s="1" t="s">
        <v>37</v>
      </c>
      <c r="F827" s="1">
        <v>105</v>
      </c>
      <c r="G827" s="1" t="s">
        <v>1897</v>
      </c>
      <c r="H827" s="1" t="s">
        <v>60</v>
      </c>
      <c r="I827" s="1" t="s">
        <v>113</v>
      </c>
      <c r="J827" s="1" t="s">
        <v>61</v>
      </c>
      <c r="K827" s="1" t="str">
        <f>"102"</f>
        <v>102</v>
      </c>
      <c r="L827" s="2">
        <v>43327</v>
      </c>
      <c r="M827" s="2">
        <v>43329</v>
      </c>
      <c r="N827" s="2">
        <v>43329</v>
      </c>
      <c r="W827" s="1" t="s">
        <v>59</v>
      </c>
      <c r="X827" s="1" t="str">
        <f>"305671"</f>
        <v>305671</v>
      </c>
      <c r="Z827" s="1" t="s">
        <v>65</v>
      </c>
      <c r="AA827" s="1">
        <v>1</v>
      </c>
      <c r="AB827" s="1" t="s">
        <v>1900</v>
      </c>
      <c r="AD827" s="1" t="s">
        <v>67</v>
      </c>
    </row>
    <row r="828" spans="1:30" s="1" customFormat="1" x14ac:dyDescent="0.3">
      <c r="A828" s="1" t="s">
        <v>901</v>
      </c>
      <c r="B828" s="1" t="s">
        <v>902</v>
      </c>
      <c r="C828" s="1" t="s">
        <v>903</v>
      </c>
      <c r="D828" s="1" t="s">
        <v>34</v>
      </c>
      <c r="F828" s="1" t="s">
        <v>4475</v>
      </c>
      <c r="G828" s="1" t="s">
        <v>1901</v>
      </c>
      <c r="H828" s="1" t="s">
        <v>60</v>
      </c>
      <c r="I828" s="1" t="s">
        <v>113</v>
      </c>
      <c r="J828" s="1" t="s">
        <v>61</v>
      </c>
      <c r="K828" s="1" t="str">
        <f>"LVL"</f>
        <v>LVL</v>
      </c>
      <c r="L828" s="2">
        <v>43328</v>
      </c>
      <c r="M828" s="2">
        <v>43346</v>
      </c>
      <c r="N828" s="2">
        <v>43346</v>
      </c>
      <c r="W828" s="1" t="s">
        <v>59</v>
      </c>
      <c r="X828" s="1" t="str">
        <f>"690945"</f>
        <v>690945</v>
      </c>
      <c r="Z828" s="1" t="s">
        <v>184</v>
      </c>
      <c r="AA828" s="1">
        <v>1</v>
      </c>
      <c r="AD828" s="1" t="s">
        <v>79</v>
      </c>
    </row>
    <row r="829" spans="1:30" s="1" customFormat="1" x14ac:dyDescent="0.3">
      <c r="A829" s="1" t="s">
        <v>597</v>
      </c>
      <c r="B829" s="1" t="s">
        <v>598</v>
      </c>
      <c r="C829" s="1" t="s">
        <v>599</v>
      </c>
      <c r="D829" s="1" t="s">
        <v>37</v>
      </c>
      <c r="F829" s="1" t="s">
        <v>4478</v>
      </c>
      <c r="G829" s="1" t="s">
        <v>1902</v>
      </c>
      <c r="H829" s="1" t="s">
        <v>60</v>
      </c>
      <c r="I829" s="1" t="s">
        <v>113</v>
      </c>
      <c r="J829" s="1" t="s">
        <v>61</v>
      </c>
      <c r="K829" s="1" t="str">
        <f>"44"</f>
        <v>44</v>
      </c>
      <c r="L829" s="2">
        <v>43328</v>
      </c>
      <c r="M829" s="2">
        <v>43332</v>
      </c>
      <c r="N829" s="2">
        <v>43332</v>
      </c>
      <c r="W829" s="1" t="s">
        <v>59</v>
      </c>
      <c r="X829" s="1" t="str">
        <f>"847692"</f>
        <v>847692</v>
      </c>
      <c r="Z829" s="1" t="s">
        <v>108</v>
      </c>
      <c r="AA829" s="1">
        <v>1</v>
      </c>
      <c r="AB829" s="1" t="s">
        <v>1903</v>
      </c>
      <c r="AD829" s="1" t="s">
        <v>114</v>
      </c>
    </row>
    <row r="830" spans="1:30" s="1" customFormat="1" x14ac:dyDescent="0.3">
      <c r="A830" s="1" t="s">
        <v>597</v>
      </c>
      <c r="B830" s="1" t="s">
        <v>598</v>
      </c>
      <c r="C830" s="1" t="s">
        <v>599</v>
      </c>
      <c r="D830" s="1" t="s">
        <v>37</v>
      </c>
      <c r="F830" s="1" t="s">
        <v>4478</v>
      </c>
      <c r="G830" s="1" t="s">
        <v>1904</v>
      </c>
      <c r="H830" s="1" t="s">
        <v>60</v>
      </c>
      <c r="I830" s="1" t="s">
        <v>113</v>
      </c>
      <c r="J830" s="1" t="s">
        <v>61</v>
      </c>
      <c r="K830" s="1" t="str">
        <f>"44"</f>
        <v>44</v>
      </c>
      <c r="L830" s="2">
        <v>43329</v>
      </c>
      <c r="M830" s="2">
        <v>43332</v>
      </c>
      <c r="N830" s="2">
        <v>43332</v>
      </c>
      <c r="W830" s="1" t="s">
        <v>59</v>
      </c>
      <c r="X830" s="1" t="str">
        <f>"847692"</f>
        <v>847692</v>
      </c>
      <c r="Z830" s="1" t="s">
        <v>108</v>
      </c>
      <c r="AA830" s="1">
        <v>1</v>
      </c>
      <c r="AB830" s="1" t="s">
        <v>1905</v>
      </c>
      <c r="AD830" s="1" t="s">
        <v>114</v>
      </c>
    </row>
    <row r="831" spans="1:30" s="1" customFormat="1" x14ac:dyDescent="0.3">
      <c r="A831" s="1" t="s">
        <v>1234</v>
      </c>
      <c r="B831" s="1" t="s">
        <v>76</v>
      </c>
      <c r="C831" s="1" t="s">
        <v>874</v>
      </c>
      <c r="D831" s="1" t="s">
        <v>37</v>
      </c>
      <c r="F831" s="1">
        <v>105</v>
      </c>
      <c r="G831" s="1" t="s">
        <v>1906</v>
      </c>
      <c r="H831" s="1" t="s">
        <v>60</v>
      </c>
      <c r="I831" s="1" t="s">
        <v>113</v>
      </c>
      <c r="J831" s="1" t="s">
        <v>61</v>
      </c>
      <c r="K831" s="1" t="str">
        <f>"FRN"</f>
        <v>FRN</v>
      </c>
      <c r="L831" s="2">
        <v>43329</v>
      </c>
      <c r="M831" s="2">
        <v>43332</v>
      </c>
      <c r="N831" s="2">
        <v>43332</v>
      </c>
      <c r="W831" s="1" t="s">
        <v>59</v>
      </c>
      <c r="X831" s="1" t="str">
        <f>"305671"</f>
        <v>305671</v>
      </c>
      <c r="Z831" s="1" t="s">
        <v>65</v>
      </c>
      <c r="AA831" s="1">
        <v>1</v>
      </c>
      <c r="AD831" s="1" t="s">
        <v>67</v>
      </c>
    </row>
    <row r="832" spans="1:30" s="1" customFormat="1" x14ac:dyDescent="0.3">
      <c r="A832" s="1" t="s">
        <v>402</v>
      </c>
      <c r="B832" s="1" t="s">
        <v>403</v>
      </c>
      <c r="C832" s="1" t="s">
        <v>404</v>
      </c>
      <c r="D832" s="1" t="s">
        <v>37</v>
      </c>
      <c r="F832" s="1" t="s">
        <v>4478</v>
      </c>
      <c r="G832" s="1" t="s">
        <v>1907</v>
      </c>
      <c r="H832" s="1" t="s">
        <v>60</v>
      </c>
      <c r="I832" s="1" t="s">
        <v>113</v>
      </c>
      <c r="J832" s="1" t="s">
        <v>61</v>
      </c>
      <c r="K832" s="1" t="str">
        <f>"102"</f>
        <v>102</v>
      </c>
      <c r="L832" s="2">
        <v>43329</v>
      </c>
      <c r="M832" s="2">
        <v>43333</v>
      </c>
      <c r="N832" s="2">
        <v>43333</v>
      </c>
      <c r="W832" s="1" t="s">
        <v>59</v>
      </c>
      <c r="X832" s="1" t="str">
        <f>"847692"</f>
        <v>847692</v>
      </c>
      <c r="Z832" s="1" t="s">
        <v>108</v>
      </c>
      <c r="AA832" s="1">
        <v>1</v>
      </c>
      <c r="AB832" s="1" t="s">
        <v>1908</v>
      </c>
      <c r="AD832" s="1" t="s">
        <v>114</v>
      </c>
    </row>
    <row r="833" spans="1:30" s="1" customFormat="1" x14ac:dyDescent="0.3">
      <c r="A833" s="1" t="s">
        <v>402</v>
      </c>
      <c r="B833" s="1" t="s">
        <v>403</v>
      </c>
      <c r="C833" s="1" t="s">
        <v>404</v>
      </c>
      <c r="D833" s="1" t="s">
        <v>37</v>
      </c>
      <c r="F833" s="1" t="s">
        <v>4478</v>
      </c>
      <c r="G833" s="1" t="s">
        <v>1909</v>
      </c>
      <c r="H833" s="1" t="s">
        <v>60</v>
      </c>
      <c r="I833" s="1" t="s">
        <v>113</v>
      </c>
      <c r="J833" s="1" t="s">
        <v>61</v>
      </c>
      <c r="K833" s="1" t="str">
        <f>"102"</f>
        <v>102</v>
      </c>
      <c r="L833" s="2">
        <v>43329</v>
      </c>
      <c r="M833" s="2">
        <v>43333</v>
      </c>
      <c r="N833" s="2">
        <v>43333</v>
      </c>
      <c r="W833" s="1" t="s">
        <v>59</v>
      </c>
      <c r="X833" s="1" t="str">
        <f>"847692"</f>
        <v>847692</v>
      </c>
      <c r="Z833" s="1" t="s">
        <v>108</v>
      </c>
      <c r="AA833" s="1">
        <v>1</v>
      </c>
      <c r="AB833" s="1" t="s">
        <v>1910</v>
      </c>
      <c r="AD833" s="1" t="s">
        <v>114</v>
      </c>
    </row>
    <row r="834" spans="1:30" s="1" customFormat="1" x14ac:dyDescent="0.3">
      <c r="A834" s="1" t="s">
        <v>402</v>
      </c>
      <c r="B834" s="1" t="s">
        <v>403</v>
      </c>
      <c r="C834" s="1" t="s">
        <v>404</v>
      </c>
      <c r="D834" s="1" t="s">
        <v>37</v>
      </c>
      <c r="F834" s="1" t="s">
        <v>4478</v>
      </c>
      <c r="G834" s="1" t="s">
        <v>1911</v>
      </c>
      <c r="H834" s="1" t="s">
        <v>60</v>
      </c>
      <c r="I834" s="1" t="s">
        <v>113</v>
      </c>
      <c r="J834" s="1" t="s">
        <v>61</v>
      </c>
      <c r="K834" s="1" t="str">
        <f>"102"</f>
        <v>102</v>
      </c>
      <c r="L834" s="2">
        <v>43330</v>
      </c>
      <c r="M834" s="2">
        <v>43333</v>
      </c>
      <c r="N834" s="2">
        <v>43333</v>
      </c>
      <c r="W834" s="1" t="s">
        <v>59</v>
      </c>
      <c r="X834" s="1" t="str">
        <f>"847692"</f>
        <v>847692</v>
      </c>
      <c r="Z834" s="1" t="s">
        <v>108</v>
      </c>
      <c r="AA834" s="1">
        <v>1</v>
      </c>
      <c r="AB834" s="1" t="s">
        <v>1912</v>
      </c>
      <c r="AD834" s="1" t="s">
        <v>114</v>
      </c>
    </row>
    <row r="835" spans="1:30" s="1" customFormat="1" x14ac:dyDescent="0.3">
      <c r="A835" s="1" t="s">
        <v>1417</v>
      </c>
      <c r="B835" s="1" t="s">
        <v>1418</v>
      </c>
      <c r="C835" s="1" t="s">
        <v>1419</v>
      </c>
      <c r="D835" s="1" t="s">
        <v>34</v>
      </c>
      <c r="F835" s="1" t="s">
        <v>4475</v>
      </c>
      <c r="G835" s="1" t="s">
        <v>1913</v>
      </c>
      <c r="H835" s="1" t="s">
        <v>60</v>
      </c>
      <c r="I835" s="1" t="s">
        <v>64</v>
      </c>
      <c r="J835" s="1" t="s">
        <v>61</v>
      </c>
      <c r="K835" s="1" t="str">
        <f>"LVL"</f>
        <v>LVL</v>
      </c>
      <c r="L835" s="2">
        <v>43334</v>
      </c>
      <c r="M835" s="2">
        <v>43335</v>
      </c>
      <c r="N835" s="2">
        <v>43335</v>
      </c>
      <c r="W835" s="1" t="s">
        <v>59</v>
      </c>
      <c r="X835" s="1" t="str">
        <f>"139545"</f>
        <v>139545</v>
      </c>
      <c r="Z835" s="1" t="s">
        <v>74</v>
      </c>
      <c r="AA835" s="1">
        <v>1</v>
      </c>
      <c r="AB835" s="1" t="s">
        <v>49</v>
      </c>
      <c r="AD835" s="1" t="s">
        <v>79</v>
      </c>
    </row>
    <row r="836" spans="1:30" s="1" customFormat="1" x14ac:dyDescent="0.3">
      <c r="A836" s="1" t="s">
        <v>1893</v>
      </c>
      <c r="B836" s="1" t="s">
        <v>500</v>
      </c>
      <c r="C836" s="1" t="s">
        <v>1894</v>
      </c>
      <c r="D836" s="1" t="s">
        <v>37</v>
      </c>
      <c r="F836" s="1" t="s">
        <v>4478</v>
      </c>
      <c r="G836" s="1" t="s">
        <v>1914</v>
      </c>
      <c r="H836" s="1" t="s">
        <v>60</v>
      </c>
      <c r="I836" s="1" t="s">
        <v>113</v>
      </c>
      <c r="J836" s="1" t="s">
        <v>61</v>
      </c>
      <c r="K836" s="1" t="str">
        <f>"102"</f>
        <v>102</v>
      </c>
      <c r="L836" s="2">
        <v>43334</v>
      </c>
      <c r="M836" s="2">
        <v>43335</v>
      </c>
      <c r="N836" s="2">
        <v>43335</v>
      </c>
      <c r="W836" s="1" t="s">
        <v>59</v>
      </c>
      <c r="X836" s="1" t="str">
        <f>"847692"</f>
        <v>847692</v>
      </c>
      <c r="Z836" s="1" t="s">
        <v>108</v>
      </c>
      <c r="AA836" s="1">
        <v>1</v>
      </c>
      <c r="AD836" s="1" t="s">
        <v>114</v>
      </c>
    </row>
    <row r="837" spans="1:30" s="1" customFormat="1" x14ac:dyDescent="0.3">
      <c r="A837" s="1" t="s">
        <v>1893</v>
      </c>
      <c r="B837" s="1" t="s">
        <v>500</v>
      </c>
      <c r="C837" s="1" t="s">
        <v>1894</v>
      </c>
      <c r="D837" s="1" t="s">
        <v>37</v>
      </c>
      <c r="F837" s="1" t="s">
        <v>4478</v>
      </c>
      <c r="G837" s="1" t="s">
        <v>1914</v>
      </c>
      <c r="H837" s="1" t="s">
        <v>60</v>
      </c>
      <c r="I837" s="1" t="s">
        <v>113</v>
      </c>
      <c r="J837" s="1" t="s">
        <v>61</v>
      </c>
      <c r="K837" s="1" t="str">
        <f>"102"</f>
        <v>102</v>
      </c>
      <c r="L837" s="2">
        <v>43334</v>
      </c>
      <c r="M837" s="2">
        <v>43335</v>
      </c>
      <c r="N837" s="2">
        <v>43335</v>
      </c>
      <c r="W837" s="1" t="s">
        <v>59</v>
      </c>
      <c r="X837" s="1" t="str">
        <f>"847692"</f>
        <v>847692</v>
      </c>
      <c r="Z837" s="1" t="s">
        <v>108</v>
      </c>
      <c r="AA837" s="1">
        <v>1</v>
      </c>
      <c r="AD837" s="1" t="s">
        <v>114</v>
      </c>
    </row>
    <row r="838" spans="1:30" s="1" customFormat="1" x14ac:dyDescent="0.3">
      <c r="A838" s="1" t="s">
        <v>1558</v>
      </c>
      <c r="B838" s="1" t="s">
        <v>51</v>
      </c>
      <c r="C838" s="1" t="s">
        <v>1559</v>
      </c>
      <c r="D838" s="1" t="s">
        <v>37</v>
      </c>
      <c r="F838" s="1">
        <v>78</v>
      </c>
      <c r="G838" s="1" t="s">
        <v>1915</v>
      </c>
      <c r="H838" s="1" t="s">
        <v>60</v>
      </c>
      <c r="I838" s="1" t="s">
        <v>64</v>
      </c>
      <c r="J838" s="1" t="s">
        <v>61</v>
      </c>
      <c r="K838" s="1" t="str">
        <f>"102"</f>
        <v>102</v>
      </c>
      <c r="L838" s="2">
        <v>43335</v>
      </c>
      <c r="M838" s="2">
        <v>43336</v>
      </c>
      <c r="N838" s="2">
        <v>43336</v>
      </c>
      <c r="W838" s="1" t="s">
        <v>59</v>
      </c>
      <c r="X838" s="1" t="str">
        <f>"607064"</f>
        <v>607064</v>
      </c>
      <c r="Z838" s="1" t="s">
        <v>42</v>
      </c>
      <c r="AA838" s="1">
        <v>1</v>
      </c>
      <c r="AD838" s="1" t="s">
        <v>43</v>
      </c>
    </row>
    <row r="839" spans="1:30" s="1" customFormat="1" x14ac:dyDescent="0.3">
      <c r="A839" s="1" t="s">
        <v>1917</v>
      </c>
      <c r="B839" s="1" t="s">
        <v>134</v>
      </c>
      <c r="C839" s="1" t="s">
        <v>1918</v>
      </c>
      <c r="D839" s="1" t="s">
        <v>37</v>
      </c>
      <c r="F839" s="1">
        <v>78</v>
      </c>
      <c r="G839" s="1" t="s">
        <v>1916</v>
      </c>
      <c r="H839" s="1" t="s">
        <v>60</v>
      </c>
      <c r="I839" s="1" t="s">
        <v>64</v>
      </c>
      <c r="J839" s="1" t="s">
        <v>61</v>
      </c>
      <c r="K839" s="1" t="str">
        <f>"102"</f>
        <v>102</v>
      </c>
      <c r="L839" s="2">
        <v>43335</v>
      </c>
      <c r="M839" s="2">
        <v>43336</v>
      </c>
      <c r="N839" s="2">
        <v>43336</v>
      </c>
      <c r="W839" s="1" t="s">
        <v>59</v>
      </c>
      <c r="X839" s="1" t="str">
        <f>"607064"</f>
        <v>607064</v>
      </c>
      <c r="Z839" s="1" t="s">
        <v>42</v>
      </c>
      <c r="AA839" s="1">
        <v>1</v>
      </c>
      <c r="AB839" s="1" t="s">
        <v>49</v>
      </c>
      <c r="AD839" s="1" t="s">
        <v>43</v>
      </c>
    </row>
    <row r="840" spans="1:30" s="1" customFormat="1" x14ac:dyDescent="0.3">
      <c r="A840" s="1" t="s">
        <v>510</v>
      </c>
      <c r="B840" s="1" t="s">
        <v>511</v>
      </c>
      <c r="C840" s="1" t="s">
        <v>512</v>
      </c>
      <c r="D840" s="1" t="s">
        <v>37</v>
      </c>
      <c r="F840" s="1" t="s">
        <v>4478</v>
      </c>
      <c r="G840" s="1" t="s">
        <v>1919</v>
      </c>
      <c r="H840" s="1" t="s">
        <v>60</v>
      </c>
      <c r="I840" s="1" t="s">
        <v>113</v>
      </c>
      <c r="J840" s="1" t="s">
        <v>61</v>
      </c>
      <c r="K840" s="1" t="str">
        <f>"102"</f>
        <v>102</v>
      </c>
      <c r="L840" s="2">
        <v>43336</v>
      </c>
      <c r="M840" s="2">
        <v>43339</v>
      </c>
      <c r="N840" s="2">
        <v>43339</v>
      </c>
      <c r="W840" s="1" t="s">
        <v>59</v>
      </c>
      <c r="X840" s="1" t="str">
        <f>"847692"</f>
        <v>847692</v>
      </c>
      <c r="Z840" s="1" t="s">
        <v>108</v>
      </c>
      <c r="AA840" s="1">
        <v>1</v>
      </c>
      <c r="AB840" s="1" t="s">
        <v>1920</v>
      </c>
      <c r="AD840" s="1" t="s">
        <v>114</v>
      </c>
    </row>
    <row r="841" spans="1:30" s="1" customFormat="1" x14ac:dyDescent="0.3">
      <c r="A841" s="1" t="s">
        <v>402</v>
      </c>
      <c r="B841" s="1" t="s">
        <v>403</v>
      </c>
      <c r="C841" s="1" t="s">
        <v>404</v>
      </c>
      <c r="D841" s="1" t="s">
        <v>34</v>
      </c>
      <c r="F841" s="1" t="s">
        <v>4475</v>
      </c>
      <c r="G841" s="1" t="s">
        <v>1921</v>
      </c>
      <c r="H841" s="1" t="s">
        <v>60</v>
      </c>
      <c r="I841" s="1" t="s">
        <v>113</v>
      </c>
      <c r="J841" s="1" t="s">
        <v>61</v>
      </c>
      <c r="K841" s="1" t="str">
        <f>"LVL"</f>
        <v>LVL</v>
      </c>
      <c r="L841" s="2">
        <v>43336</v>
      </c>
      <c r="M841" s="2">
        <v>43339</v>
      </c>
      <c r="N841" s="2">
        <v>43339</v>
      </c>
      <c r="W841" s="1" t="s">
        <v>59</v>
      </c>
      <c r="X841" s="1" t="str">
        <f>"690945"</f>
        <v>690945</v>
      </c>
      <c r="Z841" s="1" t="s">
        <v>184</v>
      </c>
      <c r="AA841" s="1">
        <v>1</v>
      </c>
      <c r="AB841" s="1" t="s">
        <v>1922</v>
      </c>
      <c r="AD841" s="1" t="s">
        <v>79</v>
      </c>
    </row>
    <row r="842" spans="1:30" s="1" customFormat="1" x14ac:dyDescent="0.3">
      <c r="A842" s="1" t="s">
        <v>1924</v>
      </c>
      <c r="B842" s="1" t="s">
        <v>1925</v>
      </c>
      <c r="C842" s="1" t="s">
        <v>1926</v>
      </c>
      <c r="D842" s="1" t="s">
        <v>37</v>
      </c>
      <c r="F842" s="1">
        <v>78</v>
      </c>
      <c r="G842" s="1" t="s">
        <v>1923</v>
      </c>
      <c r="H842" s="1" t="s">
        <v>60</v>
      </c>
      <c r="I842" s="1" t="s">
        <v>64</v>
      </c>
      <c r="J842" s="1" t="s">
        <v>61</v>
      </c>
      <c r="K842" s="1" t="str">
        <f>"102"</f>
        <v>102</v>
      </c>
      <c r="L842" s="2">
        <v>43339</v>
      </c>
      <c r="M842" s="2">
        <v>43340</v>
      </c>
      <c r="N842" s="2">
        <v>43340</v>
      </c>
      <c r="W842" s="1" t="s">
        <v>59</v>
      </c>
      <c r="X842" s="1" t="str">
        <f>"607064"</f>
        <v>607064</v>
      </c>
      <c r="Z842" s="1" t="s">
        <v>42</v>
      </c>
      <c r="AA842" s="1">
        <v>1</v>
      </c>
      <c r="AB842" s="1" t="s">
        <v>49</v>
      </c>
      <c r="AD842" s="1" t="s">
        <v>43</v>
      </c>
    </row>
    <row r="843" spans="1:30" s="1" customFormat="1" x14ac:dyDescent="0.3">
      <c r="A843" s="1" t="s">
        <v>1928</v>
      </c>
      <c r="B843" s="1" t="s">
        <v>1929</v>
      </c>
      <c r="C843" s="1" t="s">
        <v>1930</v>
      </c>
      <c r="D843" s="1" t="s">
        <v>37</v>
      </c>
      <c r="F843" s="1">
        <v>78</v>
      </c>
      <c r="G843" s="1" t="s">
        <v>1927</v>
      </c>
      <c r="H843" s="1" t="s">
        <v>60</v>
      </c>
      <c r="I843" s="1" t="s">
        <v>64</v>
      </c>
      <c r="J843" s="1" t="s">
        <v>61</v>
      </c>
      <c r="K843" s="1" t="str">
        <f>"102"</f>
        <v>102</v>
      </c>
      <c r="L843" s="2">
        <v>43339</v>
      </c>
      <c r="M843" s="2">
        <v>43340</v>
      </c>
      <c r="N843" s="2">
        <v>43340</v>
      </c>
      <c r="W843" s="1" t="s">
        <v>59</v>
      </c>
      <c r="X843" s="1" t="str">
        <f>"607064"</f>
        <v>607064</v>
      </c>
      <c r="Z843" s="1" t="s">
        <v>42</v>
      </c>
      <c r="AA843" s="1">
        <v>1</v>
      </c>
      <c r="AD843" s="1" t="s">
        <v>43</v>
      </c>
    </row>
    <row r="844" spans="1:30" s="1" customFormat="1" x14ac:dyDescent="0.3">
      <c r="A844" s="1" t="s">
        <v>910</v>
      </c>
      <c r="B844" s="1" t="s">
        <v>911</v>
      </c>
      <c r="C844" s="1" t="s">
        <v>912</v>
      </c>
      <c r="D844" s="1" t="s">
        <v>34</v>
      </c>
      <c r="F844" s="1" t="s">
        <v>4475</v>
      </c>
      <c r="G844" s="1" t="s">
        <v>1931</v>
      </c>
      <c r="H844" s="1" t="s">
        <v>60</v>
      </c>
      <c r="I844" s="1" t="s">
        <v>113</v>
      </c>
      <c r="J844" s="1" t="s">
        <v>61</v>
      </c>
      <c r="K844" s="1" t="str">
        <f>"LVL"</f>
        <v>LVL</v>
      </c>
      <c r="L844" s="2">
        <v>43339</v>
      </c>
      <c r="M844" s="2">
        <v>43340</v>
      </c>
      <c r="N844" s="2">
        <v>43340</v>
      </c>
      <c r="W844" s="1" t="s">
        <v>59</v>
      </c>
      <c r="X844" s="1" t="str">
        <f>"690945"</f>
        <v>690945</v>
      </c>
      <c r="Z844" s="1" t="s">
        <v>184</v>
      </c>
      <c r="AA844" s="1">
        <v>1</v>
      </c>
      <c r="AD844" s="1" t="s">
        <v>79</v>
      </c>
    </row>
    <row r="845" spans="1:30" s="1" customFormat="1" x14ac:dyDescent="0.3">
      <c r="A845" s="1" t="s">
        <v>402</v>
      </c>
      <c r="B845" s="1" t="s">
        <v>403</v>
      </c>
      <c r="C845" s="1" t="s">
        <v>404</v>
      </c>
      <c r="D845" s="1" t="s">
        <v>34</v>
      </c>
      <c r="F845" s="1" t="s">
        <v>4475</v>
      </c>
      <c r="G845" s="1" t="s">
        <v>1932</v>
      </c>
      <c r="H845" s="1" t="s">
        <v>60</v>
      </c>
      <c r="I845" s="1" t="s">
        <v>113</v>
      </c>
      <c r="J845" s="1" t="s">
        <v>61</v>
      </c>
      <c r="K845" s="1" t="str">
        <f>"LVL"</f>
        <v>LVL</v>
      </c>
      <c r="L845" s="2">
        <v>43339</v>
      </c>
      <c r="M845" s="2">
        <v>43340</v>
      </c>
      <c r="N845" s="2">
        <v>43340</v>
      </c>
      <c r="W845" s="1" t="s">
        <v>59</v>
      </c>
      <c r="X845" s="1" t="str">
        <f>"690945"</f>
        <v>690945</v>
      </c>
      <c r="Z845" s="1" t="s">
        <v>184</v>
      </c>
      <c r="AA845" s="1">
        <v>1</v>
      </c>
      <c r="AB845" s="1" t="s">
        <v>1933</v>
      </c>
      <c r="AD845" s="1" t="s">
        <v>79</v>
      </c>
    </row>
    <row r="846" spans="1:30" s="1" customFormat="1" x14ac:dyDescent="0.3">
      <c r="A846" s="1" t="s">
        <v>1338</v>
      </c>
      <c r="B846" s="1" t="s">
        <v>1339</v>
      </c>
      <c r="C846" s="1" t="s">
        <v>1340</v>
      </c>
      <c r="D846" s="1" t="s">
        <v>37</v>
      </c>
      <c r="F846" s="1" t="s">
        <v>4478</v>
      </c>
      <c r="G846" s="1" t="s">
        <v>1934</v>
      </c>
      <c r="H846" s="1" t="s">
        <v>60</v>
      </c>
      <c r="I846" s="1" t="s">
        <v>64</v>
      </c>
      <c r="J846" s="1" t="s">
        <v>61</v>
      </c>
      <c r="K846" s="1" t="str">
        <f>"FRN"</f>
        <v>FRN</v>
      </c>
      <c r="L846" s="2">
        <v>43340</v>
      </c>
      <c r="M846" s="2">
        <v>43341</v>
      </c>
      <c r="N846" s="2">
        <v>43341</v>
      </c>
      <c r="W846" s="1" t="s">
        <v>59</v>
      </c>
      <c r="X846" s="1" t="str">
        <f>"847692"</f>
        <v>847692</v>
      </c>
      <c r="Z846" s="1" t="s">
        <v>108</v>
      </c>
      <c r="AA846" s="1">
        <v>1</v>
      </c>
      <c r="AB846" s="1" t="s">
        <v>49</v>
      </c>
      <c r="AD846" s="1" t="s">
        <v>114</v>
      </c>
    </row>
    <row r="847" spans="1:30" s="1" customFormat="1" x14ac:dyDescent="0.3">
      <c r="A847" s="1" t="s">
        <v>602</v>
      </c>
      <c r="B847" s="1" t="s">
        <v>603</v>
      </c>
      <c r="C847" s="1" t="s">
        <v>77</v>
      </c>
      <c r="D847" s="1" t="s">
        <v>34</v>
      </c>
      <c r="F847" s="1" t="s">
        <v>4475</v>
      </c>
      <c r="G847" s="1" t="s">
        <v>1935</v>
      </c>
      <c r="H847" s="1" t="s">
        <v>60</v>
      </c>
      <c r="I847" s="1" t="s">
        <v>113</v>
      </c>
      <c r="J847" s="1" t="s">
        <v>61</v>
      </c>
      <c r="K847" s="1" t="str">
        <f>"LVL"</f>
        <v>LVL</v>
      </c>
      <c r="L847" s="2">
        <v>43340</v>
      </c>
      <c r="M847" s="2">
        <v>43341</v>
      </c>
      <c r="N847" s="2">
        <v>43341</v>
      </c>
      <c r="W847" s="1" t="s">
        <v>59</v>
      </c>
      <c r="X847" s="1" t="str">
        <f>"690945"</f>
        <v>690945</v>
      </c>
      <c r="Z847" s="1" t="s">
        <v>184</v>
      </c>
      <c r="AA847" s="1">
        <v>1</v>
      </c>
      <c r="AB847" s="1" t="s">
        <v>1936</v>
      </c>
      <c r="AD847" s="1" t="s">
        <v>79</v>
      </c>
    </row>
    <row r="848" spans="1:30" s="1" customFormat="1" x14ac:dyDescent="0.3">
      <c r="A848" s="1" t="s">
        <v>1938</v>
      </c>
      <c r="B848" s="1" t="s">
        <v>1939</v>
      </c>
      <c r="C848" s="1" t="s">
        <v>1940</v>
      </c>
      <c r="D848" s="1" t="s">
        <v>37</v>
      </c>
      <c r="F848" s="1" t="s">
        <v>4478</v>
      </c>
      <c r="G848" s="1" t="s">
        <v>1937</v>
      </c>
      <c r="H848" s="1" t="s">
        <v>60</v>
      </c>
      <c r="I848" s="1" t="s">
        <v>113</v>
      </c>
      <c r="J848" s="1" t="s">
        <v>61</v>
      </c>
      <c r="K848" s="1" t="str">
        <f>"102"</f>
        <v>102</v>
      </c>
      <c r="L848" s="2">
        <v>43340</v>
      </c>
      <c r="M848" s="2">
        <v>43342</v>
      </c>
      <c r="N848" s="2">
        <v>43342</v>
      </c>
      <c r="W848" s="1" t="s">
        <v>59</v>
      </c>
      <c r="X848" s="1" t="str">
        <f>"847692"</f>
        <v>847692</v>
      </c>
      <c r="Z848" s="1" t="s">
        <v>108</v>
      </c>
      <c r="AA848" s="1">
        <v>1</v>
      </c>
      <c r="AD848" s="1" t="s">
        <v>114</v>
      </c>
    </row>
    <row r="849" spans="1:30" s="1" customFormat="1" x14ac:dyDescent="0.3">
      <c r="A849" s="1" t="s">
        <v>1938</v>
      </c>
      <c r="B849" s="1" t="s">
        <v>1939</v>
      </c>
      <c r="C849" s="1" t="s">
        <v>1940</v>
      </c>
      <c r="D849" s="1" t="s">
        <v>37</v>
      </c>
      <c r="F849" s="1" t="s">
        <v>4478</v>
      </c>
      <c r="G849" s="1" t="s">
        <v>1941</v>
      </c>
      <c r="H849" s="1" t="s">
        <v>60</v>
      </c>
      <c r="I849" s="1" t="s">
        <v>113</v>
      </c>
      <c r="J849" s="1" t="s">
        <v>61</v>
      </c>
      <c r="K849" s="1" t="str">
        <f>"102"</f>
        <v>102</v>
      </c>
      <c r="L849" s="2">
        <v>43340</v>
      </c>
      <c r="M849" s="2">
        <v>43342</v>
      </c>
      <c r="N849" s="2">
        <v>43342</v>
      </c>
      <c r="W849" s="1" t="s">
        <v>59</v>
      </c>
      <c r="X849" s="1" t="str">
        <f>"847692"</f>
        <v>847692</v>
      </c>
      <c r="Z849" s="1" t="s">
        <v>108</v>
      </c>
      <c r="AA849" s="1">
        <v>1</v>
      </c>
      <c r="AD849" s="1" t="s">
        <v>114</v>
      </c>
    </row>
    <row r="850" spans="1:30" s="1" customFormat="1" x14ac:dyDescent="0.3">
      <c r="A850" s="1" t="s">
        <v>1944</v>
      </c>
      <c r="B850" s="1" t="s">
        <v>1945</v>
      </c>
      <c r="C850" s="1" t="s">
        <v>1946</v>
      </c>
      <c r="D850" s="1" t="s">
        <v>34</v>
      </c>
      <c r="F850" s="1" t="s">
        <v>4503</v>
      </c>
      <c r="G850" s="1" t="s">
        <v>1943</v>
      </c>
      <c r="H850" s="1" t="s">
        <v>60</v>
      </c>
      <c r="I850" s="1" t="s">
        <v>95</v>
      </c>
      <c r="J850" s="1" t="s">
        <v>61</v>
      </c>
      <c r="K850" s="1" t="str">
        <f>"LVL"</f>
        <v>LVL</v>
      </c>
      <c r="L850" s="2">
        <v>43342</v>
      </c>
      <c r="M850" s="2">
        <v>43343</v>
      </c>
      <c r="N850" s="2">
        <v>43343</v>
      </c>
      <c r="W850" s="1" t="s">
        <v>59</v>
      </c>
      <c r="X850" s="1" t="str">
        <f>"076213"</f>
        <v>076213</v>
      </c>
      <c r="Z850" s="1" t="s">
        <v>1942</v>
      </c>
      <c r="AA850" s="1">
        <v>1</v>
      </c>
      <c r="AD850" s="1" t="s">
        <v>1947</v>
      </c>
    </row>
    <row r="851" spans="1:30" s="1" customFormat="1" x14ac:dyDescent="0.3">
      <c r="A851" s="1" t="s">
        <v>663</v>
      </c>
      <c r="B851" s="1" t="s">
        <v>664</v>
      </c>
      <c r="C851" s="1" t="s">
        <v>665</v>
      </c>
      <c r="D851" s="1" t="s">
        <v>37</v>
      </c>
      <c r="F851" s="1">
        <v>105</v>
      </c>
      <c r="G851" s="1" t="s">
        <v>1948</v>
      </c>
      <c r="H851" s="1" t="s">
        <v>60</v>
      </c>
      <c r="I851" s="1" t="s">
        <v>113</v>
      </c>
      <c r="J851" s="1" t="s">
        <v>61</v>
      </c>
      <c r="K851" s="1" t="str">
        <f>"44"</f>
        <v>44</v>
      </c>
      <c r="L851" s="2">
        <v>43344</v>
      </c>
      <c r="M851" s="2">
        <v>43347</v>
      </c>
      <c r="N851" s="2">
        <v>43347</v>
      </c>
      <c r="W851" s="1" t="s">
        <v>59</v>
      </c>
      <c r="X851" s="1" t="str">
        <f>"305671"</f>
        <v>305671</v>
      </c>
      <c r="Z851" s="1" t="s">
        <v>65</v>
      </c>
      <c r="AA851" s="1">
        <v>1</v>
      </c>
      <c r="AD851" s="1" t="s">
        <v>67</v>
      </c>
    </row>
    <row r="852" spans="1:30" s="1" customFormat="1" x14ac:dyDescent="0.3">
      <c r="A852" s="1" t="s">
        <v>367</v>
      </c>
      <c r="B852" s="1" t="s">
        <v>368</v>
      </c>
      <c r="C852" s="1" t="s">
        <v>38</v>
      </c>
      <c r="D852" s="1" t="s">
        <v>37</v>
      </c>
      <c r="F852" s="1" t="s">
        <v>4478</v>
      </c>
      <c r="G852" s="1" t="s">
        <v>1949</v>
      </c>
      <c r="H852" s="1" t="s">
        <v>60</v>
      </c>
      <c r="I852" s="1" t="s">
        <v>33</v>
      </c>
      <c r="J852" s="1" t="s">
        <v>61</v>
      </c>
      <c r="K852" s="1" t="str">
        <f>"102"</f>
        <v>102</v>
      </c>
      <c r="L852" s="2">
        <v>43346</v>
      </c>
      <c r="M852" s="2">
        <v>43348</v>
      </c>
      <c r="N852" s="2">
        <v>43348</v>
      </c>
      <c r="W852" s="1" t="s">
        <v>59</v>
      </c>
      <c r="X852" s="1" t="str">
        <f>"847692"</f>
        <v>847692</v>
      </c>
      <c r="Z852" s="1" t="s">
        <v>108</v>
      </c>
      <c r="AA852" s="1">
        <v>1</v>
      </c>
      <c r="AB852" s="1" t="s">
        <v>1950</v>
      </c>
      <c r="AD852" s="1" t="s">
        <v>114</v>
      </c>
    </row>
    <row r="853" spans="1:30" s="1" customFormat="1" x14ac:dyDescent="0.3">
      <c r="A853" s="1" t="s">
        <v>545</v>
      </c>
      <c r="B853" s="1" t="s">
        <v>546</v>
      </c>
      <c r="C853" s="1" t="s">
        <v>547</v>
      </c>
      <c r="D853" s="1" t="s">
        <v>37</v>
      </c>
      <c r="F853" s="1" t="s">
        <v>4478</v>
      </c>
      <c r="G853" s="1" t="s">
        <v>1951</v>
      </c>
      <c r="H853" s="1" t="s">
        <v>60</v>
      </c>
      <c r="I853" s="1" t="s">
        <v>113</v>
      </c>
      <c r="J853" s="1" t="s">
        <v>61</v>
      </c>
      <c r="K853" s="1" t="str">
        <f>"102"</f>
        <v>102</v>
      </c>
      <c r="L853" s="2">
        <v>43346</v>
      </c>
      <c r="M853" s="2">
        <v>43347</v>
      </c>
      <c r="N853" s="2">
        <v>43347</v>
      </c>
      <c r="W853" s="1" t="s">
        <v>59</v>
      </c>
      <c r="X853" s="1" t="str">
        <f>"847692"</f>
        <v>847692</v>
      </c>
      <c r="Z853" s="1" t="s">
        <v>108</v>
      </c>
      <c r="AA853" s="1">
        <v>1</v>
      </c>
      <c r="AD853" s="1" t="s">
        <v>114</v>
      </c>
    </row>
    <row r="854" spans="1:30" s="1" customFormat="1" x14ac:dyDescent="0.3">
      <c r="A854" s="1" t="s">
        <v>1953</v>
      </c>
      <c r="B854" s="1" t="s">
        <v>1954</v>
      </c>
      <c r="C854" s="1" t="s">
        <v>1955</v>
      </c>
      <c r="D854" s="1" t="s">
        <v>34</v>
      </c>
      <c r="F854" s="1" t="s">
        <v>4475</v>
      </c>
      <c r="G854" s="1" t="s">
        <v>1952</v>
      </c>
      <c r="H854" s="1" t="s">
        <v>60</v>
      </c>
      <c r="I854" s="1" t="s">
        <v>113</v>
      </c>
      <c r="J854" s="1" t="s">
        <v>61</v>
      </c>
      <c r="K854" s="1" t="str">
        <f>"LVL"</f>
        <v>LVL</v>
      </c>
      <c r="L854" s="2">
        <v>43346</v>
      </c>
      <c r="M854" s="2">
        <v>43347</v>
      </c>
      <c r="N854" s="2">
        <v>43347</v>
      </c>
      <c r="W854" s="1" t="s">
        <v>59</v>
      </c>
      <c r="X854" s="1" t="str">
        <f>"690945"</f>
        <v>690945</v>
      </c>
      <c r="Z854" s="1" t="s">
        <v>184</v>
      </c>
      <c r="AA854" s="1">
        <v>1</v>
      </c>
      <c r="AD854" s="1" t="s">
        <v>79</v>
      </c>
    </row>
    <row r="855" spans="1:30" s="1" customFormat="1" x14ac:dyDescent="0.3">
      <c r="A855" s="1" t="s">
        <v>1957</v>
      </c>
      <c r="B855" s="1" t="s">
        <v>134</v>
      </c>
      <c r="C855" s="1" t="s">
        <v>550</v>
      </c>
      <c r="D855" s="1" t="s">
        <v>37</v>
      </c>
      <c r="F855" s="1">
        <v>105</v>
      </c>
      <c r="G855" s="1" t="s">
        <v>1956</v>
      </c>
      <c r="H855" s="1" t="s">
        <v>60</v>
      </c>
      <c r="I855" s="1" t="s">
        <v>113</v>
      </c>
      <c r="J855" s="1" t="s">
        <v>61</v>
      </c>
      <c r="K855" s="1" t="str">
        <f>"FRN"</f>
        <v>FRN</v>
      </c>
      <c r="L855" s="2">
        <v>43346</v>
      </c>
      <c r="M855" s="2">
        <v>43347</v>
      </c>
      <c r="N855" s="2">
        <v>43347</v>
      </c>
      <c r="W855" s="1" t="s">
        <v>59</v>
      </c>
      <c r="X855" s="1" t="str">
        <f>"305671"</f>
        <v>305671</v>
      </c>
      <c r="Z855" s="1" t="s">
        <v>65</v>
      </c>
      <c r="AA855" s="1">
        <v>1</v>
      </c>
      <c r="AB855" s="1" t="s">
        <v>1958</v>
      </c>
      <c r="AD855" s="1" t="s">
        <v>67</v>
      </c>
    </row>
    <row r="856" spans="1:30" s="1" customFormat="1" x14ac:dyDescent="0.3">
      <c r="A856" s="1" t="s">
        <v>402</v>
      </c>
      <c r="B856" s="1" t="s">
        <v>403</v>
      </c>
      <c r="C856" s="1" t="s">
        <v>404</v>
      </c>
      <c r="D856" s="1" t="s">
        <v>37</v>
      </c>
      <c r="F856" s="1" t="s">
        <v>4478</v>
      </c>
      <c r="G856" s="1" t="s">
        <v>1959</v>
      </c>
      <c r="H856" s="1" t="s">
        <v>60</v>
      </c>
      <c r="I856" s="1" t="s">
        <v>113</v>
      </c>
      <c r="J856" s="1" t="s">
        <v>61</v>
      </c>
      <c r="K856" s="1" t="str">
        <f>"102"</f>
        <v>102</v>
      </c>
      <c r="L856" s="2">
        <v>43346</v>
      </c>
      <c r="M856" s="2">
        <v>43347</v>
      </c>
      <c r="N856" s="2">
        <v>43347</v>
      </c>
      <c r="W856" s="1" t="s">
        <v>59</v>
      </c>
      <c r="X856" s="1" t="str">
        <f>"847692"</f>
        <v>847692</v>
      </c>
      <c r="Z856" s="1" t="s">
        <v>108</v>
      </c>
      <c r="AA856" s="1">
        <v>1</v>
      </c>
      <c r="AB856" s="1" t="s">
        <v>1960</v>
      </c>
      <c r="AD856" s="1" t="s">
        <v>114</v>
      </c>
    </row>
    <row r="857" spans="1:30" s="1" customFormat="1" x14ac:dyDescent="0.3">
      <c r="A857" s="1" t="s">
        <v>795</v>
      </c>
      <c r="B857" s="1" t="s">
        <v>796</v>
      </c>
      <c r="C857" s="1" t="s">
        <v>797</v>
      </c>
      <c r="D857" s="1" t="s">
        <v>37</v>
      </c>
      <c r="F857" s="1">
        <v>78</v>
      </c>
      <c r="G857" s="1" t="s">
        <v>1961</v>
      </c>
      <c r="H857" s="1" t="s">
        <v>60</v>
      </c>
      <c r="I857" s="1" t="s">
        <v>64</v>
      </c>
      <c r="J857" s="1" t="s">
        <v>61</v>
      </c>
      <c r="K857" s="1" t="str">
        <f>"102"</f>
        <v>102</v>
      </c>
      <c r="L857" s="2">
        <v>43347</v>
      </c>
      <c r="M857" s="2">
        <v>43348</v>
      </c>
      <c r="N857" s="2">
        <v>43348</v>
      </c>
      <c r="W857" s="1" t="s">
        <v>59</v>
      </c>
      <c r="X857" s="1" t="str">
        <f>"607064"</f>
        <v>607064</v>
      </c>
      <c r="Z857" s="1" t="s">
        <v>42</v>
      </c>
      <c r="AA857" s="1">
        <v>1</v>
      </c>
      <c r="AB857" s="1" t="s">
        <v>49</v>
      </c>
      <c r="AD857" s="1" t="s">
        <v>43</v>
      </c>
    </row>
    <row r="858" spans="1:30" s="1" customFormat="1" x14ac:dyDescent="0.3">
      <c r="A858" s="1" t="s">
        <v>1582</v>
      </c>
      <c r="B858" s="1" t="s">
        <v>1583</v>
      </c>
      <c r="C858" s="1" t="s">
        <v>1584</v>
      </c>
      <c r="D858" s="1" t="s">
        <v>37</v>
      </c>
      <c r="F858" s="1">
        <v>78</v>
      </c>
      <c r="G858" s="1" t="s">
        <v>1962</v>
      </c>
      <c r="H858" s="1" t="s">
        <v>60</v>
      </c>
      <c r="I858" s="1" t="s">
        <v>64</v>
      </c>
      <c r="J858" s="1" t="s">
        <v>61</v>
      </c>
      <c r="K858" s="1" t="str">
        <f>"102"</f>
        <v>102</v>
      </c>
      <c r="L858" s="2">
        <v>43347</v>
      </c>
      <c r="M858" s="2">
        <v>43348</v>
      </c>
      <c r="N858" s="2">
        <v>43348</v>
      </c>
      <c r="W858" s="1" t="s">
        <v>59</v>
      </c>
      <c r="X858" s="1" t="str">
        <f>"607064"</f>
        <v>607064</v>
      </c>
      <c r="Z858" s="1" t="s">
        <v>42</v>
      </c>
      <c r="AA858" s="1">
        <v>1</v>
      </c>
      <c r="AD858" s="1" t="s">
        <v>43</v>
      </c>
    </row>
    <row r="859" spans="1:30" s="1" customFormat="1" x14ac:dyDescent="0.3">
      <c r="A859" s="1" t="s">
        <v>666</v>
      </c>
      <c r="B859" s="1" t="s">
        <v>664</v>
      </c>
      <c r="C859" s="1" t="s">
        <v>1006</v>
      </c>
      <c r="D859" s="1" t="s">
        <v>34</v>
      </c>
      <c r="F859" s="1" t="s">
        <v>4475</v>
      </c>
      <c r="G859" s="1" t="s">
        <v>1963</v>
      </c>
      <c r="H859" s="1" t="s">
        <v>60</v>
      </c>
      <c r="I859" s="1" t="s">
        <v>95</v>
      </c>
      <c r="J859" s="1" t="s">
        <v>61</v>
      </c>
      <c r="K859" s="1" t="str">
        <f>"LVL"</f>
        <v>LVL</v>
      </c>
      <c r="L859" s="2">
        <v>43347</v>
      </c>
      <c r="M859" s="2">
        <v>43348</v>
      </c>
      <c r="N859" s="2">
        <v>43348</v>
      </c>
      <c r="W859" s="1" t="s">
        <v>59</v>
      </c>
      <c r="X859" s="1" t="str">
        <f>"690945"</f>
        <v>690945</v>
      </c>
      <c r="Z859" s="1" t="s">
        <v>184</v>
      </c>
      <c r="AA859" s="1">
        <v>1</v>
      </c>
      <c r="AD859" s="1" t="s">
        <v>79</v>
      </c>
    </row>
    <row r="860" spans="1:30" s="1" customFormat="1" x14ac:dyDescent="0.3">
      <c r="A860" s="1" t="s">
        <v>1965</v>
      </c>
      <c r="B860" s="1" t="s">
        <v>1966</v>
      </c>
      <c r="C860" s="1" t="s">
        <v>1967</v>
      </c>
      <c r="D860" s="1" t="s">
        <v>37</v>
      </c>
      <c r="F860" s="1">
        <v>105</v>
      </c>
      <c r="G860" s="1" t="s">
        <v>1964</v>
      </c>
      <c r="H860" s="1" t="s">
        <v>60</v>
      </c>
      <c r="I860" s="1" t="s">
        <v>64</v>
      </c>
      <c r="J860" s="1" t="s">
        <v>61</v>
      </c>
      <c r="K860" s="1" t="str">
        <f>"102"</f>
        <v>102</v>
      </c>
      <c r="L860" s="2">
        <v>43347</v>
      </c>
      <c r="M860" s="2">
        <v>43350</v>
      </c>
      <c r="N860" s="2">
        <v>43350</v>
      </c>
      <c r="W860" s="1" t="s">
        <v>59</v>
      </c>
      <c r="X860" s="1" t="str">
        <f>"305671"</f>
        <v>305671</v>
      </c>
      <c r="Z860" s="1" t="s">
        <v>65</v>
      </c>
      <c r="AA860" s="1">
        <v>1</v>
      </c>
      <c r="AD860" s="1" t="s">
        <v>67</v>
      </c>
    </row>
    <row r="861" spans="1:30" s="1" customFormat="1" x14ac:dyDescent="0.3">
      <c r="A861" s="1" t="s">
        <v>795</v>
      </c>
      <c r="B861" s="1" t="s">
        <v>796</v>
      </c>
      <c r="C861" s="1" t="s">
        <v>797</v>
      </c>
      <c r="D861" s="1" t="s">
        <v>37</v>
      </c>
      <c r="F861" s="1" t="s">
        <v>4478</v>
      </c>
      <c r="G861" s="1" t="s">
        <v>1968</v>
      </c>
      <c r="H861" s="1" t="s">
        <v>60</v>
      </c>
      <c r="I861" s="1" t="s">
        <v>113</v>
      </c>
      <c r="J861" s="1" t="s">
        <v>61</v>
      </c>
      <c r="K861" s="1" t="str">
        <f>"102"</f>
        <v>102</v>
      </c>
      <c r="L861" s="2">
        <v>43347</v>
      </c>
      <c r="M861" s="2">
        <v>43348</v>
      </c>
      <c r="N861" s="2">
        <v>43348</v>
      </c>
      <c r="W861" s="1" t="s">
        <v>59</v>
      </c>
      <c r="X861" s="1" t="str">
        <f>"847692"</f>
        <v>847692</v>
      </c>
      <c r="Z861" s="1" t="s">
        <v>108</v>
      </c>
      <c r="AA861" s="1">
        <v>1</v>
      </c>
      <c r="AB861" s="1" t="s">
        <v>1969</v>
      </c>
      <c r="AD861" s="1" t="s">
        <v>114</v>
      </c>
    </row>
    <row r="862" spans="1:30" s="1" customFormat="1" x14ac:dyDescent="0.3">
      <c r="A862" s="1" t="s">
        <v>1971</v>
      </c>
      <c r="B862" s="1" t="s">
        <v>1972</v>
      </c>
      <c r="C862" s="1" t="s">
        <v>1973</v>
      </c>
      <c r="D862" s="1" t="s">
        <v>37</v>
      </c>
      <c r="F862" s="1" t="s">
        <v>4478</v>
      </c>
      <c r="G862" s="1" t="s">
        <v>1970</v>
      </c>
      <c r="H862" s="1" t="s">
        <v>60</v>
      </c>
      <c r="I862" s="1" t="s">
        <v>113</v>
      </c>
      <c r="J862" s="1" t="s">
        <v>61</v>
      </c>
      <c r="K862" s="1" t="str">
        <f>"102"</f>
        <v>102</v>
      </c>
      <c r="L862" s="2">
        <v>43348</v>
      </c>
      <c r="M862" s="2">
        <v>43350</v>
      </c>
      <c r="N862" s="2">
        <v>43350</v>
      </c>
      <c r="W862" s="1" t="s">
        <v>59</v>
      </c>
      <c r="X862" s="1" t="str">
        <f>"847692"</f>
        <v>847692</v>
      </c>
      <c r="Z862" s="1" t="s">
        <v>108</v>
      </c>
      <c r="AA862" s="1">
        <v>1</v>
      </c>
      <c r="AD862" s="1" t="s">
        <v>114</v>
      </c>
    </row>
    <row r="863" spans="1:30" s="1" customFormat="1" x14ac:dyDescent="0.3">
      <c r="A863" s="1" t="s">
        <v>1975</v>
      </c>
      <c r="B863" s="1" t="s">
        <v>1976</v>
      </c>
      <c r="C863" s="1" t="s">
        <v>1241</v>
      </c>
      <c r="D863" s="1" t="s">
        <v>37</v>
      </c>
      <c r="F863" s="1" t="s">
        <v>4478</v>
      </c>
      <c r="G863" s="1" t="s">
        <v>1974</v>
      </c>
      <c r="H863" s="1" t="s">
        <v>60</v>
      </c>
      <c r="I863" s="1" t="s">
        <v>1977</v>
      </c>
      <c r="J863" s="1" t="s">
        <v>61</v>
      </c>
      <c r="K863" s="1" t="str">
        <f>"FRN"</f>
        <v>FRN</v>
      </c>
      <c r="L863" s="2">
        <v>43348</v>
      </c>
      <c r="M863" s="2">
        <v>43354</v>
      </c>
      <c r="N863" s="2">
        <v>43354</v>
      </c>
      <c r="W863" s="1" t="s">
        <v>59</v>
      </c>
      <c r="X863" s="1" t="str">
        <f>"847692"</f>
        <v>847692</v>
      </c>
      <c r="Z863" s="1" t="s">
        <v>108</v>
      </c>
      <c r="AA863" s="1">
        <v>4</v>
      </c>
      <c r="AB863" s="1" t="s">
        <v>1978</v>
      </c>
      <c r="AD863" s="1" t="s">
        <v>114</v>
      </c>
    </row>
    <row r="864" spans="1:30" s="1" customFormat="1" x14ac:dyDescent="0.3">
      <c r="A864" s="1" t="s">
        <v>1708</v>
      </c>
      <c r="B864" s="1" t="s">
        <v>1709</v>
      </c>
      <c r="C864" s="1" t="s">
        <v>1710</v>
      </c>
      <c r="D864" s="1" t="s">
        <v>37</v>
      </c>
      <c r="F864" s="1" t="s">
        <v>4478</v>
      </c>
      <c r="G864" s="1" t="s">
        <v>1979</v>
      </c>
      <c r="H864" s="1" t="s">
        <v>60</v>
      </c>
      <c r="I864" s="1" t="s">
        <v>113</v>
      </c>
      <c r="J864" s="1" t="s">
        <v>61</v>
      </c>
      <c r="K864" s="1" t="str">
        <f>"102"</f>
        <v>102</v>
      </c>
      <c r="L864" s="2">
        <v>43349</v>
      </c>
      <c r="M864" s="2">
        <v>43350</v>
      </c>
      <c r="N864" s="2">
        <v>43350</v>
      </c>
      <c r="W864" s="1" t="s">
        <v>59</v>
      </c>
      <c r="X864" s="1" t="str">
        <f>"847692"</f>
        <v>847692</v>
      </c>
      <c r="Z864" s="1" t="s">
        <v>108</v>
      </c>
      <c r="AA864" s="1">
        <v>1</v>
      </c>
      <c r="AB864" s="1" t="s">
        <v>1980</v>
      </c>
      <c r="AD864" s="1" t="s">
        <v>114</v>
      </c>
    </row>
    <row r="865" spans="1:32" s="1" customFormat="1" x14ac:dyDescent="0.3">
      <c r="A865" s="1" t="s">
        <v>770</v>
      </c>
      <c r="B865" s="1" t="s">
        <v>771</v>
      </c>
      <c r="C865" s="1" t="s">
        <v>772</v>
      </c>
      <c r="D865" s="1" t="s">
        <v>34</v>
      </c>
      <c r="F865" s="1" t="s">
        <v>4475</v>
      </c>
      <c r="G865" s="1" t="s">
        <v>1981</v>
      </c>
      <c r="H865" s="1" t="s">
        <v>60</v>
      </c>
      <c r="I865" s="1" t="s">
        <v>64</v>
      </c>
      <c r="J865" s="1" t="s">
        <v>61</v>
      </c>
      <c r="K865" s="1" t="str">
        <f>"LVL"</f>
        <v>LVL</v>
      </c>
      <c r="L865" s="2">
        <v>43350</v>
      </c>
      <c r="M865" s="2">
        <v>43354</v>
      </c>
      <c r="N865" s="2">
        <v>43354</v>
      </c>
      <c r="W865" s="1" t="s">
        <v>59</v>
      </c>
      <c r="X865" s="1" t="str">
        <f>"690945"</f>
        <v>690945</v>
      </c>
      <c r="Z865" s="1" t="s">
        <v>184</v>
      </c>
      <c r="AA865" s="1">
        <v>1</v>
      </c>
      <c r="AD865" s="1" t="s">
        <v>79</v>
      </c>
    </row>
    <row r="866" spans="1:32" s="1" customFormat="1" x14ac:dyDescent="0.3">
      <c r="A866" s="1" t="s">
        <v>402</v>
      </c>
      <c r="B866" s="1" t="s">
        <v>403</v>
      </c>
      <c r="C866" s="1" t="s">
        <v>404</v>
      </c>
      <c r="D866" s="1" t="s">
        <v>37</v>
      </c>
      <c r="F866" s="1" t="s">
        <v>4478</v>
      </c>
      <c r="G866" s="1" t="s">
        <v>1982</v>
      </c>
      <c r="H866" s="1" t="s">
        <v>60</v>
      </c>
      <c r="I866" s="1" t="s">
        <v>113</v>
      </c>
      <c r="J866" s="1" t="s">
        <v>61</v>
      </c>
      <c r="K866" s="1" t="str">
        <f>"102"</f>
        <v>102</v>
      </c>
      <c r="L866" s="2">
        <v>43350</v>
      </c>
      <c r="M866" s="2">
        <v>43353</v>
      </c>
      <c r="N866" s="2">
        <v>43353</v>
      </c>
      <c r="W866" s="1" t="s">
        <v>59</v>
      </c>
      <c r="X866" s="1" t="str">
        <f>"847692"</f>
        <v>847692</v>
      </c>
      <c r="Z866" s="1" t="s">
        <v>108</v>
      </c>
      <c r="AA866" s="1">
        <v>1</v>
      </c>
      <c r="AB866" s="1" t="s">
        <v>1983</v>
      </c>
      <c r="AD866" s="1" t="s">
        <v>114</v>
      </c>
    </row>
    <row r="867" spans="1:32" s="1" customFormat="1" x14ac:dyDescent="0.3">
      <c r="A867" s="1" t="s">
        <v>1985</v>
      </c>
      <c r="B867" s="1" t="s">
        <v>815</v>
      </c>
      <c r="C867" s="1" t="s">
        <v>1986</v>
      </c>
      <c r="D867" s="1" t="s">
        <v>37</v>
      </c>
      <c r="F867" s="1" t="s">
        <v>4478</v>
      </c>
      <c r="G867" s="1" t="s">
        <v>1984</v>
      </c>
      <c r="H867" s="1" t="s">
        <v>60</v>
      </c>
      <c r="I867" s="1" t="s">
        <v>113</v>
      </c>
      <c r="J867" s="1" t="s">
        <v>61</v>
      </c>
      <c r="K867" s="1" t="str">
        <f>"102"</f>
        <v>102</v>
      </c>
      <c r="L867" s="2">
        <v>43350</v>
      </c>
      <c r="M867" s="2">
        <v>43353</v>
      </c>
      <c r="N867" s="2">
        <v>43353</v>
      </c>
      <c r="W867" s="1" t="s">
        <v>59</v>
      </c>
      <c r="X867" s="1" t="str">
        <f>"847692"</f>
        <v>847692</v>
      </c>
      <c r="Z867" s="1" t="s">
        <v>108</v>
      </c>
      <c r="AA867" s="1">
        <v>1</v>
      </c>
      <c r="AD867" s="1" t="s">
        <v>114</v>
      </c>
    </row>
    <row r="868" spans="1:32" s="1" customFormat="1" x14ac:dyDescent="0.3">
      <c r="A868" s="1" t="s">
        <v>1985</v>
      </c>
      <c r="B868" s="1" t="s">
        <v>815</v>
      </c>
      <c r="C868" s="1" t="s">
        <v>1986</v>
      </c>
      <c r="D868" s="1" t="s">
        <v>37</v>
      </c>
      <c r="F868" s="1" t="s">
        <v>4478</v>
      </c>
      <c r="G868" s="1" t="s">
        <v>1987</v>
      </c>
      <c r="H868" s="1" t="s">
        <v>60</v>
      </c>
      <c r="I868" s="1" t="s">
        <v>113</v>
      </c>
      <c r="J868" s="1" t="s">
        <v>61</v>
      </c>
      <c r="K868" s="1" t="str">
        <f>"102"</f>
        <v>102</v>
      </c>
      <c r="L868" s="2">
        <v>43350</v>
      </c>
      <c r="M868" s="2">
        <v>43353</v>
      </c>
      <c r="N868" s="2">
        <v>43353</v>
      </c>
      <c r="W868" s="1" t="s">
        <v>59</v>
      </c>
      <c r="X868" s="1" t="str">
        <f>"847692"</f>
        <v>847692</v>
      </c>
      <c r="Z868" s="1" t="s">
        <v>108</v>
      </c>
      <c r="AA868" s="1">
        <v>1</v>
      </c>
      <c r="AD868" s="1" t="s">
        <v>114</v>
      </c>
    </row>
    <row r="869" spans="1:32" s="1" customFormat="1" x14ac:dyDescent="0.3">
      <c r="A869" s="1" t="s">
        <v>402</v>
      </c>
      <c r="B869" s="1" t="s">
        <v>403</v>
      </c>
      <c r="C869" s="1" t="s">
        <v>404</v>
      </c>
      <c r="D869" s="1" t="s">
        <v>37</v>
      </c>
      <c r="F869" s="1" t="s">
        <v>4478</v>
      </c>
      <c r="G869" s="1" t="s">
        <v>1988</v>
      </c>
      <c r="H869" s="1" t="s">
        <v>60</v>
      </c>
      <c r="I869" s="1" t="s">
        <v>113</v>
      </c>
      <c r="J869" s="1" t="s">
        <v>61</v>
      </c>
      <c r="K869" s="1" t="str">
        <f>"102"</f>
        <v>102</v>
      </c>
      <c r="L869" s="2">
        <v>43350</v>
      </c>
      <c r="M869" s="2">
        <v>43353</v>
      </c>
      <c r="N869" s="2">
        <v>43353</v>
      </c>
      <c r="W869" s="1" t="s">
        <v>59</v>
      </c>
      <c r="X869" s="1" t="str">
        <f>"847692"</f>
        <v>847692</v>
      </c>
      <c r="Z869" s="1" t="s">
        <v>108</v>
      </c>
      <c r="AA869" s="1">
        <v>1</v>
      </c>
      <c r="AB869" s="1" t="s">
        <v>1989</v>
      </c>
      <c r="AD869" s="1" t="s">
        <v>114</v>
      </c>
    </row>
    <row r="870" spans="1:32" s="1" customFormat="1" x14ac:dyDescent="0.3">
      <c r="A870" s="1" t="s">
        <v>1992</v>
      </c>
      <c r="B870" s="1" t="s">
        <v>1993</v>
      </c>
      <c r="C870" s="1" t="s">
        <v>1994</v>
      </c>
      <c r="D870" s="1" t="s">
        <v>34</v>
      </c>
      <c r="F870" s="1" t="s">
        <v>4504</v>
      </c>
      <c r="G870" s="1" t="s">
        <v>1991</v>
      </c>
      <c r="H870" s="1" t="s">
        <v>60</v>
      </c>
      <c r="I870" s="1" t="s">
        <v>113</v>
      </c>
      <c r="J870" s="1" t="s">
        <v>61</v>
      </c>
      <c r="K870" s="1" t="str">
        <f>"LVL"</f>
        <v>LVL</v>
      </c>
      <c r="L870" s="2">
        <v>43350</v>
      </c>
      <c r="M870" s="2">
        <v>43353</v>
      </c>
      <c r="N870" s="2">
        <v>43353</v>
      </c>
      <c r="W870" s="1" t="s">
        <v>59</v>
      </c>
      <c r="X870" s="1" t="str">
        <f>"101792"</f>
        <v>101792</v>
      </c>
      <c r="Z870" s="1" t="s">
        <v>1990</v>
      </c>
      <c r="AA870" s="1">
        <v>1</v>
      </c>
      <c r="AD870" s="1" t="s">
        <v>1995</v>
      </c>
    </row>
    <row r="871" spans="1:32" s="1" customFormat="1" x14ac:dyDescent="0.3">
      <c r="A871" s="1" t="s">
        <v>1145</v>
      </c>
      <c r="B871" s="1" t="s">
        <v>664</v>
      </c>
      <c r="C871" s="1" t="s">
        <v>1146</v>
      </c>
      <c r="D871" s="1" t="s">
        <v>34</v>
      </c>
      <c r="F871" s="1" t="s">
        <v>4504</v>
      </c>
      <c r="G871" s="1" t="s">
        <v>1996</v>
      </c>
      <c r="H871" s="1" t="s">
        <v>60</v>
      </c>
      <c r="I871" s="1" t="s">
        <v>113</v>
      </c>
      <c r="J871" s="1" t="s">
        <v>61</v>
      </c>
      <c r="K871" s="1" t="str">
        <f>"LVL"</f>
        <v>LVL</v>
      </c>
      <c r="L871" s="2">
        <v>43350</v>
      </c>
      <c r="M871" s="2">
        <v>43353</v>
      </c>
      <c r="N871" s="2">
        <v>43353</v>
      </c>
      <c r="W871" s="1" t="s">
        <v>59</v>
      </c>
      <c r="X871" s="1" t="str">
        <f>"101792"</f>
        <v>101792</v>
      </c>
      <c r="Z871" s="1" t="s">
        <v>1990</v>
      </c>
      <c r="AA871" s="1">
        <v>1</v>
      </c>
      <c r="AD871" s="1" t="s">
        <v>1995</v>
      </c>
    </row>
    <row r="872" spans="1:32" s="1" customFormat="1" x14ac:dyDescent="0.3">
      <c r="A872" s="1" t="s">
        <v>1998</v>
      </c>
      <c r="B872" s="1" t="s">
        <v>1999</v>
      </c>
      <c r="C872" s="1" t="s">
        <v>52</v>
      </c>
      <c r="D872" s="1" t="s">
        <v>37</v>
      </c>
      <c r="F872" s="1" t="s">
        <v>4478</v>
      </c>
      <c r="G872" s="1" t="s">
        <v>1997</v>
      </c>
      <c r="H872" s="1" t="s">
        <v>60</v>
      </c>
      <c r="I872" s="1" t="s">
        <v>113</v>
      </c>
      <c r="J872" s="1" t="s">
        <v>61</v>
      </c>
      <c r="K872" s="1" t="str">
        <f>"102"</f>
        <v>102</v>
      </c>
      <c r="L872" s="2">
        <v>43350</v>
      </c>
      <c r="M872" s="2">
        <v>43355</v>
      </c>
      <c r="N872" s="2">
        <v>43355</v>
      </c>
      <c r="W872" s="1" t="s">
        <v>59</v>
      </c>
      <c r="X872" s="1" t="str">
        <f>"847692"</f>
        <v>847692</v>
      </c>
      <c r="Z872" s="1" t="s">
        <v>108</v>
      </c>
      <c r="AA872" s="1">
        <v>1</v>
      </c>
      <c r="AD872" s="1" t="s">
        <v>114</v>
      </c>
    </row>
    <row r="873" spans="1:32" s="1" customFormat="1" x14ac:dyDescent="0.3">
      <c r="A873" s="1" t="s">
        <v>655</v>
      </c>
      <c r="B873" s="1" t="s">
        <v>656</v>
      </c>
      <c r="C873" s="1" t="s">
        <v>657</v>
      </c>
      <c r="D873" s="1" t="s">
        <v>37</v>
      </c>
      <c r="F873" s="1">
        <v>105</v>
      </c>
      <c r="G873" s="1" t="s">
        <v>2000</v>
      </c>
      <c r="H873" s="1" t="s">
        <v>60</v>
      </c>
      <c r="I873" s="1" t="s">
        <v>113</v>
      </c>
      <c r="J873" s="1" t="s">
        <v>61</v>
      </c>
      <c r="K873" s="1" t="str">
        <f>"FRN"</f>
        <v>FRN</v>
      </c>
      <c r="L873" s="2">
        <v>43350</v>
      </c>
      <c r="M873" s="2">
        <v>43354</v>
      </c>
      <c r="N873" s="2">
        <v>43354</v>
      </c>
      <c r="W873" s="1" t="s">
        <v>59</v>
      </c>
      <c r="X873" s="1" t="str">
        <f>"305671"</f>
        <v>305671</v>
      </c>
      <c r="Z873" s="1" t="s">
        <v>65</v>
      </c>
      <c r="AA873" s="1">
        <v>1</v>
      </c>
      <c r="AB873" s="1" t="s">
        <v>2001</v>
      </c>
      <c r="AD873" s="1" t="s">
        <v>67</v>
      </c>
    </row>
    <row r="874" spans="1:32" s="1" customFormat="1" x14ac:dyDescent="0.3">
      <c r="A874" s="1" t="s">
        <v>1992</v>
      </c>
      <c r="B874" s="1" t="s">
        <v>1993</v>
      </c>
      <c r="C874" s="1" t="s">
        <v>1994</v>
      </c>
      <c r="D874" s="1" t="s">
        <v>34</v>
      </c>
      <c r="F874" s="1" t="s">
        <v>4504</v>
      </c>
      <c r="G874" s="1" t="s">
        <v>2002</v>
      </c>
      <c r="H874" s="1" t="s">
        <v>60</v>
      </c>
      <c r="I874" s="1" t="s">
        <v>113</v>
      </c>
      <c r="J874" s="1" t="s">
        <v>61</v>
      </c>
      <c r="K874" s="1" t="str">
        <f>"LVL"</f>
        <v>LVL</v>
      </c>
      <c r="L874" s="2">
        <v>43353</v>
      </c>
      <c r="M874" s="2">
        <v>43354</v>
      </c>
      <c r="N874" s="2">
        <v>43354</v>
      </c>
      <c r="W874" s="1" t="s">
        <v>59</v>
      </c>
      <c r="X874" s="1" t="str">
        <f>"101792"</f>
        <v>101792</v>
      </c>
      <c r="Z874" s="1" t="s">
        <v>1990</v>
      </c>
      <c r="AA874" s="1">
        <v>1</v>
      </c>
      <c r="AD874" s="1" t="s">
        <v>1995</v>
      </c>
    </row>
    <row r="875" spans="1:32" s="1" customFormat="1" x14ac:dyDescent="0.3">
      <c r="A875" s="1" t="s">
        <v>479</v>
      </c>
      <c r="B875" s="1" t="s">
        <v>480</v>
      </c>
      <c r="C875" s="1" t="s">
        <v>481</v>
      </c>
      <c r="D875" s="1" t="s">
        <v>37</v>
      </c>
      <c r="F875" s="1">
        <v>105</v>
      </c>
      <c r="G875" s="1" t="s">
        <v>2003</v>
      </c>
      <c r="H875" s="1" t="s">
        <v>60</v>
      </c>
      <c r="I875" s="1" t="s">
        <v>113</v>
      </c>
      <c r="J875" s="1" t="s">
        <v>61</v>
      </c>
      <c r="K875" s="1" t="str">
        <f>"102"</f>
        <v>102</v>
      </c>
      <c r="L875" s="2">
        <v>43353</v>
      </c>
      <c r="M875" s="2">
        <v>43355</v>
      </c>
      <c r="N875" s="2">
        <v>43355</v>
      </c>
      <c r="W875" s="1" t="s">
        <v>59</v>
      </c>
      <c r="X875" s="1" t="str">
        <f>"305671"</f>
        <v>305671</v>
      </c>
      <c r="Z875" s="1" t="s">
        <v>65</v>
      </c>
      <c r="AA875" s="1">
        <v>1</v>
      </c>
      <c r="AD875" s="1" t="s">
        <v>67</v>
      </c>
    </row>
    <row r="876" spans="1:32" s="1" customFormat="1" x14ac:dyDescent="0.3">
      <c r="A876" s="1" t="s">
        <v>2006</v>
      </c>
      <c r="B876" s="1" t="s">
        <v>836</v>
      </c>
      <c r="C876" s="1" t="s">
        <v>2007</v>
      </c>
      <c r="D876" s="1" t="s">
        <v>34</v>
      </c>
      <c r="F876" s="1" t="s">
        <v>4505</v>
      </c>
      <c r="G876" s="1" t="s">
        <v>2005</v>
      </c>
      <c r="H876" s="1" t="s">
        <v>60</v>
      </c>
      <c r="I876" s="1" t="s">
        <v>95</v>
      </c>
      <c r="J876" s="1" t="s">
        <v>61</v>
      </c>
      <c r="K876" s="1" t="str">
        <f>"LVL"</f>
        <v>LVL</v>
      </c>
      <c r="L876" s="2">
        <v>43354</v>
      </c>
      <c r="M876" s="2">
        <v>43355</v>
      </c>
      <c r="N876" s="2">
        <v>43355</v>
      </c>
      <c r="O876" s="2">
        <v>43719</v>
      </c>
      <c r="W876" s="1" t="s">
        <v>59</v>
      </c>
      <c r="X876" s="1" t="str">
        <f>"758450"</f>
        <v>758450</v>
      </c>
      <c r="Z876" s="1" t="s">
        <v>2004</v>
      </c>
      <c r="AA876" s="1">
        <v>2</v>
      </c>
      <c r="AD876" s="1" t="s">
        <v>2008</v>
      </c>
      <c r="AF876" s="2">
        <v>43717</v>
      </c>
    </row>
    <row r="877" spans="1:32" s="1" customFormat="1" x14ac:dyDescent="0.3">
      <c r="A877" s="1" t="s">
        <v>2010</v>
      </c>
      <c r="B877" s="1" t="s">
        <v>500</v>
      </c>
      <c r="C877" s="1" t="s">
        <v>2011</v>
      </c>
      <c r="D877" s="1" t="s">
        <v>37</v>
      </c>
      <c r="F877" s="1" t="s">
        <v>4478</v>
      </c>
      <c r="G877" s="1" t="s">
        <v>2009</v>
      </c>
      <c r="H877" s="1" t="s">
        <v>60</v>
      </c>
      <c r="I877" s="1" t="s">
        <v>113</v>
      </c>
      <c r="J877" s="1" t="s">
        <v>61</v>
      </c>
      <c r="K877" s="1" t="str">
        <f>"102"</f>
        <v>102</v>
      </c>
      <c r="L877" s="2">
        <v>43355</v>
      </c>
      <c r="M877" s="2">
        <v>43356</v>
      </c>
      <c r="N877" s="2">
        <v>43356</v>
      </c>
      <c r="W877" s="1" t="s">
        <v>59</v>
      </c>
      <c r="X877" s="1" t="str">
        <f>"847692"</f>
        <v>847692</v>
      </c>
      <c r="Z877" s="1" t="s">
        <v>108</v>
      </c>
      <c r="AA877" s="1">
        <v>1</v>
      </c>
      <c r="AB877" s="1" t="s">
        <v>2012</v>
      </c>
      <c r="AD877" s="1" t="s">
        <v>114</v>
      </c>
    </row>
    <row r="878" spans="1:32" s="1" customFormat="1" x14ac:dyDescent="0.3">
      <c r="A878" s="1" t="s">
        <v>2015</v>
      </c>
      <c r="B878" s="1" t="s">
        <v>134</v>
      </c>
      <c r="C878" s="1" t="s">
        <v>859</v>
      </c>
      <c r="D878" s="1" t="s">
        <v>37</v>
      </c>
      <c r="F878" s="1" t="s">
        <v>4506</v>
      </c>
      <c r="G878" s="1" t="s">
        <v>2014</v>
      </c>
      <c r="H878" s="1" t="s">
        <v>60</v>
      </c>
      <c r="I878" s="1" t="s">
        <v>68</v>
      </c>
      <c r="J878" s="1" t="s">
        <v>61</v>
      </c>
      <c r="K878" s="1" t="str">
        <f>"FRN"</f>
        <v>FRN</v>
      </c>
      <c r="L878" s="2">
        <v>43356</v>
      </c>
      <c r="M878" s="2">
        <v>43377</v>
      </c>
      <c r="N878" s="2">
        <v>43377</v>
      </c>
      <c r="W878" s="1" t="s">
        <v>59</v>
      </c>
      <c r="X878" s="1" t="str">
        <f>"636386"</f>
        <v>636386</v>
      </c>
      <c r="Z878" s="1" t="s">
        <v>2013</v>
      </c>
      <c r="AA878" s="1">
        <v>2</v>
      </c>
      <c r="AD878" s="1" t="s">
        <v>2016</v>
      </c>
    </row>
    <row r="879" spans="1:32" s="1" customFormat="1" x14ac:dyDescent="0.3">
      <c r="A879" s="1" t="s">
        <v>1971</v>
      </c>
      <c r="B879" s="1" t="s">
        <v>1972</v>
      </c>
      <c r="C879" s="1" t="s">
        <v>1973</v>
      </c>
      <c r="D879" s="1" t="s">
        <v>37</v>
      </c>
      <c r="F879" s="1" t="s">
        <v>4478</v>
      </c>
      <c r="G879" s="1" t="s">
        <v>2017</v>
      </c>
      <c r="H879" s="1" t="s">
        <v>60</v>
      </c>
      <c r="I879" s="1" t="s">
        <v>113</v>
      </c>
      <c r="J879" s="1" t="s">
        <v>61</v>
      </c>
      <c r="K879" s="1" t="str">
        <f>"102"</f>
        <v>102</v>
      </c>
      <c r="L879" s="2">
        <v>43356</v>
      </c>
      <c r="M879" s="2">
        <v>43357</v>
      </c>
      <c r="N879" s="2">
        <v>43357</v>
      </c>
      <c r="W879" s="1" t="s">
        <v>59</v>
      </c>
      <c r="X879" s="1" t="str">
        <f>"847692"</f>
        <v>847692</v>
      </c>
      <c r="Z879" s="1" t="s">
        <v>108</v>
      </c>
      <c r="AA879" s="1">
        <v>1</v>
      </c>
      <c r="AD879" s="1" t="s">
        <v>114</v>
      </c>
    </row>
    <row r="880" spans="1:32" s="1" customFormat="1" x14ac:dyDescent="0.3">
      <c r="A880" s="1" t="s">
        <v>1971</v>
      </c>
      <c r="B880" s="1" t="s">
        <v>1972</v>
      </c>
      <c r="C880" s="1" t="s">
        <v>1973</v>
      </c>
      <c r="D880" s="1" t="s">
        <v>37</v>
      </c>
      <c r="F880" s="1" t="s">
        <v>4478</v>
      </c>
      <c r="G880" s="1" t="s">
        <v>2017</v>
      </c>
      <c r="H880" s="1" t="s">
        <v>60</v>
      </c>
      <c r="I880" s="1" t="s">
        <v>113</v>
      </c>
      <c r="J880" s="1" t="s">
        <v>61</v>
      </c>
      <c r="K880" s="1" t="str">
        <f>"102"</f>
        <v>102</v>
      </c>
      <c r="L880" s="2">
        <v>43356</v>
      </c>
      <c r="M880" s="2">
        <v>43357</v>
      </c>
      <c r="N880" s="2">
        <v>43357</v>
      </c>
      <c r="W880" s="1" t="s">
        <v>59</v>
      </c>
      <c r="X880" s="1" t="str">
        <f>"847692"</f>
        <v>847692</v>
      </c>
      <c r="Z880" s="1" t="s">
        <v>108</v>
      </c>
      <c r="AA880" s="1">
        <v>1</v>
      </c>
      <c r="AD880" s="1" t="s">
        <v>114</v>
      </c>
    </row>
    <row r="881" spans="1:30" s="1" customFormat="1" x14ac:dyDescent="0.3">
      <c r="A881" s="1" t="s">
        <v>1971</v>
      </c>
      <c r="B881" s="1" t="s">
        <v>1972</v>
      </c>
      <c r="C881" s="1" t="s">
        <v>1973</v>
      </c>
      <c r="D881" s="1" t="s">
        <v>37</v>
      </c>
      <c r="F881" s="1" t="s">
        <v>4478</v>
      </c>
      <c r="G881" s="1" t="s">
        <v>2017</v>
      </c>
      <c r="H881" s="1" t="s">
        <v>60</v>
      </c>
      <c r="I881" s="1" t="s">
        <v>113</v>
      </c>
      <c r="J881" s="1" t="s">
        <v>61</v>
      </c>
      <c r="K881" s="1" t="str">
        <f>"102"</f>
        <v>102</v>
      </c>
      <c r="L881" s="2">
        <v>43356</v>
      </c>
      <c r="M881" s="2">
        <v>43357</v>
      </c>
      <c r="N881" s="2">
        <v>43357</v>
      </c>
      <c r="W881" s="1" t="s">
        <v>59</v>
      </c>
      <c r="X881" s="1" t="str">
        <f>"847692"</f>
        <v>847692</v>
      </c>
      <c r="Z881" s="1" t="s">
        <v>108</v>
      </c>
      <c r="AA881" s="1">
        <v>1</v>
      </c>
      <c r="AD881" s="1" t="s">
        <v>114</v>
      </c>
    </row>
    <row r="882" spans="1:30" s="1" customFormat="1" x14ac:dyDescent="0.3">
      <c r="A882" s="1" t="s">
        <v>1971</v>
      </c>
      <c r="B882" s="1" t="s">
        <v>1972</v>
      </c>
      <c r="C882" s="1" t="s">
        <v>1973</v>
      </c>
      <c r="D882" s="1" t="s">
        <v>37</v>
      </c>
      <c r="F882" s="1" t="s">
        <v>4478</v>
      </c>
      <c r="G882" s="1" t="s">
        <v>2017</v>
      </c>
      <c r="H882" s="1" t="s">
        <v>60</v>
      </c>
      <c r="I882" s="1" t="s">
        <v>113</v>
      </c>
      <c r="J882" s="1" t="s">
        <v>61</v>
      </c>
      <c r="K882" s="1" t="str">
        <f>"102"</f>
        <v>102</v>
      </c>
      <c r="L882" s="2">
        <v>43356</v>
      </c>
      <c r="M882" s="2">
        <v>43357</v>
      </c>
      <c r="N882" s="2">
        <v>43357</v>
      </c>
      <c r="W882" s="1" t="s">
        <v>59</v>
      </c>
      <c r="X882" s="1" t="str">
        <f>"847692"</f>
        <v>847692</v>
      </c>
      <c r="Z882" s="1" t="s">
        <v>108</v>
      </c>
      <c r="AA882" s="1">
        <v>1</v>
      </c>
      <c r="AD882" s="1" t="s">
        <v>114</v>
      </c>
    </row>
    <row r="883" spans="1:30" s="1" customFormat="1" x14ac:dyDescent="0.3">
      <c r="A883" s="1" t="s">
        <v>1879</v>
      </c>
      <c r="B883" s="1" t="s">
        <v>174</v>
      </c>
      <c r="C883" s="1" t="s">
        <v>175</v>
      </c>
      <c r="D883" s="1" t="s">
        <v>37</v>
      </c>
      <c r="F883" s="1" t="s">
        <v>4478</v>
      </c>
      <c r="G883" s="1" t="s">
        <v>2018</v>
      </c>
      <c r="H883" s="1" t="s">
        <v>60</v>
      </c>
      <c r="I883" s="1" t="s">
        <v>113</v>
      </c>
      <c r="J883" s="1" t="s">
        <v>61</v>
      </c>
      <c r="K883" s="1" t="str">
        <f>"102"</f>
        <v>102</v>
      </c>
      <c r="L883" s="2">
        <v>43356</v>
      </c>
      <c r="M883" s="2">
        <v>43357</v>
      </c>
      <c r="N883" s="2">
        <v>43357</v>
      </c>
      <c r="W883" s="1" t="s">
        <v>59</v>
      </c>
      <c r="X883" s="1" t="str">
        <f>"847692"</f>
        <v>847692</v>
      </c>
      <c r="Z883" s="1" t="s">
        <v>108</v>
      </c>
      <c r="AA883" s="1">
        <v>1</v>
      </c>
      <c r="AD883" s="1" t="s">
        <v>114</v>
      </c>
    </row>
    <row r="884" spans="1:30" s="1" customFormat="1" x14ac:dyDescent="0.3">
      <c r="A884" s="1" t="s">
        <v>2020</v>
      </c>
      <c r="B884" s="1" t="s">
        <v>2021</v>
      </c>
      <c r="C884" s="1" t="s">
        <v>2022</v>
      </c>
      <c r="D884" s="1" t="s">
        <v>37</v>
      </c>
      <c r="F884" s="1">
        <v>105</v>
      </c>
      <c r="G884" s="1" t="s">
        <v>2019</v>
      </c>
      <c r="H884" s="1" t="s">
        <v>60</v>
      </c>
      <c r="I884" s="1" t="s">
        <v>113</v>
      </c>
      <c r="J884" s="1" t="s">
        <v>61</v>
      </c>
      <c r="K884" s="1" t="str">
        <f>"FRN"</f>
        <v>FRN</v>
      </c>
      <c r="L884" s="2">
        <v>43357</v>
      </c>
      <c r="M884" s="2">
        <v>43360</v>
      </c>
      <c r="N884" s="2">
        <v>43360</v>
      </c>
      <c r="W884" s="1" t="s">
        <v>59</v>
      </c>
      <c r="X884" s="1" t="str">
        <f>"305671"</f>
        <v>305671</v>
      </c>
      <c r="Z884" s="1" t="s">
        <v>65</v>
      </c>
      <c r="AA884" s="1">
        <v>1</v>
      </c>
      <c r="AB884" s="1" t="s">
        <v>2023</v>
      </c>
      <c r="AD884" s="1" t="s">
        <v>67</v>
      </c>
    </row>
    <row r="885" spans="1:30" s="1" customFormat="1" x14ac:dyDescent="0.3">
      <c r="A885" s="1" t="s">
        <v>1344</v>
      </c>
      <c r="B885" s="1" t="s">
        <v>1345</v>
      </c>
      <c r="C885" s="1" t="s">
        <v>1135</v>
      </c>
      <c r="D885" s="1" t="s">
        <v>37</v>
      </c>
      <c r="F885" s="1" t="s">
        <v>4478</v>
      </c>
      <c r="G885" s="1" t="s">
        <v>2024</v>
      </c>
      <c r="H885" s="1" t="s">
        <v>60</v>
      </c>
      <c r="I885" s="1" t="s">
        <v>113</v>
      </c>
      <c r="J885" s="1" t="s">
        <v>61</v>
      </c>
      <c r="K885" s="1" t="str">
        <f t="shared" ref="K885:K892" si="50">"102"</f>
        <v>102</v>
      </c>
      <c r="L885" s="2">
        <v>43357</v>
      </c>
      <c r="M885" s="2">
        <v>43361</v>
      </c>
      <c r="N885" s="2">
        <v>43361</v>
      </c>
      <c r="W885" s="1" t="s">
        <v>59</v>
      </c>
      <c r="X885" s="1" t="str">
        <f>"847692"</f>
        <v>847692</v>
      </c>
      <c r="Z885" s="1" t="s">
        <v>108</v>
      </c>
      <c r="AA885" s="1">
        <v>1</v>
      </c>
      <c r="AD885" s="1" t="s">
        <v>114</v>
      </c>
    </row>
    <row r="886" spans="1:30" s="1" customFormat="1" x14ac:dyDescent="0.3">
      <c r="A886" s="1" t="s">
        <v>1344</v>
      </c>
      <c r="B886" s="1" t="s">
        <v>1345</v>
      </c>
      <c r="C886" s="1" t="s">
        <v>1135</v>
      </c>
      <c r="D886" s="1" t="s">
        <v>37</v>
      </c>
      <c r="F886" s="1" t="s">
        <v>4478</v>
      </c>
      <c r="G886" s="1" t="s">
        <v>2024</v>
      </c>
      <c r="H886" s="1" t="s">
        <v>60</v>
      </c>
      <c r="I886" s="1" t="s">
        <v>113</v>
      </c>
      <c r="J886" s="1" t="s">
        <v>61</v>
      </c>
      <c r="K886" s="1" t="str">
        <f t="shared" si="50"/>
        <v>102</v>
      </c>
      <c r="L886" s="2">
        <v>43357</v>
      </c>
      <c r="M886" s="2">
        <v>43361</v>
      </c>
      <c r="N886" s="2">
        <v>43361</v>
      </c>
      <c r="W886" s="1" t="s">
        <v>59</v>
      </c>
      <c r="X886" s="1" t="str">
        <f>"847692"</f>
        <v>847692</v>
      </c>
      <c r="Z886" s="1" t="s">
        <v>108</v>
      </c>
      <c r="AA886" s="1">
        <v>1</v>
      </c>
      <c r="AD886" s="1" t="s">
        <v>114</v>
      </c>
    </row>
    <row r="887" spans="1:30" s="1" customFormat="1" x14ac:dyDescent="0.3">
      <c r="A887" s="1" t="s">
        <v>240</v>
      </c>
      <c r="B887" s="1" t="s">
        <v>241</v>
      </c>
      <c r="C887" s="1" t="s">
        <v>242</v>
      </c>
      <c r="D887" s="1" t="s">
        <v>37</v>
      </c>
      <c r="F887" s="1">
        <v>105</v>
      </c>
      <c r="G887" s="1" t="s">
        <v>2025</v>
      </c>
      <c r="H887" s="1" t="s">
        <v>60</v>
      </c>
      <c r="I887" s="1" t="s">
        <v>113</v>
      </c>
      <c r="J887" s="1" t="s">
        <v>61</v>
      </c>
      <c r="K887" s="1" t="str">
        <f t="shared" si="50"/>
        <v>102</v>
      </c>
      <c r="L887" s="2">
        <v>43358</v>
      </c>
      <c r="M887" s="2">
        <v>43361</v>
      </c>
      <c r="N887" s="2">
        <v>43361</v>
      </c>
      <c r="W887" s="1" t="s">
        <v>59</v>
      </c>
      <c r="X887" s="1" t="str">
        <f>"305671"</f>
        <v>305671</v>
      </c>
      <c r="Z887" s="1" t="s">
        <v>65</v>
      </c>
      <c r="AA887" s="1">
        <v>1</v>
      </c>
      <c r="AB887" s="1" t="s">
        <v>2026</v>
      </c>
      <c r="AD887" s="1" t="s">
        <v>67</v>
      </c>
    </row>
    <row r="888" spans="1:30" s="1" customFormat="1" x14ac:dyDescent="0.3">
      <c r="A888" s="1" t="s">
        <v>423</v>
      </c>
      <c r="B888" s="1" t="s">
        <v>424</v>
      </c>
      <c r="C888" s="1" t="s">
        <v>425</v>
      </c>
      <c r="D888" s="1" t="s">
        <v>37</v>
      </c>
      <c r="F888" s="1" t="s">
        <v>4478</v>
      </c>
      <c r="G888" s="1" t="s">
        <v>2027</v>
      </c>
      <c r="H888" s="1" t="s">
        <v>60</v>
      </c>
      <c r="I888" s="1" t="s">
        <v>113</v>
      </c>
      <c r="J888" s="1" t="s">
        <v>61</v>
      </c>
      <c r="K888" s="1" t="str">
        <f t="shared" si="50"/>
        <v>102</v>
      </c>
      <c r="L888" s="2">
        <v>43358</v>
      </c>
      <c r="M888" s="2">
        <v>43361</v>
      </c>
      <c r="N888" s="2">
        <v>43361</v>
      </c>
      <c r="W888" s="1" t="s">
        <v>59</v>
      </c>
      <c r="X888" s="1" t="str">
        <f>"847692"</f>
        <v>847692</v>
      </c>
      <c r="Z888" s="1" t="s">
        <v>108</v>
      </c>
      <c r="AA888" s="1">
        <v>1</v>
      </c>
      <c r="AD888" s="1" t="s">
        <v>114</v>
      </c>
    </row>
    <row r="889" spans="1:30" s="1" customFormat="1" x14ac:dyDescent="0.3">
      <c r="A889" s="1" t="s">
        <v>423</v>
      </c>
      <c r="B889" s="1" t="s">
        <v>424</v>
      </c>
      <c r="C889" s="1" t="s">
        <v>425</v>
      </c>
      <c r="D889" s="1" t="s">
        <v>37</v>
      </c>
      <c r="F889" s="1" t="s">
        <v>4478</v>
      </c>
      <c r="G889" s="1" t="s">
        <v>2027</v>
      </c>
      <c r="H889" s="1" t="s">
        <v>60</v>
      </c>
      <c r="I889" s="1" t="s">
        <v>113</v>
      </c>
      <c r="J889" s="1" t="s">
        <v>61</v>
      </c>
      <c r="K889" s="1" t="str">
        <f t="shared" si="50"/>
        <v>102</v>
      </c>
      <c r="L889" s="2">
        <v>43358</v>
      </c>
      <c r="M889" s="2">
        <v>43361</v>
      </c>
      <c r="N889" s="2">
        <v>43361</v>
      </c>
      <c r="W889" s="1" t="s">
        <v>59</v>
      </c>
      <c r="X889" s="1" t="str">
        <f>"847692"</f>
        <v>847692</v>
      </c>
      <c r="Z889" s="1" t="s">
        <v>108</v>
      </c>
      <c r="AA889" s="1">
        <v>1</v>
      </c>
      <c r="AD889" s="1" t="s">
        <v>114</v>
      </c>
    </row>
    <row r="890" spans="1:30" s="1" customFormat="1" x14ac:dyDescent="0.3">
      <c r="A890" s="1" t="s">
        <v>423</v>
      </c>
      <c r="B890" s="1" t="s">
        <v>424</v>
      </c>
      <c r="C890" s="1" t="s">
        <v>425</v>
      </c>
      <c r="D890" s="1" t="s">
        <v>37</v>
      </c>
      <c r="F890" s="1" t="s">
        <v>4478</v>
      </c>
      <c r="G890" s="1" t="s">
        <v>2028</v>
      </c>
      <c r="H890" s="1" t="s">
        <v>60</v>
      </c>
      <c r="I890" s="1" t="s">
        <v>113</v>
      </c>
      <c r="J890" s="1" t="s">
        <v>61</v>
      </c>
      <c r="K890" s="1" t="str">
        <f t="shared" si="50"/>
        <v>102</v>
      </c>
      <c r="L890" s="2">
        <v>43358</v>
      </c>
      <c r="M890" s="2">
        <v>43361</v>
      </c>
      <c r="N890" s="2">
        <v>43361</v>
      </c>
      <c r="W890" s="1" t="s">
        <v>59</v>
      </c>
      <c r="X890" s="1" t="str">
        <f>"847692"</f>
        <v>847692</v>
      </c>
      <c r="Z890" s="1" t="s">
        <v>108</v>
      </c>
      <c r="AA890" s="1">
        <v>1</v>
      </c>
      <c r="AD890" s="1" t="s">
        <v>114</v>
      </c>
    </row>
    <row r="891" spans="1:30" s="1" customFormat="1" x14ac:dyDescent="0.3">
      <c r="A891" s="1" t="s">
        <v>1785</v>
      </c>
      <c r="B891" s="1" t="s">
        <v>1786</v>
      </c>
      <c r="C891" s="1" t="s">
        <v>1787</v>
      </c>
      <c r="D891" s="1" t="s">
        <v>37</v>
      </c>
      <c r="F891" s="1">
        <v>78</v>
      </c>
      <c r="G891" s="1" t="s">
        <v>2029</v>
      </c>
      <c r="H891" s="1" t="s">
        <v>60</v>
      </c>
      <c r="I891" s="1" t="s">
        <v>64</v>
      </c>
      <c r="J891" s="1" t="s">
        <v>61</v>
      </c>
      <c r="K891" s="1" t="str">
        <f t="shared" si="50"/>
        <v>102</v>
      </c>
      <c r="L891" s="2">
        <v>43360</v>
      </c>
      <c r="M891" s="2">
        <v>43361</v>
      </c>
      <c r="N891" s="2">
        <v>43361</v>
      </c>
      <c r="W891" s="1" t="s">
        <v>59</v>
      </c>
      <c r="X891" s="1" t="str">
        <f>"607064"</f>
        <v>607064</v>
      </c>
      <c r="Z891" s="1" t="s">
        <v>42</v>
      </c>
      <c r="AA891" s="1">
        <v>1</v>
      </c>
      <c r="AB891" s="1" t="s">
        <v>49</v>
      </c>
      <c r="AD891" s="1" t="s">
        <v>43</v>
      </c>
    </row>
    <row r="892" spans="1:30" s="1" customFormat="1" x14ac:dyDescent="0.3">
      <c r="A892" s="1" t="s">
        <v>483</v>
      </c>
      <c r="B892" s="1" t="s">
        <v>484</v>
      </c>
      <c r="C892" s="1" t="s">
        <v>295</v>
      </c>
      <c r="D892" s="1" t="s">
        <v>37</v>
      </c>
      <c r="F892" s="1">
        <v>78</v>
      </c>
      <c r="G892" s="1" t="s">
        <v>2030</v>
      </c>
      <c r="H892" s="1" t="s">
        <v>60</v>
      </c>
      <c r="I892" s="1" t="s">
        <v>64</v>
      </c>
      <c r="J892" s="1" t="s">
        <v>61</v>
      </c>
      <c r="K892" s="1" t="str">
        <f t="shared" si="50"/>
        <v>102</v>
      </c>
      <c r="L892" s="2">
        <v>43360</v>
      </c>
      <c r="M892" s="2">
        <v>43361</v>
      </c>
      <c r="N892" s="2">
        <v>43361</v>
      </c>
      <c r="W892" s="1" t="s">
        <v>59</v>
      </c>
      <c r="X892" s="1" t="str">
        <f>"607064"</f>
        <v>607064</v>
      </c>
      <c r="Z892" s="1" t="s">
        <v>42</v>
      </c>
      <c r="AA892" s="1">
        <v>1</v>
      </c>
      <c r="AB892" s="1" t="s">
        <v>49</v>
      </c>
      <c r="AD892" s="1" t="s">
        <v>43</v>
      </c>
    </row>
    <row r="893" spans="1:30" s="1" customFormat="1" x14ac:dyDescent="0.3">
      <c r="A893" s="1" t="s">
        <v>499</v>
      </c>
      <c r="B893" s="1" t="s">
        <v>500</v>
      </c>
      <c r="C893" s="1" t="s">
        <v>501</v>
      </c>
      <c r="D893" s="1" t="s">
        <v>34</v>
      </c>
      <c r="F893" s="1" t="s">
        <v>4475</v>
      </c>
      <c r="G893" s="1" t="s">
        <v>2031</v>
      </c>
      <c r="H893" s="1" t="s">
        <v>60</v>
      </c>
      <c r="I893" s="1" t="s">
        <v>95</v>
      </c>
      <c r="J893" s="1" t="s">
        <v>61</v>
      </c>
      <c r="K893" s="1" t="str">
        <f>"LVL"</f>
        <v>LVL</v>
      </c>
      <c r="L893" s="2">
        <v>43360</v>
      </c>
      <c r="M893" s="2">
        <v>43361</v>
      </c>
      <c r="N893" s="2">
        <v>43361</v>
      </c>
      <c r="W893" s="1" t="s">
        <v>59</v>
      </c>
      <c r="X893" s="1" t="str">
        <f>"690945"</f>
        <v>690945</v>
      </c>
      <c r="Z893" s="1" t="s">
        <v>184</v>
      </c>
      <c r="AA893" s="1">
        <v>1</v>
      </c>
      <c r="AD893" s="1" t="s">
        <v>79</v>
      </c>
    </row>
    <row r="894" spans="1:30" s="1" customFormat="1" x14ac:dyDescent="0.3">
      <c r="A894" s="1" t="s">
        <v>602</v>
      </c>
      <c r="B894" s="1" t="s">
        <v>603</v>
      </c>
      <c r="C894" s="1" t="s">
        <v>77</v>
      </c>
      <c r="D894" s="1" t="s">
        <v>37</v>
      </c>
      <c r="F894" s="1" t="s">
        <v>4478</v>
      </c>
      <c r="G894" s="1" t="s">
        <v>2032</v>
      </c>
      <c r="H894" s="1" t="s">
        <v>60</v>
      </c>
      <c r="I894" s="1" t="s">
        <v>113</v>
      </c>
      <c r="J894" s="1" t="s">
        <v>61</v>
      </c>
      <c r="K894" s="1" t="str">
        <f>"FRN"</f>
        <v>FRN</v>
      </c>
      <c r="L894" s="2">
        <v>43360</v>
      </c>
      <c r="M894" s="2">
        <v>43361</v>
      </c>
      <c r="N894" s="2">
        <v>43361</v>
      </c>
      <c r="W894" s="1" t="s">
        <v>59</v>
      </c>
      <c r="X894" s="1" t="str">
        <f>"847692"</f>
        <v>847692</v>
      </c>
      <c r="Z894" s="1" t="s">
        <v>108</v>
      </c>
      <c r="AA894" s="1">
        <v>1</v>
      </c>
      <c r="AB894" s="1" t="s">
        <v>2033</v>
      </c>
      <c r="AD894" s="1" t="s">
        <v>114</v>
      </c>
    </row>
    <row r="895" spans="1:30" s="1" customFormat="1" x14ac:dyDescent="0.3">
      <c r="A895" s="1" t="s">
        <v>602</v>
      </c>
      <c r="B895" s="1" t="s">
        <v>603</v>
      </c>
      <c r="C895" s="1" t="s">
        <v>77</v>
      </c>
      <c r="D895" s="1" t="s">
        <v>37</v>
      </c>
      <c r="F895" s="1" t="s">
        <v>4478</v>
      </c>
      <c r="G895" s="1" t="s">
        <v>2032</v>
      </c>
      <c r="H895" s="1" t="s">
        <v>60</v>
      </c>
      <c r="I895" s="1" t="s">
        <v>113</v>
      </c>
      <c r="J895" s="1" t="s">
        <v>61</v>
      </c>
      <c r="K895" s="1" t="str">
        <f>"FRN"</f>
        <v>FRN</v>
      </c>
      <c r="L895" s="2">
        <v>43360</v>
      </c>
      <c r="M895" s="2">
        <v>43361</v>
      </c>
      <c r="N895" s="2">
        <v>43361</v>
      </c>
      <c r="W895" s="1" t="s">
        <v>59</v>
      </c>
      <c r="X895" s="1" t="str">
        <f>"847692"</f>
        <v>847692</v>
      </c>
      <c r="Z895" s="1" t="s">
        <v>108</v>
      </c>
      <c r="AA895" s="1">
        <v>1</v>
      </c>
      <c r="AB895" s="1" t="s">
        <v>2033</v>
      </c>
      <c r="AD895" s="1" t="s">
        <v>114</v>
      </c>
    </row>
    <row r="896" spans="1:30" s="1" customFormat="1" x14ac:dyDescent="0.3">
      <c r="A896" s="1" t="s">
        <v>977</v>
      </c>
      <c r="B896" s="1" t="s">
        <v>978</v>
      </c>
      <c r="C896" s="1" t="s">
        <v>979</v>
      </c>
      <c r="D896" s="1" t="s">
        <v>37</v>
      </c>
      <c r="F896" s="1">
        <v>105</v>
      </c>
      <c r="G896" s="1" t="s">
        <v>2034</v>
      </c>
      <c r="H896" s="1" t="s">
        <v>60</v>
      </c>
      <c r="I896" s="1" t="s">
        <v>113</v>
      </c>
      <c r="J896" s="1" t="s">
        <v>61</v>
      </c>
      <c r="K896" s="1" t="str">
        <f>"44"</f>
        <v>44</v>
      </c>
      <c r="L896" s="2">
        <v>43361</v>
      </c>
      <c r="M896" s="2">
        <v>43364</v>
      </c>
      <c r="N896" s="2">
        <v>43364</v>
      </c>
      <c r="W896" s="1" t="s">
        <v>59</v>
      </c>
      <c r="X896" s="1" t="str">
        <f>"305671"</f>
        <v>305671</v>
      </c>
      <c r="Z896" s="1" t="s">
        <v>65</v>
      </c>
      <c r="AA896" s="1">
        <v>1</v>
      </c>
      <c r="AD896" s="1" t="s">
        <v>67</v>
      </c>
    </row>
    <row r="897" spans="1:30" s="1" customFormat="1" x14ac:dyDescent="0.3">
      <c r="A897" s="1" t="s">
        <v>2036</v>
      </c>
      <c r="B897" s="1" t="s">
        <v>687</v>
      </c>
      <c r="C897" s="1" t="s">
        <v>2037</v>
      </c>
      <c r="D897" s="1" t="s">
        <v>37</v>
      </c>
      <c r="F897" s="1">
        <v>105</v>
      </c>
      <c r="G897" s="1" t="s">
        <v>2035</v>
      </c>
      <c r="H897" s="1" t="s">
        <v>60</v>
      </c>
      <c r="I897" s="1" t="s">
        <v>64</v>
      </c>
      <c r="J897" s="1" t="s">
        <v>61</v>
      </c>
      <c r="K897" s="1" t="str">
        <f>"FRN"</f>
        <v>FRN</v>
      </c>
      <c r="L897" s="2">
        <v>43362</v>
      </c>
      <c r="M897" s="2">
        <v>43363</v>
      </c>
      <c r="N897" s="2">
        <v>43363</v>
      </c>
      <c r="W897" s="1" t="s">
        <v>59</v>
      </c>
      <c r="X897" s="1" t="str">
        <f>"305671"</f>
        <v>305671</v>
      </c>
      <c r="Z897" s="1" t="s">
        <v>65</v>
      </c>
      <c r="AA897" s="1">
        <v>1</v>
      </c>
      <c r="AD897" s="1" t="s">
        <v>67</v>
      </c>
    </row>
    <row r="898" spans="1:30" s="1" customFormat="1" x14ac:dyDescent="0.3">
      <c r="A898" s="1" t="s">
        <v>2036</v>
      </c>
      <c r="B898" s="1" t="s">
        <v>687</v>
      </c>
      <c r="C898" s="1" t="s">
        <v>2037</v>
      </c>
      <c r="D898" s="1" t="s">
        <v>37</v>
      </c>
      <c r="F898" s="1">
        <v>105</v>
      </c>
      <c r="G898" s="1" t="s">
        <v>2035</v>
      </c>
      <c r="H898" s="1" t="s">
        <v>60</v>
      </c>
      <c r="I898" s="1" t="s">
        <v>64</v>
      </c>
      <c r="J898" s="1" t="s">
        <v>61</v>
      </c>
      <c r="K898" s="1" t="str">
        <f>"FRN"</f>
        <v>FRN</v>
      </c>
      <c r="L898" s="2">
        <v>43362</v>
      </c>
      <c r="M898" s="2">
        <v>43363</v>
      </c>
      <c r="N898" s="2">
        <v>43363</v>
      </c>
      <c r="W898" s="1" t="s">
        <v>59</v>
      </c>
      <c r="X898" s="1" t="str">
        <f>"305671"</f>
        <v>305671</v>
      </c>
      <c r="Z898" s="1" t="s">
        <v>65</v>
      </c>
      <c r="AA898" s="1">
        <v>1</v>
      </c>
      <c r="AD898" s="1" t="s">
        <v>67</v>
      </c>
    </row>
    <row r="899" spans="1:30" s="1" customFormat="1" x14ac:dyDescent="0.3">
      <c r="A899" s="1" t="s">
        <v>1614</v>
      </c>
      <c r="B899" s="1" t="s">
        <v>1615</v>
      </c>
      <c r="C899" s="1" t="s">
        <v>1616</v>
      </c>
      <c r="D899" s="1" t="s">
        <v>37</v>
      </c>
      <c r="F899" s="1">
        <v>105</v>
      </c>
      <c r="G899" s="1" t="s">
        <v>2038</v>
      </c>
      <c r="H899" s="1" t="s">
        <v>60</v>
      </c>
      <c r="I899" s="1" t="s">
        <v>64</v>
      </c>
      <c r="J899" s="1" t="s">
        <v>61</v>
      </c>
      <c r="K899" s="1" t="str">
        <f>"FRN"</f>
        <v>FRN</v>
      </c>
      <c r="L899" s="2">
        <v>43362</v>
      </c>
      <c r="M899" s="2">
        <v>43363</v>
      </c>
      <c r="N899" s="2">
        <v>43363</v>
      </c>
      <c r="W899" s="1" t="s">
        <v>59</v>
      </c>
      <c r="X899" s="1" t="str">
        <f>"305671"</f>
        <v>305671</v>
      </c>
      <c r="Z899" s="1" t="s">
        <v>65</v>
      </c>
      <c r="AA899" s="1">
        <v>1</v>
      </c>
      <c r="AB899" s="1" t="s">
        <v>49</v>
      </c>
      <c r="AD899" s="1" t="s">
        <v>67</v>
      </c>
    </row>
    <row r="900" spans="1:30" s="1" customFormat="1" x14ac:dyDescent="0.3">
      <c r="A900" s="1" t="s">
        <v>1614</v>
      </c>
      <c r="B900" s="1" t="s">
        <v>1615</v>
      </c>
      <c r="C900" s="1" t="s">
        <v>1616</v>
      </c>
      <c r="D900" s="1" t="s">
        <v>37</v>
      </c>
      <c r="F900" s="1">
        <v>105</v>
      </c>
      <c r="G900" s="1" t="s">
        <v>2038</v>
      </c>
      <c r="H900" s="1" t="s">
        <v>60</v>
      </c>
      <c r="I900" s="1" t="s">
        <v>64</v>
      </c>
      <c r="J900" s="1" t="s">
        <v>61</v>
      </c>
      <c r="K900" s="1" t="str">
        <f>"FRN"</f>
        <v>FRN</v>
      </c>
      <c r="L900" s="2">
        <v>43362</v>
      </c>
      <c r="M900" s="2">
        <v>43363</v>
      </c>
      <c r="N900" s="2">
        <v>43363</v>
      </c>
      <c r="W900" s="1" t="s">
        <v>59</v>
      </c>
      <c r="X900" s="1" t="str">
        <f>"305671"</f>
        <v>305671</v>
      </c>
      <c r="Z900" s="1" t="s">
        <v>65</v>
      </c>
      <c r="AA900" s="1">
        <v>1</v>
      </c>
      <c r="AB900" s="1" t="s">
        <v>49</v>
      </c>
      <c r="AD900" s="1" t="s">
        <v>67</v>
      </c>
    </row>
    <row r="901" spans="1:30" s="1" customFormat="1" x14ac:dyDescent="0.3">
      <c r="A901" s="1" t="s">
        <v>2040</v>
      </c>
      <c r="B901" s="1" t="s">
        <v>2041</v>
      </c>
      <c r="C901" s="1" t="s">
        <v>2042</v>
      </c>
      <c r="D901" s="1" t="s">
        <v>34</v>
      </c>
      <c r="F901" s="1" t="s">
        <v>4495</v>
      </c>
      <c r="G901" s="1" t="s">
        <v>2039</v>
      </c>
      <c r="H901" s="1" t="s">
        <v>60</v>
      </c>
      <c r="I901" s="1" t="s">
        <v>64</v>
      </c>
      <c r="J901" s="1" t="s">
        <v>61</v>
      </c>
      <c r="K901" s="1" t="str">
        <f t="shared" ref="K901:K915" si="51">"LVL"</f>
        <v>LVL</v>
      </c>
      <c r="L901" s="2">
        <v>43363</v>
      </c>
      <c r="M901" s="2">
        <v>43364</v>
      </c>
      <c r="N901" s="2">
        <v>43364</v>
      </c>
      <c r="W901" s="1" t="s">
        <v>59</v>
      </c>
      <c r="X901" s="1" t="str">
        <f>"156925"</f>
        <v>156925</v>
      </c>
      <c r="Z901" s="1" t="s">
        <v>1483</v>
      </c>
      <c r="AA901" s="1">
        <v>1</v>
      </c>
      <c r="AB901" s="1" t="s">
        <v>49</v>
      </c>
      <c r="AD901" s="1" t="s">
        <v>1486</v>
      </c>
    </row>
    <row r="902" spans="1:30" s="1" customFormat="1" x14ac:dyDescent="0.3">
      <c r="A902" s="1" t="s">
        <v>2044</v>
      </c>
      <c r="B902" s="1" t="s">
        <v>2045</v>
      </c>
      <c r="C902" s="1" t="s">
        <v>2046</v>
      </c>
      <c r="D902" s="1" t="s">
        <v>34</v>
      </c>
      <c r="F902" s="1" t="s">
        <v>4475</v>
      </c>
      <c r="G902" s="1" t="s">
        <v>2043</v>
      </c>
      <c r="H902" s="1" t="s">
        <v>60</v>
      </c>
      <c r="I902" s="1" t="s">
        <v>33</v>
      </c>
      <c r="J902" s="1" t="s">
        <v>61</v>
      </c>
      <c r="K902" s="1" t="str">
        <f t="shared" si="51"/>
        <v>LVL</v>
      </c>
      <c r="L902" s="2">
        <v>43363</v>
      </c>
      <c r="M902" s="2">
        <v>43367</v>
      </c>
      <c r="N902" s="2">
        <v>43367</v>
      </c>
      <c r="W902" s="1" t="s">
        <v>59</v>
      </c>
      <c r="X902" s="1" t="str">
        <f>"690945"</f>
        <v>690945</v>
      </c>
      <c r="Z902" s="1" t="s">
        <v>184</v>
      </c>
      <c r="AA902" s="1">
        <v>1</v>
      </c>
      <c r="AB902" s="1" t="s">
        <v>2047</v>
      </c>
      <c r="AD902" s="1" t="s">
        <v>79</v>
      </c>
    </row>
    <row r="903" spans="1:30" s="1" customFormat="1" x14ac:dyDescent="0.3">
      <c r="A903" s="1" t="s">
        <v>2044</v>
      </c>
      <c r="B903" s="1" t="s">
        <v>2045</v>
      </c>
      <c r="C903" s="1" t="s">
        <v>2046</v>
      </c>
      <c r="D903" s="1" t="s">
        <v>34</v>
      </c>
      <c r="F903" s="1" t="s">
        <v>4475</v>
      </c>
      <c r="G903" s="1" t="s">
        <v>2048</v>
      </c>
      <c r="H903" s="1" t="s">
        <v>60</v>
      </c>
      <c r="I903" s="1" t="s">
        <v>33</v>
      </c>
      <c r="J903" s="1" t="s">
        <v>61</v>
      </c>
      <c r="K903" s="1" t="str">
        <f t="shared" si="51"/>
        <v>LVL</v>
      </c>
      <c r="L903" s="2">
        <v>43363</v>
      </c>
      <c r="M903" s="2">
        <v>43367</v>
      </c>
      <c r="N903" s="2">
        <v>43367</v>
      </c>
      <c r="W903" s="1" t="s">
        <v>59</v>
      </c>
      <c r="X903" s="1" t="str">
        <f>"690945"</f>
        <v>690945</v>
      </c>
      <c r="Z903" s="1" t="s">
        <v>184</v>
      </c>
      <c r="AA903" s="1">
        <v>1</v>
      </c>
      <c r="AB903" s="1" t="s">
        <v>2049</v>
      </c>
      <c r="AD903" s="1" t="s">
        <v>79</v>
      </c>
    </row>
    <row r="904" spans="1:30" s="1" customFormat="1" x14ac:dyDescent="0.3">
      <c r="A904" s="1" t="s">
        <v>1296</v>
      </c>
      <c r="B904" s="1" t="s">
        <v>1297</v>
      </c>
      <c r="C904" s="1" t="s">
        <v>321</v>
      </c>
      <c r="D904" s="1" t="s">
        <v>34</v>
      </c>
      <c r="F904" s="1" t="s">
        <v>4475</v>
      </c>
      <c r="G904" s="1" t="s">
        <v>2050</v>
      </c>
      <c r="H904" s="1" t="s">
        <v>60</v>
      </c>
      <c r="I904" s="1" t="s">
        <v>33</v>
      </c>
      <c r="J904" s="1" t="s">
        <v>61</v>
      </c>
      <c r="K904" s="1" t="str">
        <f t="shared" si="51"/>
        <v>LVL</v>
      </c>
      <c r="L904" s="2">
        <v>43363</v>
      </c>
      <c r="M904" s="2">
        <v>43367</v>
      </c>
      <c r="N904" s="2">
        <v>43367</v>
      </c>
      <c r="W904" s="1" t="s">
        <v>59</v>
      </c>
      <c r="X904" s="1" t="str">
        <f>"139545"</f>
        <v>139545</v>
      </c>
      <c r="Z904" s="1" t="s">
        <v>74</v>
      </c>
      <c r="AA904" s="1">
        <v>1</v>
      </c>
      <c r="AB904" s="1" t="s">
        <v>1298</v>
      </c>
      <c r="AD904" s="1" t="s">
        <v>79</v>
      </c>
    </row>
    <row r="905" spans="1:30" s="1" customFormat="1" x14ac:dyDescent="0.3">
      <c r="A905" s="1" t="s">
        <v>1300</v>
      </c>
      <c r="B905" s="1" t="s">
        <v>1301</v>
      </c>
      <c r="C905" s="1" t="s">
        <v>1302</v>
      </c>
      <c r="D905" s="1" t="s">
        <v>34</v>
      </c>
      <c r="F905" s="1" t="s">
        <v>4475</v>
      </c>
      <c r="G905" s="1" t="s">
        <v>2051</v>
      </c>
      <c r="H905" s="1" t="s">
        <v>60</v>
      </c>
      <c r="I905" s="1" t="s">
        <v>33</v>
      </c>
      <c r="J905" s="1" t="s">
        <v>61</v>
      </c>
      <c r="K905" s="1" t="str">
        <f t="shared" si="51"/>
        <v>LVL</v>
      </c>
      <c r="L905" s="2">
        <v>43363</v>
      </c>
      <c r="M905" s="2">
        <v>43368</v>
      </c>
      <c r="N905" s="2">
        <v>43368</v>
      </c>
      <c r="W905" s="1" t="s">
        <v>59</v>
      </c>
      <c r="X905" s="1" t="str">
        <f>"139545"</f>
        <v>139545</v>
      </c>
      <c r="Z905" s="1" t="s">
        <v>74</v>
      </c>
      <c r="AA905" s="1">
        <v>1</v>
      </c>
      <c r="AB905" s="1" t="s">
        <v>1303</v>
      </c>
      <c r="AD905" s="1" t="s">
        <v>79</v>
      </c>
    </row>
    <row r="906" spans="1:30" s="1" customFormat="1" x14ac:dyDescent="0.3">
      <c r="A906" s="1" t="s">
        <v>1311</v>
      </c>
      <c r="B906" s="1" t="s">
        <v>134</v>
      </c>
      <c r="C906" s="1" t="s">
        <v>1312</v>
      </c>
      <c r="D906" s="1" t="s">
        <v>34</v>
      </c>
      <c r="F906" s="1" t="s">
        <v>4475</v>
      </c>
      <c r="G906" s="1" t="s">
        <v>2052</v>
      </c>
      <c r="H906" s="1" t="s">
        <v>60</v>
      </c>
      <c r="I906" s="1" t="s">
        <v>33</v>
      </c>
      <c r="J906" s="1" t="s">
        <v>61</v>
      </c>
      <c r="K906" s="1" t="str">
        <f t="shared" si="51"/>
        <v>LVL</v>
      </c>
      <c r="L906" s="2">
        <v>43364</v>
      </c>
      <c r="M906" s="2">
        <v>43375</v>
      </c>
      <c r="N906" s="2">
        <v>43375</v>
      </c>
      <c r="W906" s="1" t="s">
        <v>59</v>
      </c>
      <c r="X906" s="1" t="str">
        <f>"139545"</f>
        <v>139545</v>
      </c>
      <c r="Z906" s="1" t="s">
        <v>74</v>
      </c>
      <c r="AA906" s="1">
        <v>1</v>
      </c>
      <c r="AB906" s="1" t="s">
        <v>1313</v>
      </c>
      <c r="AD906" s="1" t="s">
        <v>79</v>
      </c>
    </row>
    <row r="907" spans="1:30" s="1" customFormat="1" x14ac:dyDescent="0.3">
      <c r="A907" s="1" t="s">
        <v>1315</v>
      </c>
      <c r="B907" s="1" t="s">
        <v>1316</v>
      </c>
      <c r="C907" s="1" t="s">
        <v>1317</v>
      </c>
      <c r="D907" s="1" t="s">
        <v>34</v>
      </c>
      <c r="F907" s="1" t="s">
        <v>4475</v>
      </c>
      <c r="G907" s="1" t="s">
        <v>2053</v>
      </c>
      <c r="H907" s="1" t="s">
        <v>60</v>
      </c>
      <c r="I907" s="1" t="s">
        <v>33</v>
      </c>
      <c r="J907" s="1" t="s">
        <v>61</v>
      </c>
      <c r="K907" s="1" t="str">
        <f t="shared" si="51"/>
        <v>LVL</v>
      </c>
      <c r="L907" s="2">
        <v>43364</v>
      </c>
      <c r="M907" s="2">
        <v>43375</v>
      </c>
      <c r="N907" s="2">
        <v>43375</v>
      </c>
      <c r="W907" s="1" t="s">
        <v>59</v>
      </c>
      <c r="X907" s="1" t="str">
        <f>"690945"</f>
        <v>690945</v>
      </c>
      <c r="Z907" s="1" t="s">
        <v>184</v>
      </c>
      <c r="AA907" s="1">
        <v>1</v>
      </c>
      <c r="AB907" s="1" t="s">
        <v>1318</v>
      </c>
      <c r="AD907" s="1" t="s">
        <v>79</v>
      </c>
    </row>
    <row r="908" spans="1:30" s="1" customFormat="1" x14ac:dyDescent="0.3">
      <c r="A908" s="1" t="s">
        <v>1944</v>
      </c>
      <c r="B908" s="1" t="s">
        <v>1945</v>
      </c>
      <c r="C908" s="1" t="s">
        <v>1946</v>
      </c>
      <c r="D908" s="1" t="s">
        <v>34</v>
      </c>
      <c r="F908" s="1" t="s">
        <v>4475</v>
      </c>
      <c r="G908" s="1" t="s">
        <v>2054</v>
      </c>
      <c r="H908" s="1" t="s">
        <v>60</v>
      </c>
      <c r="I908" s="1" t="s">
        <v>33</v>
      </c>
      <c r="J908" s="1" t="s">
        <v>61</v>
      </c>
      <c r="K908" s="1" t="str">
        <f t="shared" si="51"/>
        <v>LVL</v>
      </c>
      <c r="L908" s="2">
        <v>43364</v>
      </c>
      <c r="M908" s="2">
        <v>43375</v>
      </c>
      <c r="N908" s="2">
        <v>43375</v>
      </c>
      <c r="W908" s="1" t="s">
        <v>59</v>
      </c>
      <c r="X908" s="1" t="str">
        <f>"690945"</f>
        <v>690945</v>
      </c>
      <c r="Z908" s="1" t="s">
        <v>184</v>
      </c>
      <c r="AA908" s="1">
        <v>1</v>
      </c>
      <c r="AB908" s="1" t="s">
        <v>1335</v>
      </c>
      <c r="AD908" s="1" t="s">
        <v>79</v>
      </c>
    </row>
    <row r="909" spans="1:30" s="1" customFormat="1" x14ac:dyDescent="0.3">
      <c r="A909" s="1" t="s">
        <v>1344</v>
      </c>
      <c r="B909" s="1" t="s">
        <v>1345</v>
      </c>
      <c r="C909" s="1" t="s">
        <v>1135</v>
      </c>
      <c r="D909" s="1" t="s">
        <v>34</v>
      </c>
      <c r="F909" s="1" t="s">
        <v>4475</v>
      </c>
      <c r="G909" s="1" t="s">
        <v>2055</v>
      </c>
      <c r="H909" s="1" t="s">
        <v>60</v>
      </c>
      <c r="I909" s="1" t="s">
        <v>33</v>
      </c>
      <c r="J909" s="1" t="s">
        <v>61</v>
      </c>
      <c r="K909" s="1" t="str">
        <f t="shared" si="51"/>
        <v>LVL</v>
      </c>
      <c r="L909" s="2">
        <v>43364</v>
      </c>
      <c r="M909" s="2">
        <v>43375</v>
      </c>
      <c r="N909" s="2">
        <v>43375</v>
      </c>
      <c r="W909" s="1" t="s">
        <v>59</v>
      </c>
      <c r="X909" s="1" t="str">
        <f>"139545"</f>
        <v>139545</v>
      </c>
      <c r="Z909" s="1" t="s">
        <v>74</v>
      </c>
      <c r="AA909" s="1">
        <v>1</v>
      </c>
      <c r="AB909" s="1" t="s">
        <v>1346</v>
      </c>
      <c r="AD909" s="1" t="s">
        <v>79</v>
      </c>
    </row>
    <row r="910" spans="1:30" s="1" customFormat="1" x14ac:dyDescent="0.3">
      <c r="A910" s="1" t="s">
        <v>2057</v>
      </c>
      <c r="B910" s="1" t="s">
        <v>2058</v>
      </c>
      <c r="C910" s="1" t="s">
        <v>2059</v>
      </c>
      <c r="D910" s="1" t="s">
        <v>34</v>
      </c>
      <c r="F910" s="1" t="s">
        <v>4475</v>
      </c>
      <c r="G910" s="1" t="s">
        <v>2056</v>
      </c>
      <c r="H910" s="1" t="s">
        <v>60</v>
      </c>
      <c r="I910" s="1" t="s">
        <v>33</v>
      </c>
      <c r="J910" s="1" t="s">
        <v>61</v>
      </c>
      <c r="K910" s="1" t="str">
        <f t="shared" si="51"/>
        <v>LVL</v>
      </c>
      <c r="L910" s="2">
        <v>43364</v>
      </c>
      <c r="M910" s="2">
        <v>43375</v>
      </c>
      <c r="N910" s="2">
        <v>43375</v>
      </c>
      <c r="W910" s="1" t="s">
        <v>59</v>
      </c>
      <c r="X910" s="1" t="str">
        <f>"690945"</f>
        <v>690945</v>
      </c>
      <c r="Z910" s="1" t="s">
        <v>184</v>
      </c>
      <c r="AA910" s="1">
        <v>1</v>
      </c>
      <c r="AB910" s="1" t="s">
        <v>2060</v>
      </c>
      <c r="AD910" s="1" t="s">
        <v>79</v>
      </c>
    </row>
    <row r="911" spans="1:30" s="1" customFormat="1" x14ac:dyDescent="0.3">
      <c r="A911" s="1" t="s">
        <v>2057</v>
      </c>
      <c r="B911" s="1" t="s">
        <v>2058</v>
      </c>
      <c r="C911" s="1" t="s">
        <v>2059</v>
      </c>
      <c r="D911" s="1" t="s">
        <v>34</v>
      </c>
      <c r="F911" s="1" t="s">
        <v>4475</v>
      </c>
      <c r="G911" s="1" t="s">
        <v>2061</v>
      </c>
      <c r="H911" s="1" t="s">
        <v>60</v>
      </c>
      <c r="I911" s="1" t="s">
        <v>33</v>
      </c>
      <c r="J911" s="1" t="s">
        <v>61</v>
      </c>
      <c r="K911" s="1" t="str">
        <f t="shared" si="51"/>
        <v>LVL</v>
      </c>
      <c r="L911" s="2">
        <v>43364</v>
      </c>
      <c r="M911" s="2">
        <v>43375</v>
      </c>
      <c r="N911" s="2">
        <v>43375</v>
      </c>
      <c r="W911" s="1" t="s">
        <v>59</v>
      </c>
      <c r="X911" s="1" t="str">
        <f>"690945"</f>
        <v>690945</v>
      </c>
      <c r="Z911" s="1" t="s">
        <v>184</v>
      </c>
      <c r="AA911" s="1">
        <v>1</v>
      </c>
      <c r="AB911" s="1" t="s">
        <v>2062</v>
      </c>
      <c r="AD911" s="1" t="s">
        <v>79</v>
      </c>
    </row>
    <row r="912" spans="1:30" s="1" customFormat="1" x14ac:dyDescent="0.3">
      <c r="A912" s="1" t="s">
        <v>1348</v>
      </c>
      <c r="B912" s="1" t="s">
        <v>1349</v>
      </c>
      <c r="C912" s="1" t="s">
        <v>607</v>
      </c>
      <c r="D912" s="1" t="s">
        <v>34</v>
      </c>
      <c r="F912" s="1" t="s">
        <v>4475</v>
      </c>
      <c r="G912" s="1" t="s">
        <v>2063</v>
      </c>
      <c r="H912" s="1" t="s">
        <v>60</v>
      </c>
      <c r="I912" s="1" t="s">
        <v>33</v>
      </c>
      <c r="J912" s="1" t="s">
        <v>61</v>
      </c>
      <c r="K912" s="1" t="str">
        <f t="shared" si="51"/>
        <v>LVL</v>
      </c>
      <c r="L912" s="2">
        <v>43364</v>
      </c>
      <c r="M912" s="2">
        <v>43375</v>
      </c>
      <c r="N912" s="2">
        <v>43375</v>
      </c>
      <c r="W912" s="1" t="s">
        <v>59</v>
      </c>
      <c r="X912" s="1" t="str">
        <f>"139545"</f>
        <v>139545</v>
      </c>
      <c r="Z912" s="1" t="s">
        <v>74</v>
      </c>
      <c r="AA912" s="1">
        <v>1</v>
      </c>
      <c r="AB912" s="1" t="s">
        <v>1350</v>
      </c>
      <c r="AD912" s="1" t="s">
        <v>79</v>
      </c>
    </row>
    <row r="913" spans="1:30" s="1" customFormat="1" x14ac:dyDescent="0.3">
      <c r="A913" s="1" t="s">
        <v>1354</v>
      </c>
      <c r="B913" s="1" t="s">
        <v>1355</v>
      </c>
      <c r="C913" s="1" t="s">
        <v>1356</v>
      </c>
      <c r="D913" s="1" t="s">
        <v>34</v>
      </c>
      <c r="F913" s="1" t="s">
        <v>4475</v>
      </c>
      <c r="G913" s="1" t="s">
        <v>2064</v>
      </c>
      <c r="H913" s="1" t="s">
        <v>60</v>
      </c>
      <c r="I913" s="1" t="s">
        <v>33</v>
      </c>
      <c r="J913" s="1" t="s">
        <v>61</v>
      </c>
      <c r="K913" s="1" t="str">
        <f t="shared" si="51"/>
        <v>LVL</v>
      </c>
      <c r="L913" s="2">
        <v>43364</v>
      </c>
      <c r="M913" s="2">
        <v>43375</v>
      </c>
      <c r="N913" s="2">
        <v>43375</v>
      </c>
      <c r="W913" s="1" t="s">
        <v>59</v>
      </c>
      <c r="X913" s="1" t="str">
        <f>"139545"</f>
        <v>139545</v>
      </c>
      <c r="Z913" s="1" t="s">
        <v>74</v>
      </c>
      <c r="AA913" s="1">
        <v>1</v>
      </c>
      <c r="AB913" s="1" t="s">
        <v>1357</v>
      </c>
      <c r="AD913" s="1" t="s">
        <v>79</v>
      </c>
    </row>
    <row r="914" spans="1:30" s="1" customFormat="1" x14ac:dyDescent="0.3">
      <c r="A914" s="1" t="s">
        <v>1133</v>
      </c>
      <c r="B914" s="1" t="s">
        <v>1134</v>
      </c>
      <c r="C914" s="1" t="s">
        <v>1135</v>
      </c>
      <c r="D914" s="1" t="s">
        <v>34</v>
      </c>
      <c r="F914" s="1" t="s">
        <v>4475</v>
      </c>
      <c r="G914" s="1" t="s">
        <v>2065</v>
      </c>
      <c r="H914" s="1" t="s">
        <v>60</v>
      </c>
      <c r="I914" s="1" t="s">
        <v>33</v>
      </c>
      <c r="J914" s="1" t="s">
        <v>61</v>
      </c>
      <c r="K914" s="1" t="str">
        <f t="shared" si="51"/>
        <v>LVL</v>
      </c>
      <c r="L914" s="2">
        <v>43364</v>
      </c>
      <c r="M914" s="2">
        <v>43375</v>
      </c>
      <c r="N914" s="2">
        <v>43375</v>
      </c>
      <c r="W914" s="1" t="s">
        <v>59</v>
      </c>
      <c r="X914" s="1" t="str">
        <f>"139545"</f>
        <v>139545</v>
      </c>
      <c r="Z914" s="1" t="s">
        <v>74</v>
      </c>
      <c r="AA914" s="1">
        <v>1</v>
      </c>
      <c r="AB914" s="1" t="s">
        <v>1352</v>
      </c>
      <c r="AD914" s="1" t="s">
        <v>79</v>
      </c>
    </row>
    <row r="915" spans="1:30" s="1" customFormat="1" x14ac:dyDescent="0.3">
      <c r="A915" s="1" t="s">
        <v>1359</v>
      </c>
      <c r="B915" s="1" t="s">
        <v>294</v>
      </c>
      <c r="C915" s="1" t="s">
        <v>295</v>
      </c>
      <c r="D915" s="1" t="s">
        <v>34</v>
      </c>
      <c r="F915" s="1" t="s">
        <v>4475</v>
      </c>
      <c r="G915" s="1" t="s">
        <v>2066</v>
      </c>
      <c r="H915" s="1" t="s">
        <v>60</v>
      </c>
      <c r="I915" s="1" t="s">
        <v>33</v>
      </c>
      <c r="J915" s="1" t="s">
        <v>61</v>
      </c>
      <c r="K915" s="1" t="str">
        <f t="shared" si="51"/>
        <v>LVL</v>
      </c>
      <c r="L915" s="2">
        <v>43364</v>
      </c>
      <c r="M915" s="2">
        <v>43376</v>
      </c>
      <c r="N915" s="2">
        <v>43376</v>
      </c>
      <c r="W915" s="1" t="s">
        <v>59</v>
      </c>
      <c r="X915" s="1" t="str">
        <f>"690945"</f>
        <v>690945</v>
      </c>
      <c r="Z915" s="1" t="s">
        <v>184</v>
      </c>
      <c r="AA915" s="1">
        <v>1</v>
      </c>
      <c r="AB915" s="1" t="s">
        <v>1360</v>
      </c>
      <c r="AD915" s="1" t="s">
        <v>79</v>
      </c>
    </row>
    <row r="916" spans="1:30" s="1" customFormat="1" x14ac:dyDescent="0.3">
      <c r="A916" s="1" t="s">
        <v>402</v>
      </c>
      <c r="B916" s="1" t="s">
        <v>403</v>
      </c>
      <c r="C916" s="1" t="s">
        <v>404</v>
      </c>
      <c r="D916" s="1" t="s">
        <v>37</v>
      </c>
      <c r="F916" s="1">
        <v>78</v>
      </c>
      <c r="G916" s="1" t="s">
        <v>2067</v>
      </c>
      <c r="H916" s="1" t="s">
        <v>60</v>
      </c>
      <c r="I916" s="1" t="s">
        <v>33</v>
      </c>
      <c r="J916" s="1" t="s">
        <v>61</v>
      </c>
      <c r="K916" s="1" t="str">
        <f>"102"</f>
        <v>102</v>
      </c>
      <c r="L916" s="2">
        <v>43364</v>
      </c>
      <c r="M916" s="2">
        <v>43375</v>
      </c>
      <c r="N916" s="2">
        <v>43375</v>
      </c>
      <c r="W916" s="1" t="s">
        <v>59</v>
      </c>
      <c r="X916" s="1" t="str">
        <f>"607064"</f>
        <v>607064</v>
      </c>
      <c r="Z916" s="1" t="s">
        <v>42</v>
      </c>
      <c r="AA916" s="1">
        <v>1</v>
      </c>
      <c r="AB916" s="1" t="s">
        <v>2068</v>
      </c>
      <c r="AD916" s="1" t="s">
        <v>43</v>
      </c>
    </row>
    <row r="917" spans="1:30" s="1" customFormat="1" x14ac:dyDescent="0.3">
      <c r="A917" s="1" t="s">
        <v>694</v>
      </c>
      <c r="B917" s="1" t="s">
        <v>695</v>
      </c>
      <c r="C917" s="1" t="s">
        <v>696</v>
      </c>
      <c r="D917" s="1" t="s">
        <v>34</v>
      </c>
      <c r="F917" s="1" t="s">
        <v>4475</v>
      </c>
      <c r="G917" s="1" t="s">
        <v>2069</v>
      </c>
      <c r="H917" s="1" t="s">
        <v>60</v>
      </c>
      <c r="I917" s="1" t="s">
        <v>33</v>
      </c>
      <c r="J917" s="1" t="s">
        <v>61</v>
      </c>
      <c r="K917" s="1" t="str">
        <f t="shared" ref="K917:K927" si="52">"LVL"</f>
        <v>LVL</v>
      </c>
      <c r="L917" s="2">
        <v>43364</v>
      </c>
      <c r="M917" s="2">
        <v>43375</v>
      </c>
      <c r="N917" s="2">
        <v>43375</v>
      </c>
      <c r="W917" s="1" t="s">
        <v>59</v>
      </c>
      <c r="X917" s="1" t="str">
        <f>"139545"</f>
        <v>139545</v>
      </c>
      <c r="Z917" s="1" t="s">
        <v>74</v>
      </c>
      <c r="AA917" s="1">
        <v>1</v>
      </c>
      <c r="AB917" s="1" t="s">
        <v>2070</v>
      </c>
      <c r="AD917" s="1" t="s">
        <v>79</v>
      </c>
    </row>
    <row r="918" spans="1:30" s="1" customFormat="1" x14ac:dyDescent="0.3">
      <c r="A918" s="1" t="s">
        <v>423</v>
      </c>
      <c r="B918" s="1" t="s">
        <v>424</v>
      </c>
      <c r="C918" s="1" t="s">
        <v>425</v>
      </c>
      <c r="D918" s="1" t="s">
        <v>34</v>
      </c>
      <c r="F918" s="1" t="s">
        <v>4475</v>
      </c>
      <c r="G918" s="1" t="s">
        <v>2071</v>
      </c>
      <c r="H918" s="1" t="s">
        <v>60</v>
      </c>
      <c r="I918" s="1" t="s">
        <v>33</v>
      </c>
      <c r="J918" s="1" t="s">
        <v>61</v>
      </c>
      <c r="K918" s="1" t="str">
        <f t="shared" si="52"/>
        <v>LVL</v>
      </c>
      <c r="L918" s="2">
        <v>43364</v>
      </c>
      <c r="M918" s="2">
        <v>43375</v>
      </c>
      <c r="N918" s="2">
        <v>43375</v>
      </c>
      <c r="W918" s="1" t="s">
        <v>59</v>
      </c>
      <c r="X918" s="1" t="str">
        <f>"139545"</f>
        <v>139545</v>
      </c>
      <c r="Z918" s="1" t="s">
        <v>74</v>
      </c>
      <c r="AA918" s="1">
        <v>1</v>
      </c>
      <c r="AB918" s="1" t="s">
        <v>2072</v>
      </c>
      <c r="AD918" s="1" t="s">
        <v>79</v>
      </c>
    </row>
    <row r="919" spans="1:30" s="1" customFormat="1" x14ac:dyDescent="0.3">
      <c r="A919" s="1" t="s">
        <v>423</v>
      </c>
      <c r="B919" s="1" t="s">
        <v>424</v>
      </c>
      <c r="C919" s="1" t="s">
        <v>425</v>
      </c>
      <c r="D919" s="1" t="s">
        <v>34</v>
      </c>
      <c r="F919" s="1" t="s">
        <v>4475</v>
      </c>
      <c r="G919" s="1" t="s">
        <v>2073</v>
      </c>
      <c r="H919" s="1" t="s">
        <v>60</v>
      </c>
      <c r="I919" s="1" t="s">
        <v>33</v>
      </c>
      <c r="J919" s="1" t="s">
        <v>61</v>
      </c>
      <c r="K919" s="1" t="str">
        <f t="shared" si="52"/>
        <v>LVL</v>
      </c>
      <c r="L919" s="2">
        <v>43364</v>
      </c>
      <c r="M919" s="2">
        <v>43375</v>
      </c>
      <c r="N919" s="2">
        <v>43375</v>
      </c>
      <c r="W919" s="1" t="s">
        <v>59</v>
      </c>
      <c r="X919" s="1" t="str">
        <f>"139545"</f>
        <v>139545</v>
      </c>
      <c r="Z919" s="1" t="s">
        <v>74</v>
      </c>
      <c r="AA919" s="1">
        <v>1</v>
      </c>
      <c r="AB919" s="1" t="s">
        <v>2074</v>
      </c>
      <c r="AD919" s="1" t="s">
        <v>79</v>
      </c>
    </row>
    <row r="920" spans="1:30" s="1" customFormat="1" x14ac:dyDescent="0.3">
      <c r="A920" s="1" t="s">
        <v>2076</v>
      </c>
      <c r="B920" s="1" t="s">
        <v>2077</v>
      </c>
      <c r="C920" s="1" t="s">
        <v>2078</v>
      </c>
      <c r="D920" s="1" t="s">
        <v>34</v>
      </c>
      <c r="F920" s="1" t="s">
        <v>4475</v>
      </c>
      <c r="G920" s="1" t="s">
        <v>2075</v>
      </c>
      <c r="H920" s="1" t="s">
        <v>60</v>
      </c>
      <c r="I920" s="1" t="s">
        <v>33</v>
      </c>
      <c r="J920" s="1" t="s">
        <v>61</v>
      </c>
      <c r="K920" s="1" t="str">
        <f t="shared" si="52"/>
        <v>LVL</v>
      </c>
      <c r="L920" s="2">
        <v>43364</v>
      </c>
      <c r="M920" s="2">
        <v>43375</v>
      </c>
      <c r="N920" s="2">
        <v>43375</v>
      </c>
      <c r="W920" s="1" t="s">
        <v>59</v>
      </c>
      <c r="X920" s="1" t="str">
        <f>"690945"</f>
        <v>690945</v>
      </c>
      <c r="Z920" s="1" t="s">
        <v>184</v>
      </c>
      <c r="AA920" s="1">
        <v>1</v>
      </c>
      <c r="AB920" s="1" t="s">
        <v>2079</v>
      </c>
      <c r="AD920" s="1" t="s">
        <v>79</v>
      </c>
    </row>
    <row r="921" spans="1:30" s="1" customFormat="1" x14ac:dyDescent="0.3">
      <c r="A921" s="1" t="s">
        <v>2081</v>
      </c>
      <c r="B921" s="1" t="s">
        <v>2082</v>
      </c>
      <c r="C921" s="1" t="s">
        <v>2083</v>
      </c>
      <c r="D921" s="1" t="s">
        <v>34</v>
      </c>
      <c r="F921" s="1" t="s">
        <v>4475</v>
      </c>
      <c r="G921" s="1" t="s">
        <v>2080</v>
      </c>
      <c r="H921" s="1" t="s">
        <v>60</v>
      </c>
      <c r="I921" s="1" t="s">
        <v>33</v>
      </c>
      <c r="J921" s="1" t="s">
        <v>61</v>
      </c>
      <c r="K921" s="1" t="str">
        <f t="shared" si="52"/>
        <v>LVL</v>
      </c>
      <c r="L921" s="2">
        <v>43364</v>
      </c>
      <c r="M921" s="2">
        <v>43375</v>
      </c>
      <c r="N921" s="2">
        <v>43375</v>
      </c>
      <c r="W921" s="1" t="s">
        <v>59</v>
      </c>
      <c r="X921" s="1" t="str">
        <f>"139545"</f>
        <v>139545</v>
      </c>
      <c r="Z921" s="1" t="s">
        <v>74</v>
      </c>
      <c r="AA921" s="1">
        <v>1</v>
      </c>
      <c r="AB921" s="1" t="s">
        <v>2084</v>
      </c>
      <c r="AD921" s="1" t="s">
        <v>79</v>
      </c>
    </row>
    <row r="922" spans="1:30" s="1" customFormat="1" x14ac:dyDescent="0.3">
      <c r="A922" s="1" t="s">
        <v>2086</v>
      </c>
      <c r="B922" s="1" t="s">
        <v>2087</v>
      </c>
      <c r="C922" s="1" t="s">
        <v>63</v>
      </c>
      <c r="D922" s="1" t="s">
        <v>34</v>
      </c>
      <c r="F922" s="1" t="s">
        <v>4495</v>
      </c>
      <c r="G922" s="1" t="s">
        <v>2085</v>
      </c>
      <c r="H922" s="1" t="s">
        <v>60</v>
      </c>
      <c r="I922" s="1" t="s">
        <v>33</v>
      </c>
      <c r="J922" s="1" t="s">
        <v>61</v>
      </c>
      <c r="K922" s="1" t="str">
        <f t="shared" si="52"/>
        <v>LVL</v>
      </c>
      <c r="L922" s="2">
        <v>43364</v>
      </c>
      <c r="M922" s="2">
        <v>43375</v>
      </c>
      <c r="N922" s="2">
        <v>43375</v>
      </c>
      <c r="W922" s="1" t="s">
        <v>59</v>
      </c>
      <c r="X922" s="1" t="str">
        <f>"156925"</f>
        <v>156925</v>
      </c>
      <c r="Z922" s="1" t="s">
        <v>1483</v>
      </c>
      <c r="AA922" s="1">
        <v>1</v>
      </c>
      <c r="AB922" s="1" t="s">
        <v>2088</v>
      </c>
      <c r="AD922" s="1" t="s">
        <v>1486</v>
      </c>
    </row>
    <row r="923" spans="1:30" s="1" customFormat="1" x14ac:dyDescent="0.3">
      <c r="A923" s="1" t="s">
        <v>1192</v>
      </c>
      <c r="B923" s="1" t="s">
        <v>1193</v>
      </c>
      <c r="C923" s="1" t="s">
        <v>1194</v>
      </c>
      <c r="D923" s="1" t="s">
        <v>34</v>
      </c>
      <c r="F923" s="1" t="s">
        <v>4475</v>
      </c>
      <c r="G923" s="1" t="s">
        <v>2089</v>
      </c>
      <c r="H923" s="1" t="s">
        <v>60</v>
      </c>
      <c r="I923" s="1" t="s">
        <v>33</v>
      </c>
      <c r="J923" s="1" t="s">
        <v>61</v>
      </c>
      <c r="K923" s="1" t="str">
        <f t="shared" si="52"/>
        <v>LVL</v>
      </c>
      <c r="L923" s="2">
        <v>43364</v>
      </c>
      <c r="M923" s="2">
        <v>43375</v>
      </c>
      <c r="N923" s="2">
        <v>43375</v>
      </c>
      <c r="W923" s="1" t="s">
        <v>59</v>
      </c>
      <c r="X923" s="1" t="str">
        <f>"690945"</f>
        <v>690945</v>
      </c>
      <c r="Z923" s="1" t="s">
        <v>184</v>
      </c>
      <c r="AA923" s="1">
        <v>1</v>
      </c>
      <c r="AB923" s="1" t="s">
        <v>2090</v>
      </c>
      <c r="AD923" s="1" t="s">
        <v>79</v>
      </c>
    </row>
    <row r="924" spans="1:30" s="1" customFormat="1" x14ac:dyDescent="0.3">
      <c r="A924" s="1" t="s">
        <v>75</v>
      </c>
      <c r="B924" s="1" t="s">
        <v>76</v>
      </c>
      <c r="C924" s="1" t="s">
        <v>77</v>
      </c>
      <c r="D924" s="1" t="s">
        <v>34</v>
      </c>
      <c r="F924" s="1" t="s">
        <v>4475</v>
      </c>
      <c r="G924" s="1" t="s">
        <v>2091</v>
      </c>
      <c r="H924" s="1" t="s">
        <v>60</v>
      </c>
      <c r="I924" s="1" t="s">
        <v>33</v>
      </c>
      <c r="J924" s="1" t="s">
        <v>61</v>
      </c>
      <c r="K924" s="1" t="str">
        <f t="shared" si="52"/>
        <v>LVL</v>
      </c>
      <c r="L924" s="2">
        <v>43364</v>
      </c>
      <c r="M924" s="2">
        <v>43375</v>
      </c>
      <c r="N924" s="2">
        <v>43375</v>
      </c>
      <c r="W924" s="1" t="s">
        <v>59</v>
      </c>
      <c r="X924" s="1" t="str">
        <f>"139545"</f>
        <v>139545</v>
      </c>
      <c r="Z924" s="1" t="s">
        <v>74</v>
      </c>
      <c r="AA924" s="1">
        <v>1</v>
      </c>
      <c r="AB924" s="1" t="s">
        <v>2092</v>
      </c>
      <c r="AD924" s="1" t="s">
        <v>79</v>
      </c>
    </row>
    <row r="925" spans="1:30" s="1" customFormat="1" x14ac:dyDescent="0.3">
      <c r="A925" s="1" t="s">
        <v>2094</v>
      </c>
      <c r="B925" s="1" t="s">
        <v>289</v>
      </c>
      <c r="C925" s="1" t="s">
        <v>2095</v>
      </c>
      <c r="D925" s="1" t="s">
        <v>34</v>
      </c>
      <c r="F925" s="1" t="s">
        <v>4475</v>
      </c>
      <c r="G925" s="1" t="s">
        <v>2093</v>
      </c>
      <c r="H925" s="1" t="s">
        <v>60</v>
      </c>
      <c r="I925" s="1" t="s">
        <v>33</v>
      </c>
      <c r="J925" s="1" t="s">
        <v>61</v>
      </c>
      <c r="K925" s="1" t="str">
        <f t="shared" si="52"/>
        <v>LVL</v>
      </c>
      <c r="L925" s="2">
        <v>43364</v>
      </c>
      <c r="M925" s="2">
        <v>43375</v>
      </c>
      <c r="N925" s="2">
        <v>43375</v>
      </c>
      <c r="W925" s="1" t="s">
        <v>59</v>
      </c>
      <c r="X925" s="1" t="str">
        <f>"139545"</f>
        <v>139545</v>
      </c>
      <c r="Z925" s="1" t="s">
        <v>74</v>
      </c>
      <c r="AA925" s="1">
        <v>1</v>
      </c>
      <c r="AB925" s="1" t="s">
        <v>2096</v>
      </c>
      <c r="AD925" s="1" t="s">
        <v>79</v>
      </c>
    </row>
    <row r="926" spans="1:30" s="1" customFormat="1" x14ac:dyDescent="0.3">
      <c r="A926" s="1" t="s">
        <v>1359</v>
      </c>
      <c r="B926" s="1" t="s">
        <v>294</v>
      </c>
      <c r="C926" s="1" t="s">
        <v>295</v>
      </c>
      <c r="D926" s="1" t="s">
        <v>34</v>
      </c>
      <c r="F926" s="1" t="s">
        <v>4475</v>
      </c>
      <c r="G926" s="1" t="s">
        <v>2097</v>
      </c>
      <c r="H926" s="1" t="s">
        <v>60</v>
      </c>
      <c r="I926" s="1" t="s">
        <v>33</v>
      </c>
      <c r="J926" s="1" t="s">
        <v>61</v>
      </c>
      <c r="K926" s="1" t="str">
        <f t="shared" si="52"/>
        <v>LVL</v>
      </c>
      <c r="L926" s="2">
        <v>43364</v>
      </c>
      <c r="M926" s="2">
        <v>43376</v>
      </c>
      <c r="N926" s="2">
        <v>43376</v>
      </c>
      <c r="W926" s="1" t="s">
        <v>59</v>
      </c>
      <c r="X926" s="1" t="str">
        <f>"690945"</f>
        <v>690945</v>
      </c>
      <c r="Z926" s="1" t="s">
        <v>184</v>
      </c>
      <c r="AA926" s="1">
        <v>1</v>
      </c>
      <c r="AB926" s="1" t="s">
        <v>1360</v>
      </c>
      <c r="AD926" s="1" t="s">
        <v>79</v>
      </c>
    </row>
    <row r="927" spans="1:30" s="1" customFormat="1" x14ac:dyDescent="0.3">
      <c r="A927" s="1" t="s">
        <v>92</v>
      </c>
      <c r="B927" s="1" t="s">
        <v>93</v>
      </c>
      <c r="C927" s="1" t="s">
        <v>94</v>
      </c>
      <c r="D927" s="1" t="s">
        <v>34</v>
      </c>
      <c r="F927" s="1" t="s">
        <v>4502</v>
      </c>
      <c r="G927" s="1" t="s">
        <v>2098</v>
      </c>
      <c r="H927" s="1" t="s">
        <v>60</v>
      </c>
      <c r="I927" s="1" t="s">
        <v>33</v>
      </c>
      <c r="J927" s="1" t="s">
        <v>61</v>
      </c>
      <c r="K927" s="1" t="str">
        <f t="shared" si="52"/>
        <v>LVL</v>
      </c>
      <c r="L927" s="2">
        <v>43364</v>
      </c>
      <c r="M927" s="2">
        <v>43375</v>
      </c>
      <c r="N927" s="2">
        <v>43375</v>
      </c>
      <c r="W927" s="1" t="s">
        <v>59</v>
      </c>
      <c r="X927" s="1" t="str">
        <f>"158371"</f>
        <v>158371</v>
      </c>
      <c r="Z927" s="1" t="s">
        <v>1857</v>
      </c>
      <c r="AA927" s="1">
        <v>1</v>
      </c>
      <c r="AB927" s="1" t="s">
        <v>2099</v>
      </c>
      <c r="AD927" s="1" t="s">
        <v>1861</v>
      </c>
    </row>
    <row r="928" spans="1:30" s="1" customFormat="1" x14ac:dyDescent="0.3">
      <c r="A928" s="1" t="s">
        <v>666</v>
      </c>
      <c r="B928" s="1" t="s">
        <v>664</v>
      </c>
      <c r="C928" s="1" t="s">
        <v>1006</v>
      </c>
      <c r="D928" s="1" t="s">
        <v>37</v>
      </c>
      <c r="F928" s="1" t="s">
        <v>4478</v>
      </c>
      <c r="G928" s="1" t="s">
        <v>2100</v>
      </c>
      <c r="H928" s="1" t="s">
        <v>60</v>
      </c>
      <c r="I928" s="1" t="s">
        <v>113</v>
      </c>
      <c r="J928" s="1" t="s">
        <v>61</v>
      </c>
      <c r="K928" s="1" t="str">
        <f>"44"</f>
        <v>44</v>
      </c>
      <c r="L928" s="2">
        <v>43364</v>
      </c>
      <c r="M928" s="2">
        <v>43367</v>
      </c>
      <c r="N928" s="2">
        <v>43367</v>
      </c>
      <c r="W928" s="1" t="s">
        <v>59</v>
      </c>
      <c r="X928" s="1" t="str">
        <f>"847692"</f>
        <v>847692</v>
      </c>
      <c r="Z928" s="1" t="s">
        <v>108</v>
      </c>
      <c r="AA928" s="1">
        <v>1</v>
      </c>
      <c r="AD928" s="1" t="s">
        <v>114</v>
      </c>
    </row>
    <row r="929" spans="1:30" s="1" customFormat="1" x14ac:dyDescent="0.3">
      <c r="A929" s="1" t="s">
        <v>666</v>
      </c>
      <c r="B929" s="1" t="s">
        <v>664</v>
      </c>
      <c r="C929" s="1" t="s">
        <v>1006</v>
      </c>
      <c r="D929" s="1" t="s">
        <v>37</v>
      </c>
      <c r="F929" s="1" t="s">
        <v>4478</v>
      </c>
      <c r="G929" s="1" t="s">
        <v>2101</v>
      </c>
      <c r="H929" s="1" t="s">
        <v>60</v>
      </c>
      <c r="I929" s="1" t="s">
        <v>113</v>
      </c>
      <c r="J929" s="1" t="s">
        <v>61</v>
      </c>
      <c r="K929" s="1" t="str">
        <f>"44"</f>
        <v>44</v>
      </c>
      <c r="L929" s="2">
        <v>43364</v>
      </c>
      <c r="M929" s="2">
        <v>43367</v>
      </c>
      <c r="N929" s="2">
        <v>43367</v>
      </c>
      <c r="W929" s="1" t="s">
        <v>59</v>
      </c>
      <c r="X929" s="1" t="str">
        <f>"847692"</f>
        <v>847692</v>
      </c>
      <c r="Z929" s="1" t="s">
        <v>108</v>
      </c>
      <c r="AA929" s="1">
        <v>1</v>
      </c>
      <c r="AD929" s="1" t="s">
        <v>114</v>
      </c>
    </row>
    <row r="930" spans="1:30" s="1" customFormat="1" x14ac:dyDescent="0.3">
      <c r="A930" s="1" t="s">
        <v>1101</v>
      </c>
      <c r="B930" s="1" t="s">
        <v>1102</v>
      </c>
      <c r="C930" s="1" t="s">
        <v>1103</v>
      </c>
      <c r="D930" s="1" t="s">
        <v>37</v>
      </c>
      <c r="F930" s="1">
        <v>78</v>
      </c>
      <c r="G930" s="1" t="s">
        <v>2102</v>
      </c>
      <c r="H930" s="1" t="s">
        <v>60</v>
      </c>
      <c r="I930" s="1" t="s">
        <v>33</v>
      </c>
      <c r="J930" s="1" t="s">
        <v>61</v>
      </c>
      <c r="K930" s="1" t="str">
        <f>"102"</f>
        <v>102</v>
      </c>
      <c r="L930" s="2">
        <v>43367</v>
      </c>
      <c r="M930" s="2">
        <v>43376</v>
      </c>
      <c r="N930" s="2">
        <v>43376</v>
      </c>
      <c r="W930" s="1" t="s">
        <v>59</v>
      </c>
      <c r="X930" s="1" t="str">
        <f>"607064"</f>
        <v>607064</v>
      </c>
      <c r="Z930" s="1" t="s">
        <v>42</v>
      </c>
      <c r="AA930" s="1">
        <v>1</v>
      </c>
      <c r="AB930" s="1" t="s">
        <v>2103</v>
      </c>
      <c r="AD930" s="1" t="s">
        <v>43</v>
      </c>
    </row>
    <row r="931" spans="1:30" s="1" customFormat="1" x14ac:dyDescent="0.3">
      <c r="A931" s="1" t="s">
        <v>2105</v>
      </c>
      <c r="B931" s="1" t="s">
        <v>2106</v>
      </c>
      <c r="C931" s="1" t="s">
        <v>2107</v>
      </c>
      <c r="D931" s="1" t="s">
        <v>34</v>
      </c>
      <c r="F931" s="1" t="s">
        <v>4475</v>
      </c>
      <c r="G931" s="1" t="s">
        <v>2104</v>
      </c>
      <c r="H931" s="1" t="s">
        <v>60</v>
      </c>
      <c r="I931" s="1" t="s">
        <v>33</v>
      </c>
      <c r="J931" s="1" t="s">
        <v>61</v>
      </c>
      <c r="K931" s="1" t="str">
        <f>"LVL"</f>
        <v>LVL</v>
      </c>
      <c r="L931" s="2">
        <v>43367</v>
      </c>
      <c r="M931" s="2">
        <v>43376</v>
      </c>
      <c r="N931" s="2">
        <v>43376</v>
      </c>
      <c r="W931" s="1" t="s">
        <v>59</v>
      </c>
      <c r="X931" s="1" t="str">
        <f>"690945"</f>
        <v>690945</v>
      </c>
      <c r="Z931" s="1" t="s">
        <v>184</v>
      </c>
      <c r="AA931" s="1">
        <v>1</v>
      </c>
      <c r="AB931" s="1" t="s">
        <v>2108</v>
      </c>
      <c r="AD931" s="1" t="s">
        <v>79</v>
      </c>
    </row>
    <row r="932" spans="1:30" s="1" customFormat="1" x14ac:dyDescent="0.3">
      <c r="A932" s="1" t="s">
        <v>1451</v>
      </c>
      <c r="B932" s="1" t="s">
        <v>1452</v>
      </c>
      <c r="C932" s="1" t="s">
        <v>1453</v>
      </c>
      <c r="D932" s="1" t="s">
        <v>34</v>
      </c>
      <c r="F932" s="1" t="s">
        <v>4474</v>
      </c>
      <c r="G932" s="1" t="s">
        <v>2109</v>
      </c>
      <c r="H932" s="1" t="s">
        <v>60</v>
      </c>
      <c r="I932" s="1" t="s">
        <v>33</v>
      </c>
      <c r="J932" s="1" t="s">
        <v>61</v>
      </c>
      <c r="K932" s="1" t="str">
        <f>"LVL"</f>
        <v>LVL</v>
      </c>
      <c r="L932" s="2">
        <v>43367</v>
      </c>
      <c r="M932" s="2">
        <v>43376</v>
      </c>
      <c r="N932" s="2">
        <v>43376</v>
      </c>
      <c r="W932" s="1" t="s">
        <v>59</v>
      </c>
      <c r="X932" s="1" t="str">
        <f>"259950"</f>
        <v>259950</v>
      </c>
      <c r="Z932" s="1" t="s">
        <v>69</v>
      </c>
      <c r="AA932" s="1">
        <v>1</v>
      </c>
      <c r="AB932" s="1" t="s">
        <v>2110</v>
      </c>
      <c r="AD932" s="1" t="s">
        <v>70</v>
      </c>
    </row>
    <row r="933" spans="1:30" s="1" customFormat="1" x14ac:dyDescent="0.3">
      <c r="A933" s="1" t="s">
        <v>991</v>
      </c>
      <c r="B933" s="1" t="s">
        <v>992</v>
      </c>
      <c r="C933" s="1" t="s">
        <v>607</v>
      </c>
      <c r="D933" s="1" t="s">
        <v>34</v>
      </c>
      <c r="F933" s="1" t="s">
        <v>4475</v>
      </c>
      <c r="G933" s="1" t="s">
        <v>2111</v>
      </c>
      <c r="H933" s="1" t="s">
        <v>60</v>
      </c>
      <c r="I933" s="1" t="s">
        <v>33</v>
      </c>
      <c r="J933" s="1" t="s">
        <v>61</v>
      </c>
      <c r="K933" s="1" t="str">
        <f>"LVL"</f>
        <v>LVL</v>
      </c>
      <c r="L933" s="2">
        <v>43367</v>
      </c>
      <c r="M933" s="2">
        <v>43375</v>
      </c>
      <c r="N933" s="2">
        <v>43375</v>
      </c>
      <c r="W933" s="1" t="s">
        <v>59</v>
      </c>
      <c r="X933" s="1" t="str">
        <f>"139545"</f>
        <v>139545</v>
      </c>
      <c r="Z933" s="1" t="s">
        <v>74</v>
      </c>
      <c r="AA933" s="1">
        <v>1</v>
      </c>
      <c r="AB933" s="1" t="s">
        <v>2112</v>
      </c>
      <c r="AD933" s="1" t="s">
        <v>79</v>
      </c>
    </row>
    <row r="934" spans="1:30" s="1" customFormat="1" x14ac:dyDescent="0.3">
      <c r="A934" s="1" t="s">
        <v>2114</v>
      </c>
      <c r="B934" s="1" t="s">
        <v>134</v>
      </c>
      <c r="C934" s="1" t="s">
        <v>131</v>
      </c>
      <c r="D934" s="1" t="s">
        <v>34</v>
      </c>
      <c r="F934" s="1" t="s">
        <v>4475</v>
      </c>
      <c r="G934" s="1" t="s">
        <v>2113</v>
      </c>
      <c r="H934" s="1" t="s">
        <v>60</v>
      </c>
      <c r="I934" s="1" t="s">
        <v>33</v>
      </c>
      <c r="J934" s="1" t="s">
        <v>61</v>
      </c>
      <c r="K934" s="1" t="str">
        <f>"LVL"</f>
        <v>LVL</v>
      </c>
      <c r="L934" s="2">
        <v>43367</v>
      </c>
      <c r="M934" s="2">
        <v>43375</v>
      </c>
      <c r="N934" s="2">
        <v>43375</v>
      </c>
      <c r="W934" s="1" t="s">
        <v>59</v>
      </c>
      <c r="X934" s="1" t="str">
        <f>"139545"</f>
        <v>139545</v>
      </c>
      <c r="Z934" s="1" t="s">
        <v>74</v>
      </c>
      <c r="AA934" s="1">
        <v>1</v>
      </c>
      <c r="AB934" s="1" t="s">
        <v>2115</v>
      </c>
      <c r="AD934" s="1" t="s">
        <v>79</v>
      </c>
    </row>
    <row r="935" spans="1:30" s="1" customFormat="1" x14ac:dyDescent="0.3">
      <c r="A935" s="1" t="s">
        <v>951</v>
      </c>
      <c r="B935" s="1" t="s">
        <v>500</v>
      </c>
      <c r="C935" s="1" t="s">
        <v>635</v>
      </c>
      <c r="D935" s="1" t="s">
        <v>37</v>
      </c>
      <c r="F935" s="1">
        <v>105</v>
      </c>
      <c r="G935" s="1" t="s">
        <v>2116</v>
      </c>
      <c r="H935" s="1" t="s">
        <v>60</v>
      </c>
      <c r="I935" s="1" t="s">
        <v>33</v>
      </c>
      <c r="J935" s="1" t="s">
        <v>61</v>
      </c>
      <c r="K935" s="1" t="str">
        <f>"102"</f>
        <v>102</v>
      </c>
      <c r="L935" s="2">
        <v>43367</v>
      </c>
      <c r="M935" s="2">
        <v>43375</v>
      </c>
      <c r="N935" s="2">
        <v>43375</v>
      </c>
      <c r="W935" s="1" t="s">
        <v>59</v>
      </c>
      <c r="X935" s="1" t="str">
        <f>"305671"</f>
        <v>305671</v>
      </c>
      <c r="Z935" s="1" t="s">
        <v>65</v>
      </c>
      <c r="AA935" s="1">
        <v>1</v>
      </c>
      <c r="AB935" s="1" t="s">
        <v>2117</v>
      </c>
      <c r="AD935" s="1" t="s">
        <v>67</v>
      </c>
    </row>
    <row r="936" spans="1:30" s="1" customFormat="1" x14ac:dyDescent="0.3">
      <c r="A936" s="1" t="s">
        <v>1153</v>
      </c>
      <c r="B936" s="1" t="s">
        <v>768</v>
      </c>
      <c r="C936" s="1" t="s">
        <v>1154</v>
      </c>
      <c r="D936" s="1" t="s">
        <v>34</v>
      </c>
      <c r="F936" s="1" t="s">
        <v>4475</v>
      </c>
      <c r="G936" s="1" t="s">
        <v>2118</v>
      </c>
      <c r="H936" s="1" t="s">
        <v>60</v>
      </c>
      <c r="I936" s="1" t="s">
        <v>33</v>
      </c>
      <c r="J936" s="1" t="s">
        <v>61</v>
      </c>
      <c r="K936" s="1" t="str">
        <f>"LVL"</f>
        <v>LVL</v>
      </c>
      <c r="L936" s="2">
        <v>43367</v>
      </c>
      <c r="M936" s="2">
        <v>43375</v>
      </c>
      <c r="N936" s="2">
        <v>43375</v>
      </c>
      <c r="W936" s="1" t="s">
        <v>59</v>
      </c>
      <c r="X936" s="1" t="str">
        <f>"690945"</f>
        <v>690945</v>
      </c>
      <c r="Z936" s="1" t="s">
        <v>184</v>
      </c>
      <c r="AA936" s="1">
        <v>1</v>
      </c>
      <c r="AB936" s="1" t="s">
        <v>2119</v>
      </c>
      <c r="AD936" s="1" t="s">
        <v>79</v>
      </c>
    </row>
    <row r="937" spans="1:30" s="1" customFormat="1" x14ac:dyDescent="0.3">
      <c r="A937" s="1" t="s">
        <v>2121</v>
      </c>
      <c r="B937" s="1" t="s">
        <v>2122</v>
      </c>
      <c r="C937" s="1" t="s">
        <v>2123</v>
      </c>
      <c r="D937" s="1" t="s">
        <v>34</v>
      </c>
      <c r="F937" s="1" t="s">
        <v>4475</v>
      </c>
      <c r="G937" s="1" t="s">
        <v>2120</v>
      </c>
      <c r="H937" s="1" t="s">
        <v>60</v>
      </c>
      <c r="I937" s="1" t="s">
        <v>33</v>
      </c>
      <c r="J937" s="1" t="s">
        <v>61</v>
      </c>
      <c r="K937" s="1" t="str">
        <f>"LVL"</f>
        <v>LVL</v>
      </c>
      <c r="L937" s="2">
        <v>43367</v>
      </c>
      <c r="M937" s="2">
        <v>43375</v>
      </c>
      <c r="N937" s="2">
        <v>43375</v>
      </c>
      <c r="W937" s="1" t="s">
        <v>59</v>
      </c>
      <c r="X937" s="1" t="str">
        <f>"690945"</f>
        <v>690945</v>
      </c>
      <c r="Z937" s="1" t="s">
        <v>184</v>
      </c>
      <c r="AA937" s="1">
        <v>1</v>
      </c>
      <c r="AB937" s="1" t="s">
        <v>2124</v>
      </c>
      <c r="AD937" s="1" t="s">
        <v>79</v>
      </c>
    </row>
    <row r="938" spans="1:30" s="1" customFormat="1" x14ac:dyDescent="0.3">
      <c r="A938" s="1" t="s">
        <v>2126</v>
      </c>
      <c r="B938" s="1" t="s">
        <v>2127</v>
      </c>
      <c r="C938" s="1" t="s">
        <v>55</v>
      </c>
      <c r="D938" s="1" t="s">
        <v>37</v>
      </c>
      <c r="F938" s="1">
        <v>78</v>
      </c>
      <c r="G938" s="1" t="s">
        <v>2125</v>
      </c>
      <c r="H938" s="1" t="s">
        <v>60</v>
      </c>
      <c r="I938" s="1" t="s">
        <v>33</v>
      </c>
      <c r="J938" s="1" t="s">
        <v>61</v>
      </c>
      <c r="K938" s="1" t="str">
        <f>"102"</f>
        <v>102</v>
      </c>
      <c r="L938" s="2">
        <v>43367</v>
      </c>
      <c r="M938" s="2">
        <v>43375</v>
      </c>
      <c r="N938" s="2">
        <v>43375</v>
      </c>
      <c r="W938" s="1" t="s">
        <v>59</v>
      </c>
      <c r="X938" s="1" t="str">
        <f>"607064"</f>
        <v>607064</v>
      </c>
      <c r="Z938" s="1" t="s">
        <v>42</v>
      </c>
      <c r="AA938" s="1">
        <v>1</v>
      </c>
      <c r="AB938" s="1" t="s">
        <v>2128</v>
      </c>
      <c r="AD938" s="1" t="s">
        <v>43</v>
      </c>
    </row>
    <row r="939" spans="1:30" s="1" customFormat="1" x14ac:dyDescent="0.3">
      <c r="A939" s="1" t="s">
        <v>2126</v>
      </c>
      <c r="B939" s="1" t="s">
        <v>2127</v>
      </c>
      <c r="C939" s="1" t="s">
        <v>55</v>
      </c>
      <c r="D939" s="1" t="s">
        <v>37</v>
      </c>
      <c r="F939" s="1">
        <v>78</v>
      </c>
      <c r="G939" s="1" t="s">
        <v>2129</v>
      </c>
      <c r="H939" s="1" t="s">
        <v>60</v>
      </c>
      <c r="I939" s="1" t="s">
        <v>33</v>
      </c>
      <c r="J939" s="1" t="s">
        <v>61</v>
      </c>
      <c r="K939" s="1" t="str">
        <f>"102"</f>
        <v>102</v>
      </c>
      <c r="L939" s="2">
        <v>43367</v>
      </c>
      <c r="M939" s="2">
        <v>43375</v>
      </c>
      <c r="N939" s="2">
        <v>43375</v>
      </c>
      <c r="W939" s="1" t="s">
        <v>59</v>
      </c>
      <c r="X939" s="1" t="str">
        <f>"607064"</f>
        <v>607064</v>
      </c>
      <c r="Z939" s="1" t="s">
        <v>42</v>
      </c>
      <c r="AA939" s="1">
        <v>1</v>
      </c>
      <c r="AB939" s="1" t="s">
        <v>2130</v>
      </c>
      <c r="AD939" s="1" t="s">
        <v>43</v>
      </c>
    </row>
    <row r="940" spans="1:30" s="1" customFormat="1" x14ac:dyDescent="0.3">
      <c r="A940" s="1" t="s">
        <v>2132</v>
      </c>
      <c r="B940" s="1" t="s">
        <v>687</v>
      </c>
      <c r="C940" s="1" t="s">
        <v>2133</v>
      </c>
      <c r="D940" s="1" t="s">
        <v>34</v>
      </c>
      <c r="F940" s="1" t="s">
        <v>4495</v>
      </c>
      <c r="G940" s="1" t="s">
        <v>2131</v>
      </c>
      <c r="H940" s="1" t="s">
        <v>60</v>
      </c>
      <c r="I940" s="1" t="s">
        <v>33</v>
      </c>
      <c r="J940" s="1" t="s">
        <v>61</v>
      </c>
      <c r="K940" s="1" t="str">
        <f>"LVL"</f>
        <v>LVL</v>
      </c>
      <c r="L940" s="2">
        <v>43367</v>
      </c>
      <c r="M940" s="2">
        <v>43377</v>
      </c>
      <c r="N940" s="2">
        <v>43377</v>
      </c>
      <c r="W940" s="1" t="s">
        <v>59</v>
      </c>
      <c r="X940" s="1" t="str">
        <f>"156925"</f>
        <v>156925</v>
      </c>
      <c r="Z940" s="1" t="s">
        <v>1483</v>
      </c>
      <c r="AA940" s="1">
        <v>1</v>
      </c>
      <c r="AB940" s="1" t="s">
        <v>2134</v>
      </c>
      <c r="AD940" s="1" t="s">
        <v>1486</v>
      </c>
    </row>
    <row r="941" spans="1:30" s="1" customFormat="1" x14ac:dyDescent="0.3">
      <c r="A941" s="1" t="s">
        <v>2136</v>
      </c>
      <c r="B941" s="1" t="s">
        <v>2137</v>
      </c>
      <c r="C941" s="1" t="s">
        <v>2138</v>
      </c>
      <c r="D941" s="1" t="s">
        <v>37</v>
      </c>
      <c r="F941" s="1">
        <v>105</v>
      </c>
      <c r="G941" s="1" t="s">
        <v>2135</v>
      </c>
      <c r="H941" s="1" t="s">
        <v>60</v>
      </c>
      <c r="I941" s="1" t="s">
        <v>33</v>
      </c>
      <c r="J941" s="1" t="s">
        <v>61</v>
      </c>
      <c r="K941" s="1" t="str">
        <f>"102"</f>
        <v>102</v>
      </c>
      <c r="L941" s="2">
        <v>43367</v>
      </c>
      <c r="M941" s="2">
        <v>43376</v>
      </c>
      <c r="N941" s="2">
        <v>43376</v>
      </c>
      <c r="W941" s="1" t="s">
        <v>59</v>
      </c>
      <c r="X941" s="1" t="str">
        <f>"305671"</f>
        <v>305671</v>
      </c>
      <c r="Z941" s="1" t="s">
        <v>65</v>
      </c>
      <c r="AA941" s="1">
        <v>1</v>
      </c>
      <c r="AB941" s="1" t="s">
        <v>2139</v>
      </c>
      <c r="AD941" s="1" t="s">
        <v>67</v>
      </c>
    </row>
    <row r="942" spans="1:30" s="1" customFormat="1" x14ac:dyDescent="0.3">
      <c r="A942" s="1" t="s">
        <v>258</v>
      </c>
      <c r="B942" s="1" t="s">
        <v>259</v>
      </c>
      <c r="C942" s="1" t="s">
        <v>260</v>
      </c>
      <c r="D942" s="1" t="s">
        <v>37</v>
      </c>
      <c r="F942" s="1">
        <v>78</v>
      </c>
      <c r="G942" s="1" t="s">
        <v>2140</v>
      </c>
      <c r="H942" s="1" t="s">
        <v>60</v>
      </c>
      <c r="I942" s="1" t="s">
        <v>33</v>
      </c>
      <c r="J942" s="1" t="s">
        <v>61</v>
      </c>
      <c r="K942" s="1" t="str">
        <f>"102"</f>
        <v>102</v>
      </c>
      <c r="L942" s="2">
        <v>43367</v>
      </c>
      <c r="M942" s="2">
        <v>43376</v>
      </c>
      <c r="N942" s="2">
        <v>43376</v>
      </c>
      <c r="W942" s="1" t="s">
        <v>59</v>
      </c>
      <c r="X942" s="1" t="str">
        <f>"607064"</f>
        <v>607064</v>
      </c>
      <c r="Z942" s="1" t="s">
        <v>42</v>
      </c>
      <c r="AA942" s="1">
        <v>1</v>
      </c>
      <c r="AB942" s="1" t="s">
        <v>2141</v>
      </c>
      <c r="AD942" s="1" t="s">
        <v>43</v>
      </c>
    </row>
    <row r="943" spans="1:30" s="1" customFormat="1" x14ac:dyDescent="0.3">
      <c r="A943" s="1" t="s">
        <v>2143</v>
      </c>
      <c r="B943" s="1" t="s">
        <v>500</v>
      </c>
      <c r="C943" s="1" t="s">
        <v>2144</v>
      </c>
      <c r="D943" s="1" t="s">
        <v>37</v>
      </c>
      <c r="F943" s="1">
        <v>105</v>
      </c>
      <c r="G943" s="1" t="s">
        <v>2142</v>
      </c>
      <c r="H943" s="1" t="s">
        <v>60</v>
      </c>
      <c r="I943" s="1" t="s">
        <v>64</v>
      </c>
      <c r="J943" s="1" t="s">
        <v>61</v>
      </c>
      <c r="K943" s="1" t="str">
        <f>"102"</f>
        <v>102</v>
      </c>
      <c r="L943" s="2">
        <v>43367</v>
      </c>
      <c r="M943" s="2">
        <v>43368</v>
      </c>
      <c r="N943" s="2">
        <v>43368</v>
      </c>
      <c r="W943" s="1" t="s">
        <v>59</v>
      </c>
      <c r="X943" s="1" t="str">
        <f>"305671"</f>
        <v>305671</v>
      </c>
      <c r="Z943" s="1" t="s">
        <v>65</v>
      </c>
      <c r="AA943" s="1">
        <v>1</v>
      </c>
      <c r="AD943" s="1" t="s">
        <v>67</v>
      </c>
    </row>
    <row r="944" spans="1:30" s="1" customFormat="1" x14ac:dyDescent="0.3">
      <c r="A944" s="1" t="s">
        <v>629</v>
      </c>
      <c r="B944" s="1" t="s">
        <v>51</v>
      </c>
      <c r="C944" s="1" t="s">
        <v>630</v>
      </c>
      <c r="D944" s="1" t="s">
        <v>34</v>
      </c>
      <c r="F944" s="1" t="s">
        <v>4487</v>
      </c>
      <c r="G944" s="1" t="s">
        <v>2145</v>
      </c>
      <c r="H944" s="1" t="s">
        <v>60</v>
      </c>
      <c r="I944" s="1" t="s">
        <v>33</v>
      </c>
      <c r="J944" s="1" t="s">
        <v>61</v>
      </c>
      <c r="K944" s="1" t="str">
        <f>"LVL"</f>
        <v>LVL</v>
      </c>
      <c r="L944" s="2">
        <v>43367</v>
      </c>
      <c r="M944" s="2">
        <v>43368</v>
      </c>
      <c r="N944" s="2">
        <v>43368</v>
      </c>
      <c r="W944" s="1" t="s">
        <v>59</v>
      </c>
      <c r="X944" s="1" t="str">
        <f>"417770"</f>
        <v>417770</v>
      </c>
      <c r="Z944" s="1" t="s">
        <v>627</v>
      </c>
      <c r="AA944" s="1">
        <v>1</v>
      </c>
      <c r="AB944" s="1" t="s">
        <v>2146</v>
      </c>
      <c r="AD944" s="1" t="s">
        <v>631</v>
      </c>
    </row>
    <row r="945" spans="1:30" s="1" customFormat="1" x14ac:dyDescent="0.3">
      <c r="A945" s="1" t="s">
        <v>629</v>
      </c>
      <c r="B945" s="1" t="s">
        <v>51</v>
      </c>
      <c r="C945" s="1" t="s">
        <v>630</v>
      </c>
      <c r="D945" s="1" t="s">
        <v>34</v>
      </c>
      <c r="F945" s="1" t="s">
        <v>4487</v>
      </c>
      <c r="G945" s="1" t="s">
        <v>2147</v>
      </c>
      <c r="H945" s="1" t="s">
        <v>60</v>
      </c>
      <c r="I945" s="1" t="s">
        <v>33</v>
      </c>
      <c r="J945" s="1" t="s">
        <v>61</v>
      </c>
      <c r="K945" s="1" t="str">
        <f>"LVL"</f>
        <v>LVL</v>
      </c>
      <c r="L945" s="2">
        <v>43367</v>
      </c>
      <c r="M945" s="2">
        <v>43368</v>
      </c>
      <c r="N945" s="2">
        <v>43368</v>
      </c>
      <c r="W945" s="1" t="s">
        <v>59</v>
      </c>
      <c r="X945" s="1" t="str">
        <f>"417770"</f>
        <v>417770</v>
      </c>
      <c r="Z945" s="1" t="s">
        <v>627</v>
      </c>
      <c r="AA945" s="1">
        <v>1</v>
      </c>
      <c r="AB945" s="1" t="s">
        <v>2148</v>
      </c>
      <c r="AD945" s="1" t="s">
        <v>631</v>
      </c>
    </row>
    <row r="946" spans="1:30" s="1" customFormat="1" x14ac:dyDescent="0.3">
      <c r="A946" s="1" t="s">
        <v>1033</v>
      </c>
      <c r="B946" s="1" t="s">
        <v>1034</v>
      </c>
      <c r="C946" s="1" t="s">
        <v>1035</v>
      </c>
      <c r="D946" s="1" t="s">
        <v>37</v>
      </c>
      <c r="F946" s="1" t="s">
        <v>4478</v>
      </c>
      <c r="G946" s="1" t="s">
        <v>2149</v>
      </c>
      <c r="H946" s="1" t="s">
        <v>60</v>
      </c>
      <c r="I946" s="1" t="s">
        <v>113</v>
      </c>
      <c r="J946" s="1" t="s">
        <v>61</v>
      </c>
      <c r="K946" s="1" t="str">
        <f>"102"</f>
        <v>102</v>
      </c>
      <c r="L946" s="2">
        <v>43367</v>
      </c>
      <c r="M946" s="2">
        <v>43369</v>
      </c>
      <c r="N946" s="2">
        <v>43369</v>
      </c>
      <c r="W946" s="1" t="s">
        <v>59</v>
      </c>
      <c r="X946" s="1" t="str">
        <f>"847692"</f>
        <v>847692</v>
      </c>
      <c r="Z946" s="1" t="s">
        <v>108</v>
      </c>
      <c r="AA946" s="1">
        <v>1</v>
      </c>
      <c r="AD946" s="1" t="s">
        <v>114</v>
      </c>
    </row>
    <row r="947" spans="1:30" s="1" customFormat="1" x14ac:dyDescent="0.3">
      <c r="A947" s="1" t="s">
        <v>1033</v>
      </c>
      <c r="B947" s="1" t="s">
        <v>1034</v>
      </c>
      <c r="C947" s="1" t="s">
        <v>1035</v>
      </c>
      <c r="D947" s="1" t="s">
        <v>37</v>
      </c>
      <c r="F947" s="1" t="s">
        <v>4478</v>
      </c>
      <c r="G947" s="1" t="s">
        <v>2149</v>
      </c>
      <c r="H947" s="1" t="s">
        <v>60</v>
      </c>
      <c r="I947" s="1" t="s">
        <v>113</v>
      </c>
      <c r="J947" s="1" t="s">
        <v>61</v>
      </c>
      <c r="K947" s="1" t="str">
        <f>"102"</f>
        <v>102</v>
      </c>
      <c r="L947" s="2">
        <v>43367</v>
      </c>
      <c r="M947" s="2">
        <v>43369</v>
      </c>
      <c r="N947" s="2">
        <v>43369</v>
      </c>
      <c r="W947" s="1" t="s">
        <v>59</v>
      </c>
      <c r="X947" s="1" t="str">
        <f>"847692"</f>
        <v>847692</v>
      </c>
      <c r="Z947" s="1" t="s">
        <v>108</v>
      </c>
      <c r="AA947" s="1">
        <v>1</v>
      </c>
      <c r="AD947" s="1" t="s">
        <v>114</v>
      </c>
    </row>
    <row r="948" spans="1:30" s="1" customFormat="1" x14ac:dyDescent="0.3">
      <c r="A948" s="1" t="s">
        <v>2151</v>
      </c>
      <c r="B948" s="1" t="s">
        <v>134</v>
      </c>
      <c r="C948" s="1" t="s">
        <v>2152</v>
      </c>
      <c r="D948" s="1" t="s">
        <v>34</v>
      </c>
      <c r="F948" s="1" t="s">
        <v>4475</v>
      </c>
      <c r="G948" s="1" t="s">
        <v>2150</v>
      </c>
      <c r="H948" s="1" t="s">
        <v>60</v>
      </c>
      <c r="I948" s="1" t="s">
        <v>95</v>
      </c>
      <c r="J948" s="1" t="s">
        <v>61</v>
      </c>
      <c r="K948" s="1" t="str">
        <f>"LVL"</f>
        <v>LVL</v>
      </c>
      <c r="L948" s="2">
        <v>43368</v>
      </c>
      <c r="M948" s="2">
        <v>43369</v>
      </c>
      <c r="N948" s="2">
        <v>43369</v>
      </c>
      <c r="P948" s="1" t="s">
        <v>2153</v>
      </c>
      <c r="W948" s="1" t="s">
        <v>59</v>
      </c>
      <c r="X948" s="1" t="str">
        <f>"690945"</f>
        <v>690945</v>
      </c>
      <c r="Z948" s="1" t="s">
        <v>184</v>
      </c>
      <c r="AA948" s="1">
        <v>1</v>
      </c>
      <c r="AD948" s="1" t="s">
        <v>79</v>
      </c>
    </row>
    <row r="949" spans="1:30" s="1" customFormat="1" x14ac:dyDescent="0.3">
      <c r="A949" s="1" t="s">
        <v>1145</v>
      </c>
      <c r="B949" s="1" t="s">
        <v>664</v>
      </c>
      <c r="C949" s="1" t="s">
        <v>1146</v>
      </c>
      <c r="D949" s="1" t="s">
        <v>37</v>
      </c>
      <c r="F949" s="1" t="s">
        <v>4478</v>
      </c>
      <c r="G949" s="1" t="s">
        <v>2154</v>
      </c>
      <c r="H949" s="1" t="s">
        <v>60</v>
      </c>
      <c r="I949" s="1" t="s">
        <v>113</v>
      </c>
      <c r="J949" s="1" t="s">
        <v>61</v>
      </c>
      <c r="K949" s="1" t="str">
        <f>"44"</f>
        <v>44</v>
      </c>
      <c r="L949" s="2">
        <v>43368</v>
      </c>
      <c r="M949" s="2">
        <v>43369</v>
      </c>
      <c r="N949" s="2">
        <v>43369</v>
      </c>
      <c r="W949" s="1" t="s">
        <v>59</v>
      </c>
      <c r="X949" s="1" t="str">
        <f>"847692"</f>
        <v>847692</v>
      </c>
      <c r="Z949" s="1" t="s">
        <v>108</v>
      </c>
      <c r="AA949" s="1">
        <v>1</v>
      </c>
      <c r="AD949" s="1" t="s">
        <v>114</v>
      </c>
    </row>
    <row r="950" spans="1:30" s="1" customFormat="1" x14ac:dyDescent="0.3">
      <c r="A950" s="1" t="s">
        <v>1145</v>
      </c>
      <c r="B950" s="1" t="s">
        <v>664</v>
      </c>
      <c r="C950" s="1" t="s">
        <v>1146</v>
      </c>
      <c r="D950" s="1" t="s">
        <v>37</v>
      </c>
      <c r="F950" s="1" t="s">
        <v>4478</v>
      </c>
      <c r="G950" s="1" t="s">
        <v>2155</v>
      </c>
      <c r="H950" s="1" t="s">
        <v>60</v>
      </c>
      <c r="I950" s="1" t="s">
        <v>113</v>
      </c>
      <c r="J950" s="1" t="s">
        <v>61</v>
      </c>
      <c r="K950" s="1" t="str">
        <f>"44"</f>
        <v>44</v>
      </c>
      <c r="L950" s="2">
        <v>43368</v>
      </c>
      <c r="M950" s="2">
        <v>43369</v>
      </c>
      <c r="N950" s="2">
        <v>43369</v>
      </c>
      <c r="W950" s="1" t="s">
        <v>59</v>
      </c>
      <c r="X950" s="1" t="str">
        <f>"847692"</f>
        <v>847692</v>
      </c>
      <c r="Z950" s="1" t="s">
        <v>108</v>
      </c>
      <c r="AA950" s="1">
        <v>1</v>
      </c>
      <c r="AD950" s="1" t="s">
        <v>114</v>
      </c>
    </row>
    <row r="951" spans="1:30" s="1" customFormat="1" x14ac:dyDescent="0.3">
      <c r="A951" s="1" t="s">
        <v>191</v>
      </c>
      <c r="B951" s="1" t="s">
        <v>192</v>
      </c>
      <c r="C951" s="1" t="s">
        <v>193</v>
      </c>
      <c r="D951" s="1" t="s">
        <v>37</v>
      </c>
      <c r="F951" s="1" t="s">
        <v>4507</v>
      </c>
      <c r="G951" s="1" t="s">
        <v>2157</v>
      </c>
      <c r="H951" s="1" t="s">
        <v>60</v>
      </c>
      <c r="I951" s="1" t="s">
        <v>2158</v>
      </c>
      <c r="J951" s="1" t="s">
        <v>61</v>
      </c>
      <c r="K951" s="1" t="str">
        <f>"102"</f>
        <v>102</v>
      </c>
      <c r="L951" s="2">
        <v>43368</v>
      </c>
      <c r="M951" s="2">
        <v>43370</v>
      </c>
      <c r="N951" s="2">
        <v>43370</v>
      </c>
      <c r="W951" s="1" t="s">
        <v>59</v>
      </c>
      <c r="X951" s="1" t="str">
        <f>"101198"</f>
        <v>101198</v>
      </c>
      <c r="Z951" s="1" t="s">
        <v>2156</v>
      </c>
      <c r="AA951" s="1">
        <v>1</v>
      </c>
      <c r="AB951" s="1" t="s">
        <v>2160</v>
      </c>
      <c r="AD951" s="1" t="s">
        <v>2159</v>
      </c>
    </row>
    <row r="952" spans="1:30" s="1" customFormat="1" x14ac:dyDescent="0.3">
      <c r="A952" s="1" t="s">
        <v>1708</v>
      </c>
      <c r="B952" s="1" t="s">
        <v>1709</v>
      </c>
      <c r="C952" s="1" t="s">
        <v>1710</v>
      </c>
      <c r="D952" s="1" t="s">
        <v>37</v>
      </c>
      <c r="F952" s="1" t="s">
        <v>4478</v>
      </c>
      <c r="G952" s="1" t="s">
        <v>2161</v>
      </c>
      <c r="H952" s="1" t="s">
        <v>60</v>
      </c>
      <c r="I952" s="1" t="s">
        <v>95</v>
      </c>
      <c r="J952" s="1" t="s">
        <v>61</v>
      </c>
      <c r="K952" s="1" t="str">
        <f>"102"</f>
        <v>102</v>
      </c>
      <c r="L952" s="2">
        <v>43369</v>
      </c>
      <c r="M952" s="2">
        <v>43370</v>
      </c>
      <c r="N952" s="2">
        <v>43370</v>
      </c>
      <c r="W952" s="1" t="s">
        <v>59</v>
      </c>
      <c r="X952" s="1" t="str">
        <f>"847692"</f>
        <v>847692</v>
      </c>
      <c r="Z952" s="1" t="s">
        <v>108</v>
      </c>
      <c r="AA952" s="1">
        <v>1</v>
      </c>
      <c r="AD952" s="1" t="s">
        <v>114</v>
      </c>
    </row>
    <row r="953" spans="1:30" s="1" customFormat="1" x14ac:dyDescent="0.3">
      <c r="A953" s="1" t="s">
        <v>1172</v>
      </c>
      <c r="B953" s="1" t="s">
        <v>1173</v>
      </c>
      <c r="C953" s="1" t="s">
        <v>1174</v>
      </c>
      <c r="D953" s="1" t="s">
        <v>37</v>
      </c>
      <c r="F953" s="1">
        <v>78</v>
      </c>
      <c r="G953" s="1" t="s">
        <v>2162</v>
      </c>
      <c r="H953" s="1" t="s">
        <v>60</v>
      </c>
      <c r="I953" s="1" t="s">
        <v>1642</v>
      </c>
      <c r="J953" s="1" t="s">
        <v>61</v>
      </c>
      <c r="K953" s="1" t="str">
        <f>"44"</f>
        <v>44</v>
      </c>
      <c r="L953" s="2">
        <v>43369</v>
      </c>
      <c r="M953" s="2">
        <v>43374</v>
      </c>
      <c r="N953" s="2">
        <v>43374</v>
      </c>
      <c r="W953" s="1" t="s">
        <v>59</v>
      </c>
      <c r="X953" s="1" t="str">
        <f>"607064"</f>
        <v>607064</v>
      </c>
      <c r="Z953" s="1" t="s">
        <v>42</v>
      </c>
      <c r="AA953" s="1">
        <v>10</v>
      </c>
      <c r="AD953" s="1" t="s">
        <v>43</v>
      </c>
    </row>
    <row r="954" spans="1:30" s="1" customFormat="1" x14ac:dyDescent="0.3">
      <c r="A954" s="1" t="s">
        <v>1172</v>
      </c>
      <c r="B954" s="1" t="s">
        <v>1173</v>
      </c>
      <c r="C954" s="1" t="s">
        <v>1174</v>
      </c>
      <c r="D954" s="1" t="s">
        <v>37</v>
      </c>
      <c r="F954" s="1">
        <v>78</v>
      </c>
      <c r="G954" s="1" t="s">
        <v>2162</v>
      </c>
      <c r="H954" s="1" t="s">
        <v>60</v>
      </c>
      <c r="I954" s="1" t="s">
        <v>1642</v>
      </c>
      <c r="J954" s="1" t="s">
        <v>61</v>
      </c>
      <c r="K954" s="1" t="str">
        <f>"44"</f>
        <v>44</v>
      </c>
      <c r="L954" s="2">
        <v>43369</v>
      </c>
      <c r="M954" s="2">
        <v>43374</v>
      </c>
      <c r="N954" s="2">
        <v>43374</v>
      </c>
      <c r="W954" s="1" t="s">
        <v>59</v>
      </c>
      <c r="X954" s="1" t="str">
        <f>"607064"</f>
        <v>607064</v>
      </c>
      <c r="Z954" s="1" t="s">
        <v>42</v>
      </c>
      <c r="AA954" s="1">
        <v>10</v>
      </c>
      <c r="AD954" s="1" t="s">
        <v>43</v>
      </c>
    </row>
    <row r="955" spans="1:30" s="1" customFormat="1" x14ac:dyDescent="0.3">
      <c r="A955" s="1" t="s">
        <v>686</v>
      </c>
      <c r="B955" s="1" t="s">
        <v>687</v>
      </c>
      <c r="C955" s="1" t="s">
        <v>688</v>
      </c>
      <c r="D955" s="1" t="s">
        <v>37</v>
      </c>
      <c r="F955" s="1">
        <v>105</v>
      </c>
      <c r="G955" s="1" t="s">
        <v>2163</v>
      </c>
      <c r="H955" s="1" t="s">
        <v>60</v>
      </c>
      <c r="I955" s="1" t="s">
        <v>113</v>
      </c>
      <c r="J955" s="1" t="s">
        <v>61</v>
      </c>
      <c r="K955" s="1" t="str">
        <f>"FRN"</f>
        <v>FRN</v>
      </c>
      <c r="L955" s="2">
        <v>43369</v>
      </c>
      <c r="M955" s="2">
        <v>43370</v>
      </c>
      <c r="N955" s="2">
        <v>43370</v>
      </c>
      <c r="W955" s="1" t="s">
        <v>59</v>
      </c>
      <c r="X955" s="1" t="str">
        <f>"305671"</f>
        <v>305671</v>
      </c>
      <c r="Z955" s="1" t="s">
        <v>65</v>
      </c>
      <c r="AA955" s="1">
        <v>1</v>
      </c>
      <c r="AD955" s="1" t="s">
        <v>67</v>
      </c>
    </row>
    <row r="956" spans="1:30" s="1" customFormat="1" x14ac:dyDescent="0.3">
      <c r="A956" s="1" t="s">
        <v>2165</v>
      </c>
      <c r="B956" s="1" t="s">
        <v>2166</v>
      </c>
      <c r="C956" s="1" t="s">
        <v>2167</v>
      </c>
      <c r="D956" s="1" t="s">
        <v>37</v>
      </c>
      <c r="F956" s="1" t="s">
        <v>4478</v>
      </c>
      <c r="G956" s="1" t="s">
        <v>2164</v>
      </c>
      <c r="H956" s="1" t="s">
        <v>60</v>
      </c>
      <c r="I956" s="1" t="s">
        <v>113</v>
      </c>
      <c r="J956" s="1" t="s">
        <v>61</v>
      </c>
      <c r="K956" s="1" t="str">
        <f>"44"</f>
        <v>44</v>
      </c>
      <c r="L956" s="2">
        <v>43369</v>
      </c>
      <c r="M956" s="2">
        <v>43371</v>
      </c>
      <c r="N956" s="2">
        <v>43371</v>
      </c>
      <c r="W956" s="1" t="s">
        <v>59</v>
      </c>
      <c r="X956" s="1" t="str">
        <f>"847692"</f>
        <v>847692</v>
      </c>
      <c r="Z956" s="1" t="s">
        <v>108</v>
      </c>
      <c r="AA956" s="1">
        <v>1</v>
      </c>
      <c r="AD956" s="1" t="s">
        <v>114</v>
      </c>
    </row>
    <row r="957" spans="1:30" s="1" customFormat="1" x14ac:dyDescent="0.3">
      <c r="A957" s="1" t="s">
        <v>597</v>
      </c>
      <c r="B957" s="1" t="s">
        <v>598</v>
      </c>
      <c r="C957" s="1" t="s">
        <v>599</v>
      </c>
      <c r="D957" s="1" t="s">
        <v>37</v>
      </c>
      <c r="F957" s="1" t="s">
        <v>4478</v>
      </c>
      <c r="G957" s="1" t="s">
        <v>2168</v>
      </c>
      <c r="H957" s="1" t="s">
        <v>60</v>
      </c>
      <c r="I957" s="1" t="s">
        <v>113</v>
      </c>
      <c r="J957" s="1" t="s">
        <v>61</v>
      </c>
      <c r="K957" s="1" t="str">
        <f>"44"</f>
        <v>44</v>
      </c>
      <c r="L957" s="2">
        <v>43369</v>
      </c>
      <c r="M957" s="2">
        <v>43371</v>
      </c>
      <c r="N957" s="2">
        <v>43371</v>
      </c>
      <c r="W957" s="1" t="s">
        <v>59</v>
      </c>
      <c r="X957" s="1" t="str">
        <f>"847692"</f>
        <v>847692</v>
      </c>
      <c r="Z957" s="1" t="s">
        <v>108</v>
      </c>
      <c r="AA957" s="1">
        <v>1</v>
      </c>
      <c r="AB957" s="1" t="s">
        <v>2169</v>
      </c>
      <c r="AD957" s="1" t="s">
        <v>114</v>
      </c>
    </row>
    <row r="958" spans="1:30" s="1" customFormat="1" x14ac:dyDescent="0.3">
      <c r="A958" s="1" t="s">
        <v>2172</v>
      </c>
      <c r="B958" s="1" t="s">
        <v>2173</v>
      </c>
      <c r="C958" s="1" t="s">
        <v>2174</v>
      </c>
      <c r="D958" s="1" t="s">
        <v>37</v>
      </c>
      <c r="F958" s="1" t="s">
        <v>4508</v>
      </c>
      <c r="G958" s="1" t="s">
        <v>2171</v>
      </c>
      <c r="H958" s="1" t="s">
        <v>60</v>
      </c>
      <c r="I958" s="1" t="s">
        <v>33</v>
      </c>
      <c r="J958" s="1" t="s">
        <v>61</v>
      </c>
      <c r="K958" s="1" t="str">
        <f>"102"</f>
        <v>102</v>
      </c>
      <c r="L958" s="2">
        <v>43370</v>
      </c>
      <c r="M958" s="2">
        <v>43371</v>
      </c>
      <c r="N958" s="2">
        <v>43371</v>
      </c>
      <c r="W958" s="1" t="s">
        <v>59</v>
      </c>
      <c r="X958" s="1" t="str">
        <f>"843437"</f>
        <v>843437</v>
      </c>
      <c r="Z958" s="1" t="s">
        <v>2170</v>
      </c>
      <c r="AA958" s="1">
        <v>1</v>
      </c>
      <c r="AB958" s="1" t="s">
        <v>49</v>
      </c>
      <c r="AD958" s="1">
        <v>0</v>
      </c>
    </row>
    <row r="959" spans="1:30" s="1" customFormat="1" x14ac:dyDescent="0.3">
      <c r="A959" s="1" t="s">
        <v>2094</v>
      </c>
      <c r="B959" s="1" t="s">
        <v>289</v>
      </c>
      <c r="C959" s="1" t="s">
        <v>2095</v>
      </c>
      <c r="D959" s="1" t="s">
        <v>37</v>
      </c>
      <c r="F959" s="1">
        <v>78</v>
      </c>
      <c r="G959" s="1" t="s">
        <v>2175</v>
      </c>
      <c r="H959" s="1" t="s">
        <v>60</v>
      </c>
      <c r="I959" s="1" t="s">
        <v>95</v>
      </c>
      <c r="J959" s="1" t="s">
        <v>61</v>
      </c>
      <c r="K959" s="1" t="str">
        <f>"102"</f>
        <v>102</v>
      </c>
      <c r="L959" s="2">
        <v>43371</v>
      </c>
      <c r="M959" s="2">
        <v>43374</v>
      </c>
      <c r="N959" s="2">
        <v>43374</v>
      </c>
      <c r="W959" s="1" t="s">
        <v>59</v>
      </c>
      <c r="X959" s="1" t="str">
        <f>"607064"</f>
        <v>607064</v>
      </c>
      <c r="Z959" s="1" t="s">
        <v>42</v>
      </c>
      <c r="AA959" s="1">
        <v>3</v>
      </c>
      <c r="AD959" s="1" t="s">
        <v>43</v>
      </c>
    </row>
    <row r="960" spans="1:30" s="1" customFormat="1" x14ac:dyDescent="0.3">
      <c r="A960" s="1" t="s">
        <v>2177</v>
      </c>
      <c r="B960" s="1" t="s">
        <v>2178</v>
      </c>
      <c r="C960" s="1" t="s">
        <v>2179</v>
      </c>
      <c r="D960" s="1" t="s">
        <v>34</v>
      </c>
      <c r="F960" s="1" t="s">
        <v>4475</v>
      </c>
      <c r="G960" s="1" t="s">
        <v>2176</v>
      </c>
      <c r="H960" s="1" t="s">
        <v>60</v>
      </c>
      <c r="I960" s="1" t="s">
        <v>113</v>
      </c>
      <c r="J960" s="1" t="s">
        <v>61</v>
      </c>
      <c r="K960" s="1" t="str">
        <f>"LVL"</f>
        <v>LVL</v>
      </c>
      <c r="L960" s="2">
        <v>43371</v>
      </c>
      <c r="M960" s="2">
        <v>43374</v>
      </c>
      <c r="N960" s="2">
        <v>43374</v>
      </c>
      <c r="W960" s="1" t="s">
        <v>59</v>
      </c>
      <c r="X960" s="1" t="str">
        <f>"690945"</f>
        <v>690945</v>
      </c>
      <c r="Z960" s="1" t="s">
        <v>184</v>
      </c>
      <c r="AA960" s="1">
        <v>1</v>
      </c>
      <c r="AD960" s="1" t="s">
        <v>79</v>
      </c>
    </row>
    <row r="961" spans="1:30" s="1" customFormat="1" x14ac:dyDescent="0.3">
      <c r="A961" s="1" t="s">
        <v>1408</v>
      </c>
      <c r="B961" s="1" t="s">
        <v>500</v>
      </c>
      <c r="C961" s="1" t="s">
        <v>1409</v>
      </c>
      <c r="D961" s="1" t="s">
        <v>37</v>
      </c>
      <c r="F961" s="1">
        <v>105</v>
      </c>
      <c r="G961" s="1" t="s">
        <v>2180</v>
      </c>
      <c r="H961" s="1" t="s">
        <v>60</v>
      </c>
      <c r="I961" s="1" t="s">
        <v>113</v>
      </c>
      <c r="J961" s="1" t="s">
        <v>61</v>
      </c>
      <c r="K961" s="1" t="str">
        <f>"102"</f>
        <v>102</v>
      </c>
      <c r="L961" s="2">
        <v>43371</v>
      </c>
      <c r="M961" s="2">
        <v>43374</v>
      </c>
      <c r="N961" s="2">
        <v>43374</v>
      </c>
      <c r="W961" s="1" t="s">
        <v>59</v>
      </c>
      <c r="X961" s="1" t="str">
        <f>"305671"</f>
        <v>305671</v>
      </c>
      <c r="Z961" s="1" t="s">
        <v>65</v>
      </c>
      <c r="AA961" s="1">
        <v>1</v>
      </c>
      <c r="AD961" s="1" t="s">
        <v>67</v>
      </c>
    </row>
    <row r="962" spans="1:30" s="1" customFormat="1" x14ac:dyDescent="0.3">
      <c r="A962" s="1" t="s">
        <v>2182</v>
      </c>
      <c r="B962" s="1" t="s">
        <v>2183</v>
      </c>
      <c r="C962" s="1" t="s">
        <v>2184</v>
      </c>
      <c r="D962" s="1" t="s">
        <v>34</v>
      </c>
      <c r="F962" s="1" t="s">
        <v>4504</v>
      </c>
      <c r="G962" s="1" t="s">
        <v>2181</v>
      </c>
      <c r="H962" s="1" t="s">
        <v>60</v>
      </c>
      <c r="I962" s="1" t="s">
        <v>113</v>
      </c>
      <c r="J962" s="1" t="s">
        <v>61</v>
      </c>
      <c r="K962" s="1" t="str">
        <f>"LVL"</f>
        <v>LVL</v>
      </c>
      <c r="L962" s="2">
        <v>43375</v>
      </c>
      <c r="M962" s="2">
        <v>43376</v>
      </c>
      <c r="N962" s="2">
        <v>43376</v>
      </c>
      <c r="W962" s="1" t="s">
        <v>59</v>
      </c>
      <c r="X962" s="1" t="str">
        <f>"101792"</f>
        <v>101792</v>
      </c>
      <c r="Z962" s="1" t="s">
        <v>1990</v>
      </c>
      <c r="AA962" s="1">
        <v>1</v>
      </c>
      <c r="AB962" s="1" t="s">
        <v>2185</v>
      </c>
      <c r="AD962" s="1" t="s">
        <v>1995</v>
      </c>
    </row>
    <row r="963" spans="1:30" s="1" customFormat="1" x14ac:dyDescent="0.3">
      <c r="A963" s="1" t="s">
        <v>402</v>
      </c>
      <c r="B963" s="1" t="s">
        <v>403</v>
      </c>
      <c r="C963" s="1" t="s">
        <v>404</v>
      </c>
      <c r="D963" s="1" t="s">
        <v>37</v>
      </c>
      <c r="F963" s="1">
        <v>105</v>
      </c>
      <c r="G963" s="1" t="s">
        <v>2186</v>
      </c>
      <c r="H963" s="1" t="s">
        <v>60</v>
      </c>
      <c r="I963" s="1" t="s">
        <v>113</v>
      </c>
      <c r="J963" s="1" t="s">
        <v>61</v>
      </c>
      <c r="K963" s="1" t="str">
        <f>"102"</f>
        <v>102</v>
      </c>
      <c r="L963" s="2">
        <v>43375</v>
      </c>
      <c r="M963" s="2">
        <v>43376</v>
      </c>
      <c r="N963" s="2">
        <v>43376</v>
      </c>
      <c r="W963" s="1" t="s">
        <v>59</v>
      </c>
      <c r="X963" s="1" t="str">
        <f>"305671"</f>
        <v>305671</v>
      </c>
      <c r="Z963" s="1" t="s">
        <v>65</v>
      </c>
      <c r="AA963" s="1">
        <v>1</v>
      </c>
      <c r="AB963" s="1" t="s">
        <v>2187</v>
      </c>
      <c r="AD963" s="1" t="s">
        <v>67</v>
      </c>
    </row>
    <row r="964" spans="1:30" s="1" customFormat="1" x14ac:dyDescent="0.3">
      <c r="A964" s="1" t="s">
        <v>848</v>
      </c>
      <c r="B964" s="1" t="s">
        <v>849</v>
      </c>
      <c r="C964" s="1" t="s">
        <v>850</v>
      </c>
      <c r="D964" s="1" t="s">
        <v>37</v>
      </c>
      <c r="F964" s="1">
        <v>105</v>
      </c>
      <c r="G964" s="1" t="s">
        <v>2188</v>
      </c>
      <c r="H964" s="1" t="s">
        <v>60</v>
      </c>
      <c r="I964" s="1" t="s">
        <v>113</v>
      </c>
      <c r="J964" s="1" t="s">
        <v>61</v>
      </c>
      <c r="K964" s="1" t="str">
        <f>"44"</f>
        <v>44</v>
      </c>
      <c r="L964" s="2">
        <v>43375</v>
      </c>
      <c r="M964" s="2">
        <v>43377</v>
      </c>
      <c r="N964" s="2">
        <v>43377</v>
      </c>
      <c r="W964" s="1" t="s">
        <v>59</v>
      </c>
      <c r="X964" s="1" t="str">
        <f>"305671"</f>
        <v>305671</v>
      </c>
      <c r="Z964" s="1" t="s">
        <v>65</v>
      </c>
      <c r="AA964" s="1">
        <v>1</v>
      </c>
      <c r="AB964" s="1" t="s">
        <v>2189</v>
      </c>
      <c r="AD964" s="1" t="s">
        <v>67</v>
      </c>
    </row>
    <row r="965" spans="1:30" s="1" customFormat="1" x14ac:dyDescent="0.3">
      <c r="A965" s="1" t="s">
        <v>229</v>
      </c>
      <c r="B965" s="1" t="s">
        <v>230</v>
      </c>
      <c r="C965" s="1" t="s">
        <v>231</v>
      </c>
      <c r="D965" s="1" t="s">
        <v>37</v>
      </c>
      <c r="F965" s="1" t="s">
        <v>4478</v>
      </c>
      <c r="G965" s="1" t="s">
        <v>2190</v>
      </c>
      <c r="H965" s="1" t="s">
        <v>60</v>
      </c>
      <c r="I965" s="1" t="s">
        <v>113</v>
      </c>
      <c r="J965" s="1" t="s">
        <v>61</v>
      </c>
      <c r="K965" s="1" t="str">
        <f>"102"</f>
        <v>102</v>
      </c>
      <c r="L965" s="2">
        <v>43375</v>
      </c>
      <c r="M965" s="2">
        <v>43377</v>
      </c>
      <c r="N965" s="2">
        <v>43377</v>
      </c>
      <c r="W965" s="1" t="s">
        <v>59</v>
      </c>
      <c r="X965" s="1" t="str">
        <f>"847692"</f>
        <v>847692</v>
      </c>
      <c r="Z965" s="1" t="s">
        <v>108</v>
      </c>
      <c r="AA965" s="1">
        <v>1</v>
      </c>
      <c r="AB965" s="1" t="s">
        <v>2191</v>
      </c>
      <c r="AD965" s="1" t="s">
        <v>114</v>
      </c>
    </row>
    <row r="966" spans="1:30" s="1" customFormat="1" x14ac:dyDescent="0.3">
      <c r="A966" s="1" t="s">
        <v>1598</v>
      </c>
      <c r="B966" s="1" t="s">
        <v>500</v>
      </c>
      <c r="C966" s="1" t="s">
        <v>937</v>
      </c>
      <c r="D966" s="1" t="s">
        <v>34</v>
      </c>
      <c r="F966" s="1" t="s">
        <v>4475</v>
      </c>
      <c r="G966" s="1" t="s">
        <v>2192</v>
      </c>
      <c r="H966" s="1" t="s">
        <v>60</v>
      </c>
      <c r="I966" s="1" t="s">
        <v>64</v>
      </c>
      <c r="J966" s="1" t="s">
        <v>61</v>
      </c>
      <c r="K966" s="1" t="str">
        <f t="shared" ref="K966:K981" si="53">"LVL"</f>
        <v>LVL</v>
      </c>
      <c r="L966" s="2">
        <v>43376</v>
      </c>
      <c r="M966" s="2">
        <v>43377</v>
      </c>
      <c r="N966" s="2">
        <v>43377</v>
      </c>
      <c r="W966" s="1" t="s">
        <v>59</v>
      </c>
      <c r="X966" s="1" t="str">
        <f>"690945"</f>
        <v>690945</v>
      </c>
      <c r="Z966" s="1" t="s">
        <v>184</v>
      </c>
      <c r="AA966" s="1">
        <v>1</v>
      </c>
      <c r="AD966" s="1" t="s">
        <v>79</v>
      </c>
    </row>
    <row r="967" spans="1:30" s="1" customFormat="1" x14ac:dyDescent="0.3">
      <c r="A967" s="1" t="s">
        <v>2194</v>
      </c>
      <c r="B967" s="1" t="s">
        <v>2195</v>
      </c>
      <c r="C967" s="1" t="s">
        <v>2196</v>
      </c>
      <c r="D967" s="1" t="s">
        <v>34</v>
      </c>
      <c r="F967" s="1" t="s">
        <v>4475</v>
      </c>
      <c r="G967" s="1" t="s">
        <v>2193</v>
      </c>
      <c r="H967" s="1" t="s">
        <v>60</v>
      </c>
      <c r="I967" s="1" t="s">
        <v>113</v>
      </c>
      <c r="J967" s="1" t="s">
        <v>61</v>
      </c>
      <c r="K967" s="1" t="str">
        <f t="shared" si="53"/>
        <v>LVL</v>
      </c>
      <c r="L967" s="2">
        <v>43376</v>
      </c>
      <c r="M967" s="2">
        <v>43378</v>
      </c>
      <c r="N967" s="2">
        <v>43378</v>
      </c>
      <c r="W967" s="1" t="s">
        <v>59</v>
      </c>
      <c r="X967" s="1" t="str">
        <f>"690945"</f>
        <v>690945</v>
      </c>
      <c r="Z967" s="1" t="s">
        <v>184</v>
      </c>
      <c r="AA967" s="1">
        <v>1</v>
      </c>
      <c r="AD967" s="1" t="s">
        <v>79</v>
      </c>
    </row>
    <row r="968" spans="1:30" s="1" customFormat="1" x14ac:dyDescent="0.3">
      <c r="A968" s="1" t="s">
        <v>2182</v>
      </c>
      <c r="B968" s="1" t="s">
        <v>2183</v>
      </c>
      <c r="C968" s="1" t="s">
        <v>2184</v>
      </c>
      <c r="D968" s="1" t="s">
        <v>34</v>
      </c>
      <c r="F968" s="1" t="s">
        <v>4504</v>
      </c>
      <c r="G968" s="1" t="s">
        <v>2197</v>
      </c>
      <c r="H968" s="1" t="s">
        <v>60</v>
      </c>
      <c r="I968" s="1" t="s">
        <v>113</v>
      </c>
      <c r="J968" s="1" t="s">
        <v>61</v>
      </c>
      <c r="K968" s="1" t="str">
        <f t="shared" si="53"/>
        <v>LVL</v>
      </c>
      <c r="L968" s="2">
        <v>43376</v>
      </c>
      <c r="M968" s="2">
        <v>43377</v>
      </c>
      <c r="N968" s="2">
        <v>43377</v>
      </c>
      <c r="W968" s="1" t="s">
        <v>59</v>
      </c>
      <c r="X968" s="1" t="str">
        <f>"101792"</f>
        <v>101792</v>
      </c>
      <c r="Z968" s="1" t="s">
        <v>1990</v>
      </c>
      <c r="AA968" s="1">
        <v>1</v>
      </c>
      <c r="AB968" s="1" t="s">
        <v>2198</v>
      </c>
      <c r="AD968" s="1" t="s">
        <v>1995</v>
      </c>
    </row>
    <row r="969" spans="1:30" s="1" customFormat="1" x14ac:dyDescent="0.3">
      <c r="A969" s="1" t="s">
        <v>2182</v>
      </c>
      <c r="B969" s="1" t="s">
        <v>2183</v>
      </c>
      <c r="C969" s="1" t="s">
        <v>2184</v>
      </c>
      <c r="D969" s="1" t="s">
        <v>34</v>
      </c>
      <c r="F969" s="1" t="s">
        <v>4504</v>
      </c>
      <c r="G969" s="1" t="s">
        <v>2197</v>
      </c>
      <c r="H969" s="1" t="s">
        <v>60</v>
      </c>
      <c r="I969" s="1" t="s">
        <v>113</v>
      </c>
      <c r="J969" s="1" t="s">
        <v>61</v>
      </c>
      <c r="K969" s="1" t="str">
        <f t="shared" si="53"/>
        <v>LVL</v>
      </c>
      <c r="L969" s="2">
        <v>43376</v>
      </c>
      <c r="M969" s="2">
        <v>43377</v>
      </c>
      <c r="N969" s="2">
        <v>43377</v>
      </c>
      <c r="W969" s="1" t="s">
        <v>59</v>
      </c>
      <c r="X969" s="1" t="str">
        <f>"101792"</f>
        <v>101792</v>
      </c>
      <c r="Z969" s="1" t="s">
        <v>1990</v>
      </c>
      <c r="AA969" s="1">
        <v>1</v>
      </c>
      <c r="AB969" s="1" t="s">
        <v>2198</v>
      </c>
      <c r="AD969" s="1" t="s">
        <v>1995</v>
      </c>
    </row>
    <row r="970" spans="1:30" s="1" customFormat="1" x14ac:dyDescent="0.3">
      <c r="A970" s="1" t="s">
        <v>2182</v>
      </c>
      <c r="B970" s="1" t="s">
        <v>2183</v>
      </c>
      <c r="C970" s="1" t="s">
        <v>2184</v>
      </c>
      <c r="D970" s="1" t="s">
        <v>34</v>
      </c>
      <c r="F970" s="1" t="s">
        <v>4504</v>
      </c>
      <c r="G970" s="1" t="s">
        <v>2197</v>
      </c>
      <c r="H970" s="1" t="s">
        <v>60</v>
      </c>
      <c r="I970" s="1" t="s">
        <v>113</v>
      </c>
      <c r="J970" s="1" t="s">
        <v>61</v>
      </c>
      <c r="K970" s="1" t="str">
        <f t="shared" si="53"/>
        <v>LVL</v>
      </c>
      <c r="L970" s="2">
        <v>43376</v>
      </c>
      <c r="M970" s="2">
        <v>43377</v>
      </c>
      <c r="N970" s="2">
        <v>43377</v>
      </c>
      <c r="W970" s="1" t="s">
        <v>59</v>
      </c>
      <c r="X970" s="1" t="str">
        <f>"101792"</f>
        <v>101792</v>
      </c>
      <c r="Z970" s="1" t="s">
        <v>1990</v>
      </c>
      <c r="AA970" s="1">
        <v>1</v>
      </c>
      <c r="AB970" s="1" t="s">
        <v>2198</v>
      </c>
      <c r="AD970" s="1" t="s">
        <v>1995</v>
      </c>
    </row>
    <row r="971" spans="1:30" s="1" customFormat="1" x14ac:dyDescent="0.3">
      <c r="A971" s="1" t="s">
        <v>2182</v>
      </c>
      <c r="B971" s="1" t="s">
        <v>2183</v>
      </c>
      <c r="C971" s="1" t="s">
        <v>2184</v>
      </c>
      <c r="D971" s="1" t="s">
        <v>34</v>
      </c>
      <c r="F971" s="1" t="s">
        <v>4504</v>
      </c>
      <c r="G971" s="1" t="s">
        <v>2197</v>
      </c>
      <c r="H971" s="1" t="s">
        <v>60</v>
      </c>
      <c r="I971" s="1" t="s">
        <v>113</v>
      </c>
      <c r="J971" s="1" t="s">
        <v>61</v>
      </c>
      <c r="K971" s="1" t="str">
        <f t="shared" si="53"/>
        <v>LVL</v>
      </c>
      <c r="L971" s="2">
        <v>43376</v>
      </c>
      <c r="M971" s="2">
        <v>43377</v>
      </c>
      <c r="N971" s="2">
        <v>43377</v>
      </c>
      <c r="W971" s="1" t="s">
        <v>59</v>
      </c>
      <c r="X971" s="1" t="str">
        <f>"101792"</f>
        <v>101792</v>
      </c>
      <c r="Z971" s="1" t="s">
        <v>1990</v>
      </c>
      <c r="AA971" s="1">
        <v>1</v>
      </c>
      <c r="AB971" s="1" t="s">
        <v>2198</v>
      </c>
      <c r="AD971" s="1" t="s">
        <v>1995</v>
      </c>
    </row>
    <row r="972" spans="1:30" s="1" customFormat="1" x14ac:dyDescent="0.3">
      <c r="A972" s="1" t="s">
        <v>2182</v>
      </c>
      <c r="B972" s="1" t="s">
        <v>2183</v>
      </c>
      <c r="C972" s="1" t="s">
        <v>2184</v>
      </c>
      <c r="D972" s="1" t="s">
        <v>34</v>
      </c>
      <c r="F972" s="1" t="s">
        <v>4504</v>
      </c>
      <c r="G972" s="1" t="s">
        <v>2197</v>
      </c>
      <c r="H972" s="1" t="s">
        <v>60</v>
      </c>
      <c r="I972" s="1" t="s">
        <v>113</v>
      </c>
      <c r="J972" s="1" t="s">
        <v>61</v>
      </c>
      <c r="K972" s="1" t="str">
        <f t="shared" si="53"/>
        <v>LVL</v>
      </c>
      <c r="L972" s="2">
        <v>43376</v>
      </c>
      <c r="M972" s="2">
        <v>43377</v>
      </c>
      <c r="N972" s="2">
        <v>43377</v>
      </c>
      <c r="W972" s="1" t="s">
        <v>59</v>
      </c>
      <c r="X972" s="1" t="str">
        <f>"101792"</f>
        <v>101792</v>
      </c>
      <c r="Z972" s="1" t="s">
        <v>1990</v>
      </c>
      <c r="AA972" s="1">
        <v>1</v>
      </c>
      <c r="AB972" s="1" t="s">
        <v>2198</v>
      </c>
      <c r="AD972" s="1" t="s">
        <v>1995</v>
      </c>
    </row>
    <row r="973" spans="1:30" s="1" customFormat="1" x14ac:dyDescent="0.3">
      <c r="A973" s="1" t="s">
        <v>2194</v>
      </c>
      <c r="B973" s="1" t="s">
        <v>2195</v>
      </c>
      <c r="C973" s="1" t="s">
        <v>2196</v>
      </c>
      <c r="D973" s="1" t="s">
        <v>34</v>
      </c>
      <c r="F973" s="1" t="s">
        <v>4475</v>
      </c>
      <c r="G973" s="1" t="s">
        <v>2199</v>
      </c>
      <c r="H973" s="1" t="s">
        <v>60</v>
      </c>
      <c r="I973" s="1" t="s">
        <v>113</v>
      </c>
      <c r="J973" s="1" t="s">
        <v>61</v>
      </c>
      <c r="K973" s="1" t="str">
        <f t="shared" si="53"/>
        <v>LVL</v>
      </c>
      <c r="L973" s="2">
        <v>43376</v>
      </c>
      <c r="M973" s="2">
        <v>43378</v>
      </c>
      <c r="N973" s="2">
        <v>43378</v>
      </c>
      <c r="W973" s="1" t="s">
        <v>59</v>
      </c>
      <c r="X973" s="1" t="str">
        <f t="shared" ref="X973:X978" si="54">"690945"</f>
        <v>690945</v>
      </c>
      <c r="Z973" s="1" t="s">
        <v>184</v>
      </c>
      <c r="AA973" s="1">
        <v>1</v>
      </c>
      <c r="AD973" s="1" t="s">
        <v>79</v>
      </c>
    </row>
    <row r="974" spans="1:30" s="1" customFormat="1" x14ac:dyDescent="0.3">
      <c r="A974" s="1" t="s">
        <v>717</v>
      </c>
      <c r="B974" s="1" t="s">
        <v>718</v>
      </c>
      <c r="C974" s="1" t="s">
        <v>719</v>
      </c>
      <c r="D974" s="1" t="s">
        <v>34</v>
      </c>
      <c r="F974" s="1" t="s">
        <v>4475</v>
      </c>
      <c r="G974" s="1" t="s">
        <v>2200</v>
      </c>
      <c r="H974" s="1" t="s">
        <v>60</v>
      </c>
      <c r="I974" s="1" t="s">
        <v>113</v>
      </c>
      <c r="J974" s="1" t="s">
        <v>61</v>
      </c>
      <c r="K974" s="1" t="str">
        <f t="shared" si="53"/>
        <v>LVL</v>
      </c>
      <c r="L974" s="2">
        <v>43376</v>
      </c>
      <c r="M974" s="2">
        <v>43377</v>
      </c>
      <c r="N974" s="2">
        <v>43377</v>
      </c>
      <c r="W974" s="1" t="s">
        <v>59</v>
      </c>
      <c r="X974" s="1" t="str">
        <f t="shared" si="54"/>
        <v>690945</v>
      </c>
      <c r="Z974" s="1" t="s">
        <v>184</v>
      </c>
      <c r="AA974" s="1">
        <v>1</v>
      </c>
      <c r="AD974" s="1" t="s">
        <v>79</v>
      </c>
    </row>
    <row r="975" spans="1:30" s="1" customFormat="1" x14ac:dyDescent="0.3">
      <c r="A975" s="1" t="s">
        <v>2194</v>
      </c>
      <c r="B975" s="1" t="s">
        <v>2195</v>
      </c>
      <c r="C975" s="1" t="s">
        <v>2196</v>
      </c>
      <c r="D975" s="1" t="s">
        <v>34</v>
      </c>
      <c r="F975" s="1" t="s">
        <v>4475</v>
      </c>
      <c r="G975" s="1" t="s">
        <v>2201</v>
      </c>
      <c r="H975" s="1" t="s">
        <v>60</v>
      </c>
      <c r="I975" s="1" t="s">
        <v>113</v>
      </c>
      <c r="J975" s="1" t="s">
        <v>61</v>
      </c>
      <c r="K975" s="1" t="str">
        <f t="shared" si="53"/>
        <v>LVL</v>
      </c>
      <c r="L975" s="2">
        <v>43377</v>
      </c>
      <c r="M975" s="2">
        <v>43378</v>
      </c>
      <c r="N975" s="2">
        <v>43378</v>
      </c>
      <c r="W975" s="1" t="s">
        <v>59</v>
      </c>
      <c r="X975" s="1" t="str">
        <f t="shared" si="54"/>
        <v>690945</v>
      </c>
      <c r="Z975" s="1" t="s">
        <v>184</v>
      </c>
      <c r="AA975" s="1">
        <v>1</v>
      </c>
      <c r="AD975" s="1" t="s">
        <v>79</v>
      </c>
    </row>
    <row r="976" spans="1:30" s="1" customFormat="1" x14ac:dyDescent="0.3">
      <c r="A976" s="1" t="s">
        <v>666</v>
      </c>
      <c r="B976" s="1" t="s">
        <v>664</v>
      </c>
      <c r="C976" s="1" t="s">
        <v>1006</v>
      </c>
      <c r="D976" s="1" t="s">
        <v>34</v>
      </c>
      <c r="F976" s="1" t="s">
        <v>4475</v>
      </c>
      <c r="G976" s="1" t="s">
        <v>2202</v>
      </c>
      <c r="H976" s="1" t="s">
        <v>60</v>
      </c>
      <c r="I976" s="1" t="s">
        <v>113</v>
      </c>
      <c r="J976" s="1" t="s">
        <v>61</v>
      </c>
      <c r="K976" s="1" t="str">
        <f t="shared" si="53"/>
        <v>LVL</v>
      </c>
      <c r="L976" s="2">
        <v>43377</v>
      </c>
      <c r="M976" s="2">
        <v>43378</v>
      </c>
      <c r="N976" s="2">
        <v>43378</v>
      </c>
      <c r="W976" s="1" t="s">
        <v>59</v>
      </c>
      <c r="X976" s="1" t="str">
        <f t="shared" si="54"/>
        <v>690945</v>
      </c>
      <c r="Z976" s="1" t="s">
        <v>184</v>
      </c>
      <c r="AA976" s="1">
        <v>1</v>
      </c>
      <c r="AD976" s="1" t="s">
        <v>79</v>
      </c>
    </row>
    <row r="977" spans="1:30" s="1" customFormat="1" x14ac:dyDescent="0.3">
      <c r="A977" s="1" t="s">
        <v>666</v>
      </c>
      <c r="B977" s="1" t="s">
        <v>664</v>
      </c>
      <c r="C977" s="1" t="s">
        <v>1006</v>
      </c>
      <c r="D977" s="1" t="s">
        <v>34</v>
      </c>
      <c r="F977" s="1" t="s">
        <v>4475</v>
      </c>
      <c r="G977" s="1" t="s">
        <v>2202</v>
      </c>
      <c r="H977" s="1" t="s">
        <v>60</v>
      </c>
      <c r="I977" s="1" t="s">
        <v>113</v>
      </c>
      <c r="J977" s="1" t="s">
        <v>61</v>
      </c>
      <c r="K977" s="1" t="str">
        <f t="shared" si="53"/>
        <v>LVL</v>
      </c>
      <c r="L977" s="2">
        <v>43377</v>
      </c>
      <c r="M977" s="2">
        <v>43378</v>
      </c>
      <c r="N977" s="2">
        <v>43378</v>
      </c>
      <c r="W977" s="1" t="s">
        <v>59</v>
      </c>
      <c r="X977" s="1" t="str">
        <f t="shared" si="54"/>
        <v>690945</v>
      </c>
      <c r="Z977" s="1" t="s">
        <v>184</v>
      </c>
      <c r="AA977" s="1">
        <v>1</v>
      </c>
      <c r="AD977" s="1" t="s">
        <v>79</v>
      </c>
    </row>
    <row r="978" spans="1:30" s="1" customFormat="1" x14ac:dyDescent="0.3">
      <c r="A978" s="1" t="s">
        <v>717</v>
      </c>
      <c r="B978" s="1" t="s">
        <v>718</v>
      </c>
      <c r="C978" s="1" t="s">
        <v>719</v>
      </c>
      <c r="D978" s="1" t="s">
        <v>34</v>
      </c>
      <c r="F978" s="1" t="s">
        <v>4475</v>
      </c>
      <c r="G978" s="1" t="s">
        <v>2203</v>
      </c>
      <c r="H978" s="1" t="s">
        <v>60</v>
      </c>
      <c r="I978" s="1" t="s">
        <v>113</v>
      </c>
      <c r="J978" s="1" t="s">
        <v>61</v>
      </c>
      <c r="K978" s="1" t="str">
        <f t="shared" si="53"/>
        <v>LVL</v>
      </c>
      <c r="L978" s="2">
        <v>43377</v>
      </c>
      <c r="M978" s="2">
        <v>43378</v>
      </c>
      <c r="N978" s="2">
        <v>43378</v>
      </c>
      <c r="W978" s="1" t="s">
        <v>59</v>
      </c>
      <c r="X978" s="1" t="str">
        <f t="shared" si="54"/>
        <v>690945</v>
      </c>
      <c r="Z978" s="1" t="s">
        <v>184</v>
      </c>
      <c r="AA978" s="1">
        <v>1</v>
      </c>
      <c r="AD978" s="1" t="s">
        <v>79</v>
      </c>
    </row>
    <row r="979" spans="1:30" s="1" customFormat="1" x14ac:dyDescent="0.3">
      <c r="A979" s="1" t="s">
        <v>2086</v>
      </c>
      <c r="B979" s="1" t="s">
        <v>2087</v>
      </c>
      <c r="C979" s="1" t="s">
        <v>63</v>
      </c>
      <c r="D979" s="1" t="s">
        <v>34</v>
      </c>
      <c r="F979" s="1" t="s">
        <v>4475</v>
      </c>
      <c r="G979" s="1" t="s">
        <v>2204</v>
      </c>
      <c r="H979" s="1" t="s">
        <v>60</v>
      </c>
      <c r="I979" s="1" t="s">
        <v>113</v>
      </c>
      <c r="J979" s="1" t="s">
        <v>61</v>
      </c>
      <c r="K979" s="1" t="str">
        <f t="shared" si="53"/>
        <v>LVL</v>
      </c>
      <c r="L979" s="2">
        <v>43377</v>
      </c>
      <c r="M979" s="2">
        <v>43378</v>
      </c>
      <c r="N979" s="2">
        <v>43378</v>
      </c>
      <c r="W979" s="1" t="s">
        <v>59</v>
      </c>
      <c r="X979" s="1" t="str">
        <f>"139545"</f>
        <v>139545</v>
      </c>
      <c r="Z979" s="1" t="s">
        <v>74</v>
      </c>
      <c r="AA979" s="1">
        <v>1</v>
      </c>
      <c r="AD979" s="1" t="s">
        <v>79</v>
      </c>
    </row>
    <row r="980" spans="1:30" s="1" customFormat="1" x14ac:dyDescent="0.3">
      <c r="A980" s="1" t="s">
        <v>2194</v>
      </c>
      <c r="B980" s="1" t="s">
        <v>2195</v>
      </c>
      <c r="C980" s="1" t="s">
        <v>2196</v>
      </c>
      <c r="D980" s="1" t="s">
        <v>34</v>
      </c>
      <c r="F980" s="1" t="s">
        <v>4475</v>
      </c>
      <c r="G980" s="1" t="s">
        <v>2205</v>
      </c>
      <c r="H980" s="1" t="s">
        <v>60</v>
      </c>
      <c r="I980" s="1" t="s">
        <v>113</v>
      </c>
      <c r="J980" s="1" t="s">
        <v>61</v>
      </c>
      <c r="K980" s="1" t="str">
        <f t="shared" si="53"/>
        <v>LVL</v>
      </c>
      <c r="L980" s="2">
        <v>43377</v>
      </c>
      <c r="M980" s="2">
        <v>43381</v>
      </c>
      <c r="N980" s="2">
        <v>43381</v>
      </c>
      <c r="W980" s="1" t="s">
        <v>59</v>
      </c>
      <c r="X980" s="1" t="str">
        <f>"690945"</f>
        <v>690945</v>
      </c>
      <c r="Z980" s="1" t="s">
        <v>184</v>
      </c>
      <c r="AA980" s="1">
        <v>1</v>
      </c>
      <c r="AD980" s="1" t="s">
        <v>79</v>
      </c>
    </row>
    <row r="981" spans="1:30" s="1" customFormat="1" x14ac:dyDescent="0.3">
      <c r="A981" s="1" t="s">
        <v>2207</v>
      </c>
      <c r="B981" s="1" t="s">
        <v>2208</v>
      </c>
      <c r="C981" s="1" t="s">
        <v>625</v>
      </c>
      <c r="D981" s="1" t="s">
        <v>34</v>
      </c>
      <c r="F981" s="1" t="s">
        <v>4504</v>
      </c>
      <c r="G981" s="1" t="s">
        <v>2206</v>
      </c>
      <c r="H981" s="1" t="s">
        <v>60</v>
      </c>
      <c r="I981" s="1" t="s">
        <v>113</v>
      </c>
      <c r="J981" s="1" t="s">
        <v>61</v>
      </c>
      <c r="K981" s="1" t="str">
        <f t="shared" si="53"/>
        <v>LVL</v>
      </c>
      <c r="L981" s="2">
        <v>43377</v>
      </c>
      <c r="M981" s="2">
        <v>43378</v>
      </c>
      <c r="N981" s="2">
        <v>43378</v>
      </c>
      <c r="W981" s="1" t="s">
        <v>59</v>
      </c>
      <c r="X981" s="1" t="str">
        <f>"101792"</f>
        <v>101792</v>
      </c>
      <c r="Z981" s="1" t="s">
        <v>1990</v>
      </c>
      <c r="AA981" s="1">
        <v>1</v>
      </c>
      <c r="AB981" s="1" t="s">
        <v>2209</v>
      </c>
      <c r="AD981" s="1" t="s">
        <v>1995</v>
      </c>
    </row>
    <row r="982" spans="1:30" s="1" customFormat="1" x14ac:dyDescent="0.3">
      <c r="A982" s="1" t="s">
        <v>1698</v>
      </c>
      <c r="B982" s="1" t="s">
        <v>1699</v>
      </c>
      <c r="C982" s="1" t="s">
        <v>1700</v>
      </c>
      <c r="D982" s="1" t="s">
        <v>37</v>
      </c>
      <c r="F982" s="1">
        <v>105</v>
      </c>
      <c r="G982" s="1" t="s">
        <v>2210</v>
      </c>
      <c r="H982" s="1" t="s">
        <v>60</v>
      </c>
      <c r="I982" s="1" t="s">
        <v>113</v>
      </c>
      <c r="J982" s="1" t="s">
        <v>61</v>
      </c>
      <c r="K982" s="1" t="str">
        <f>"FRN"</f>
        <v>FRN</v>
      </c>
      <c r="L982" s="2">
        <v>43378</v>
      </c>
      <c r="M982" s="2">
        <v>43381</v>
      </c>
      <c r="N982" s="2">
        <v>43381</v>
      </c>
      <c r="W982" s="1" t="s">
        <v>59</v>
      </c>
      <c r="X982" s="1" t="str">
        <f>"305671"</f>
        <v>305671</v>
      </c>
      <c r="Z982" s="1" t="s">
        <v>65</v>
      </c>
      <c r="AA982" s="1">
        <v>1</v>
      </c>
      <c r="AD982" s="1" t="s">
        <v>67</v>
      </c>
    </row>
    <row r="983" spans="1:30" s="1" customFormat="1" x14ac:dyDescent="0.3">
      <c r="A983" s="1" t="s">
        <v>1572</v>
      </c>
      <c r="B983" s="1" t="s">
        <v>1573</v>
      </c>
      <c r="C983" s="1" t="s">
        <v>1574</v>
      </c>
      <c r="D983" s="1" t="s">
        <v>34</v>
      </c>
      <c r="F983" s="1" t="s">
        <v>4504</v>
      </c>
      <c r="G983" s="1" t="s">
        <v>2211</v>
      </c>
      <c r="H983" s="1" t="s">
        <v>60</v>
      </c>
      <c r="I983" s="1" t="s">
        <v>113</v>
      </c>
      <c r="J983" s="1" t="s">
        <v>61</v>
      </c>
      <c r="K983" s="1" t="str">
        <f>"LVL"</f>
        <v>LVL</v>
      </c>
      <c r="L983" s="2">
        <v>43378</v>
      </c>
      <c r="M983" s="2">
        <v>43381</v>
      </c>
      <c r="N983" s="2">
        <v>43381</v>
      </c>
      <c r="W983" s="1" t="s">
        <v>59</v>
      </c>
      <c r="X983" s="1" t="str">
        <f>"101792"</f>
        <v>101792</v>
      </c>
      <c r="Z983" s="1" t="s">
        <v>1990</v>
      </c>
      <c r="AA983" s="1">
        <v>1</v>
      </c>
      <c r="AD983" s="1" t="s">
        <v>1995</v>
      </c>
    </row>
    <row r="984" spans="1:30" s="1" customFormat="1" x14ac:dyDescent="0.3">
      <c r="A984" s="1" t="s">
        <v>898</v>
      </c>
      <c r="B984" s="1" t="s">
        <v>282</v>
      </c>
      <c r="C984" s="1" t="s">
        <v>899</v>
      </c>
      <c r="D984" s="1" t="s">
        <v>37</v>
      </c>
      <c r="F984" s="1">
        <v>105</v>
      </c>
      <c r="G984" s="1" t="s">
        <v>2212</v>
      </c>
      <c r="H984" s="1" t="s">
        <v>60</v>
      </c>
      <c r="I984" s="1" t="s">
        <v>113</v>
      </c>
      <c r="J984" s="1" t="s">
        <v>61</v>
      </c>
      <c r="K984" s="1" t="str">
        <f>"102"</f>
        <v>102</v>
      </c>
      <c r="L984" s="2">
        <v>43381</v>
      </c>
      <c r="M984" s="2">
        <v>43382</v>
      </c>
      <c r="N984" s="2">
        <v>43382</v>
      </c>
      <c r="W984" s="1" t="s">
        <v>59</v>
      </c>
      <c r="X984" s="1" t="str">
        <f>"305671"</f>
        <v>305671</v>
      </c>
      <c r="Z984" s="1" t="s">
        <v>65</v>
      </c>
      <c r="AA984" s="1">
        <v>1</v>
      </c>
      <c r="AD984" s="1" t="s">
        <v>67</v>
      </c>
    </row>
    <row r="985" spans="1:30" s="1" customFormat="1" x14ac:dyDescent="0.3">
      <c r="A985" s="1" t="s">
        <v>898</v>
      </c>
      <c r="B985" s="1" t="s">
        <v>282</v>
      </c>
      <c r="C985" s="1" t="s">
        <v>899</v>
      </c>
      <c r="D985" s="1" t="s">
        <v>37</v>
      </c>
      <c r="F985" s="1">
        <v>105</v>
      </c>
      <c r="G985" s="1" t="s">
        <v>2213</v>
      </c>
      <c r="H985" s="1" t="s">
        <v>60</v>
      </c>
      <c r="I985" s="1" t="s">
        <v>113</v>
      </c>
      <c r="J985" s="1" t="s">
        <v>61</v>
      </c>
      <c r="K985" s="1" t="str">
        <f>"102"</f>
        <v>102</v>
      </c>
      <c r="L985" s="2">
        <v>43381</v>
      </c>
      <c r="M985" s="2">
        <v>43382</v>
      </c>
      <c r="N985" s="2">
        <v>43382</v>
      </c>
      <c r="W985" s="1" t="s">
        <v>59</v>
      </c>
      <c r="X985" s="1" t="str">
        <f>"305671"</f>
        <v>305671</v>
      </c>
      <c r="Z985" s="1" t="s">
        <v>65</v>
      </c>
      <c r="AA985" s="1">
        <v>1</v>
      </c>
      <c r="AD985" s="1" t="s">
        <v>67</v>
      </c>
    </row>
    <row r="986" spans="1:30" s="1" customFormat="1" x14ac:dyDescent="0.3">
      <c r="A986" s="1" t="s">
        <v>1789</v>
      </c>
      <c r="B986" s="1" t="s">
        <v>1790</v>
      </c>
      <c r="C986" s="1" t="s">
        <v>1791</v>
      </c>
      <c r="D986" s="1" t="s">
        <v>34</v>
      </c>
      <c r="F986" s="1" t="s">
        <v>4475</v>
      </c>
      <c r="G986" s="1" t="s">
        <v>2214</v>
      </c>
      <c r="H986" s="1" t="s">
        <v>60</v>
      </c>
      <c r="I986" s="1" t="s">
        <v>113</v>
      </c>
      <c r="J986" s="1" t="s">
        <v>61</v>
      </c>
      <c r="K986" s="1" t="str">
        <f t="shared" ref="K986:K994" si="55">"LVL"</f>
        <v>LVL</v>
      </c>
      <c r="L986" s="2">
        <v>43381</v>
      </c>
      <c r="M986" s="2">
        <v>43382</v>
      </c>
      <c r="N986" s="2">
        <v>43382</v>
      </c>
      <c r="W986" s="1" t="s">
        <v>59</v>
      </c>
      <c r="X986" s="1" t="str">
        <f>"139545"</f>
        <v>139545</v>
      </c>
      <c r="Z986" s="1" t="s">
        <v>74</v>
      </c>
      <c r="AA986" s="1">
        <v>1</v>
      </c>
      <c r="AD986" s="1" t="s">
        <v>79</v>
      </c>
    </row>
    <row r="987" spans="1:30" s="1" customFormat="1" x14ac:dyDescent="0.3">
      <c r="A987" s="1" t="s">
        <v>1789</v>
      </c>
      <c r="B987" s="1" t="s">
        <v>1790</v>
      </c>
      <c r="C987" s="1" t="s">
        <v>1791</v>
      </c>
      <c r="D987" s="1" t="s">
        <v>34</v>
      </c>
      <c r="F987" s="1" t="s">
        <v>4475</v>
      </c>
      <c r="G987" s="1" t="s">
        <v>2214</v>
      </c>
      <c r="H987" s="1" t="s">
        <v>60</v>
      </c>
      <c r="I987" s="1" t="s">
        <v>113</v>
      </c>
      <c r="J987" s="1" t="s">
        <v>61</v>
      </c>
      <c r="K987" s="1" t="str">
        <f t="shared" si="55"/>
        <v>LVL</v>
      </c>
      <c r="L987" s="2">
        <v>43381</v>
      </c>
      <c r="M987" s="2">
        <v>43382</v>
      </c>
      <c r="N987" s="2">
        <v>43382</v>
      </c>
      <c r="W987" s="1" t="s">
        <v>59</v>
      </c>
      <c r="X987" s="1" t="str">
        <f>"139545"</f>
        <v>139545</v>
      </c>
      <c r="Z987" s="1" t="s">
        <v>74</v>
      </c>
      <c r="AA987" s="1">
        <v>1</v>
      </c>
      <c r="AD987" s="1" t="s">
        <v>79</v>
      </c>
    </row>
    <row r="988" spans="1:30" s="1" customFormat="1" x14ac:dyDescent="0.3">
      <c r="A988" s="1" t="s">
        <v>1572</v>
      </c>
      <c r="B988" s="1" t="s">
        <v>1573</v>
      </c>
      <c r="C988" s="1" t="s">
        <v>1574</v>
      </c>
      <c r="D988" s="1" t="s">
        <v>34</v>
      </c>
      <c r="F988" s="1" t="s">
        <v>4504</v>
      </c>
      <c r="G988" s="1" t="s">
        <v>2215</v>
      </c>
      <c r="H988" s="1" t="s">
        <v>60</v>
      </c>
      <c r="I988" s="1" t="s">
        <v>113</v>
      </c>
      <c r="J988" s="1" t="s">
        <v>61</v>
      </c>
      <c r="K988" s="1" t="str">
        <f t="shared" si="55"/>
        <v>LVL</v>
      </c>
      <c r="L988" s="2">
        <v>43381</v>
      </c>
      <c r="M988" s="2">
        <v>43382</v>
      </c>
      <c r="N988" s="2">
        <v>43382</v>
      </c>
      <c r="W988" s="1" t="s">
        <v>59</v>
      </c>
      <c r="X988" s="1" t="str">
        <f>"101792"</f>
        <v>101792</v>
      </c>
      <c r="Z988" s="1" t="s">
        <v>1990</v>
      </c>
      <c r="AA988" s="1">
        <v>1</v>
      </c>
      <c r="AD988" s="1" t="s">
        <v>1995</v>
      </c>
    </row>
    <row r="989" spans="1:30" s="1" customFormat="1" x14ac:dyDescent="0.3">
      <c r="A989" s="1" t="s">
        <v>1164</v>
      </c>
      <c r="B989" s="1" t="s">
        <v>1165</v>
      </c>
      <c r="C989" s="1" t="s">
        <v>1146</v>
      </c>
      <c r="D989" s="1" t="s">
        <v>34</v>
      </c>
      <c r="F989" s="1" t="s">
        <v>4475</v>
      </c>
      <c r="G989" s="1" t="s">
        <v>2216</v>
      </c>
      <c r="H989" s="1" t="s">
        <v>60</v>
      </c>
      <c r="I989" s="1" t="s">
        <v>2217</v>
      </c>
      <c r="J989" s="1" t="s">
        <v>61</v>
      </c>
      <c r="K989" s="1" t="str">
        <f t="shared" si="55"/>
        <v>LVL</v>
      </c>
      <c r="L989" s="2">
        <v>43381</v>
      </c>
      <c r="M989" s="2">
        <v>43384</v>
      </c>
      <c r="N989" s="2">
        <v>43384</v>
      </c>
      <c r="W989" s="1" t="s">
        <v>59</v>
      </c>
      <c r="X989" s="1" t="str">
        <f>"690945"</f>
        <v>690945</v>
      </c>
      <c r="Z989" s="1" t="s">
        <v>184</v>
      </c>
      <c r="AA989" s="1">
        <v>1</v>
      </c>
      <c r="AD989" s="1" t="s">
        <v>79</v>
      </c>
    </row>
    <row r="990" spans="1:30" s="1" customFormat="1" x14ac:dyDescent="0.3">
      <c r="A990" s="1" t="s">
        <v>1164</v>
      </c>
      <c r="B990" s="1" t="s">
        <v>1165</v>
      </c>
      <c r="C990" s="1" t="s">
        <v>1146</v>
      </c>
      <c r="D990" s="1" t="s">
        <v>34</v>
      </c>
      <c r="F990" s="1" t="s">
        <v>4475</v>
      </c>
      <c r="G990" s="1" t="s">
        <v>2216</v>
      </c>
      <c r="H990" s="1" t="s">
        <v>60</v>
      </c>
      <c r="I990" s="1" t="s">
        <v>2217</v>
      </c>
      <c r="J990" s="1" t="s">
        <v>61</v>
      </c>
      <c r="K990" s="1" t="str">
        <f t="shared" si="55"/>
        <v>LVL</v>
      </c>
      <c r="L990" s="2">
        <v>43381</v>
      </c>
      <c r="M990" s="2">
        <v>43384</v>
      </c>
      <c r="N990" s="2">
        <v>43384</v>
      </c>
      <c r="W990" s="1" t="s">
        <v>59</v>
      </c>
      <c r="X990" s="1" t="str">
        <f>"690945"</f>
        <v>690945</v>
      </c>
      <c r="Z990" s="1" t="s">
        <v>184</v>
      </c>
      <c r="AA990" s="1">
        <v>1</v>
      </c>
      <c r="AD990" s="1" t="s">
        <v>79</v>
      </c>
    </row>
    <row r="991" spans="1:30" s="1" customFormat="1" x14ac:dyDescent="0.3">
      <c r="A991" s="1" t="s">
        <v>861</v>
      </c>
      <c r="B991" s="1" t="s">
        <v>134</v>
      </c>
      <c r="C991" s="1" t="s">
        <v>77</v>
      </c>
      <c r="D991" s="1" t="s">
        <v>34</v>
      </c>
      <c r="F991" s="1" t="s">
        <v>4504</v>
      </c>
      <c r="G991" s="1" t="s">
        <v>2218</v>
      </c>
      <c r="H991" s="1" t="s">
        <v>60</v>
      </c>
      <c r="I991" s="1" t="s">
        <v>113</v>
      </c>
      <c r="J991" s="1" t="s">
        <v>61</v>
      </c>
      <c r="K991" s="1" t="str">
        <f t="shared" si="55"/>
        <v>LVL</v>
      </c>
      <c r="L991" s="2">
        <v>43382</v>
      </c>
      <c r="M991" s="2">
        <v>43383</v>
      </c>
      <c r="N991" s="2">
        <v>43383</v>
      </c>
      <c r="W991" s="1" t="s">
        <v>59</v>
      </c>
      <c r="X991" s="1" t="str">
        <f>"101792"</f>
        <v>101792</v>
      </c>
      <c r="Z991" s="1" t="s">
        <v>1990</v>
      </c>
      <c r="AA991" s="1">
        <v>1</v>
      </c>
      <c r="AB991" s="1" t="s">
        <v>2219</v>
      </c>
      <c r="AD991" s="1" t="s">
        <v>1995</v>
      </c>
    </row>
    <row r="992" spans="1:30" s="1" customFormat="1" x14ac:dyDescent="0.3">
      <c r="A992" s="1" t="s">
        <v>2221</v>
      </c>
      <c r="B992" s="1" t="s">
        <v>2222</v>
      </c>
      <c r="C992" s="1" t="s">
        <v>2223</v>
      </c>
      <c r="D992" s="1" t="s">
        <v>34</v>
      </c>
      <c r="F992" s="1" t="s">
        <v>4504</v>
      </c>
      <c r="G992" s="1" t="s">
        <v>2220</v>
      </c>
      <c r="H992" s="1" t="s">
        <v>60</v>
      </c>
      <c r="I992" s="1" t="s">
        <v>113</v>
      </c>
      <c r="J992" s="1" t="s">
        <v>61</v>
      </c>
      <c r="K992" s="1" t="str">
        <f t="shared" si="55"/>
        <v>LVL</v>
      </c>
      <c r="L992" s="2">
        <v>43382</v>
      </c>
      <c r="M992" s="2">
        <v>43383</v>
      </c>
      <c r="N992" s="2">
        <v>43383</v>
      </c>
      <c r="W992" s="1" t="s">
        <v>59</v>
      </c>
      <c r="X992" s="1" t="str">
        <f>"101792"</f>
        <v>101792</v>
      </c>
      <c r="Z992" s="1" t="s">
        <v>1990</v>
      </c>
      <c r="AA992" s="1">
        <v>1</v>
      </c>
      <c r="AD992" s="1" t="s">
        <v>1995</v>
      </c>
    </row>
    <row r="993" spans="1:30" s="1" customFormat="1" x14ac:dyDescent="0.3">
      <c r="A993" s="1" t="s">
        <v>901</v>
      </c>
      <c r="B993" s="1" t="s">
        <v>902</v>
      </c>
      <c r="C993" s="1" t="s">
        <v>903</v>
      </c>
      <c r="D993" s="1" t="s">
        <v>34</v>
      </c>
      <c r="F993" s="1" t="s">
        <v>4475</v>
      </c>
      <c r="G993" s="1" t="s">
        <v>2224</v>
      </c>
      <c r="H993" s="1" t="s">
        <v>60</v>
      </c>
      <c r="I993" s="1" t="s">
        <v>33</v>
      </c>
      <c r="J993" s="1" t="s">
        <v>61</v>
      </c>
      <c r="K993" s="1" t="str">
        <f t="shared" si="55"/>
        <v>LVL</v>
      </c>
      <c r="L993" s="2">
        <v>43383</v>
      </c>
      <c r="M993" s="2">
        <v>43384</v>
      </c>
      <c r="N993" s="2">
        <v>43384</v>
      </c>
      <c r="W993" s="1" t="s">
        <v>59</v>
      </c>
      <c r="X993" s="1" t="str">
        <f>"139545"</f>
        <v>139545</v>
      </c>
      <c r="Z993" s="1" t="s">
        <v>74</v>
      </c>
      <c r="AA993" s="1">
        <v>1</v>
      </c>
      <c r="AD993" s="1" t="s">
        <v>79</v>
      </c>
    </row>
    <row r="994" spans="1:30" s="1" customFormat="1" x14ac:dyDescent="0.3">
      <c r="A994" s="1" t="s">
        <v>2226</v>
      </c>
      <c r="B994" s="1" t="s">
        <v>2227</v>
      </c>
      <c r="C994" s="1" t="s">
        <v>1018</v>
      </c>
      <c r="D994" s="1" t="s">
        <v>34</v>
      </c>
      <c r="F994" s="1" t="s">
        <v>4475</v>
      </c>
      <c r="G994" s="1" t="s">
        <v>2225</v>
      </c>
      <c r="H994" s="1" t="s">
        <v>60</v>
      </c>
      <c r="I994" s="1" t="s">
        <v>64</v>
      </c>
      <c r="J994" s="1" t="s">
        <v>61</v>
      </c>
      <c r="K994" s="1" t="str">
        <f t="shared" si="55"/>
        <v>LVL</v>
      </c>
      <c r="L994" s="2">
        <v>43384</v>
      </c>
      <c r="M994" s="2">
        <v>43385</v>
      </c>
      <c r="N994" s="2">
        <v>43385</v>
      </c>
      <c r="W994" s="1" t="s">
        <v>59</v>
      </c>
      <c r="X994" s="1" t="str">
        <f>"139545"</f>
        <v>139545</v>
      </c>
      <c r="Z994" s="1" t="s">
        <v>74</v>
      </c>
      <c r="AA994" s="1">
        <v>1</v>
      </c>
      <c r="AB994" s="1" t="s">
        <v>49</v>
      </c>
      <c r="AD994" s="1" t="s">
        <v>79</v>
      </c>
    </row>
    <row r="995" spans="1:30" s="1" customFormat="1" x14ac:dyDescent="0.3">
      <c r="A995" s="1" t="s">
        <v>2229</v>
      </c>
      <c r="B995" s="1" t="s">
        <v>2230</v>
      </c>
      <c r="C995" s="1" t="s">
        <v>756</v>
      </c>
      <c r="D995" s="1" t="s">
        <v>37</v>
      </c>
      <c r="F995" s="1">
        <v>78</v>
      </c>
      <c r="G995" s="1" t="s">
        <v>2228</v>
      </c>
      <c r="H995" s="1" t="s">
        <v>60</v>
      </c>
      <c r="I995" s="1" t="s">
        <v>33</v>
      </c>
      <c r="J995" s="1" t="s">
        <v>61</v>
      </c>
      <c r="K995" s="1" t="str">
        <f>"FRN"</f>
        <v>FRN</v>
      </c>
      <c r="L995" s="2">
        <v>43384</v>
      </c>
      <c r="M995" s="2">
        <v>43385</v>
      </c>
      <c r="N995" s="2">
        <v>43385</v>
      </c>
      <c r="W995" s="1" t="s">
        <v>59</v>
      </c>
      <c r="X995" s="1" t="str">
        <f t="shared" ref="X995:X1016" si="56">"607064"</f>
        <v>607064</v>
      </c>
      <c r="Z995" s="1" t="s">
        <v>42</v>
      </c>
      <c r="AA995" s="1">
        <v>1</v>
      </c>
      <c r="AB995" s="1" t="s">
        <v>2231</v>
      </c>
      <c r="AD995" s="1" t="s">
        <v>43</v>
      </c>
    </row>
    <row r="996" spans="1:30" s="1" customFormat="1" x14ac:dyDescent="0.3">
      <c r="A996" s="1" t="s">
        <v>2229</v>
      </c>
      <c r="B996" s="1" t="s">
        <v>2230</v>
      </c>
      <c r="C996" s="1" t="s">
        <v>756</v>
      </c>
      <c r="D996" s="1" t="s">
        <v>37</v>
      </c>
      <c r="F996" s="1">
        <v>78</v>
      </c>
      <c r="G996" s="1" t="s">
        <v>2232</v>
      </c>
      <c r="H996" s="1" t="s">
        <v>60</v>
      </c>
      <c r="I996" s="1" t="s">
        <v>33</v>
      </c>
      <c r="J996" s="1" t="s">
        <v>61</v>
      </c>
      <c r="K996" s="1" t="str">
        <f>"FRN"</f>
        <v>FRN</v>
      </c>
      <c r="L996" s="2">
        <v>43384</v>
      </c>
      <c r="M996" s="2">
        <v>43385</v>
      </c>
      <c r="N996" s="2">
        <v>43385</v>
      </c>
      <c r="W996" s="1" t="s">
        <v>59</v>
      </c>
      <c r="X996" s="1" t="str">
        <f t="shared" si="56"/>
        <v>607064</v>
      </c>
      <c r="Z996" s="1" t="s">
        <v>42</v>
      </c>
      <c r="AA996" s="1">
        <v>1</v>
      </c>
      <c r="AB996" s="1" t="s">
        <v>2233</v>
      </c>
      <c r="AD996" s="1" t="s">
        <v>43</v>
      </c>
    </row>
    <row r="997" spans="1:30" s="1" customFormat="1" x14ac:dyDescent="0.3">
      <c r="A997" s="1" t="s">
        <v>655</v>
      </c>
      <c r="B997" s="1" t="s">
        <v>656</v>
      </c>
      <c r="C997" s="1" t="s">
        <v>657</v>
      </c>
      <c r="D997" s="1" t="s">
        <v>37</v>
      </c>
      <c r="F997" s="1">
        <v>78</v>
      </c>
      <c r="G997" s="1" t="s">
        <v>2234</v>
      </c>
      <c r="H997" s="1" t="s">
        <v>60</v>
      </c>
      <c r="I997" s="1" t="s">
        <v>33</v>
      </c>
      <c r="J997" s="1" t="s">
        <v>61</v>
      </c>
      <c r="K997" s="1" t="str">
        <f>"FRN"</f>
        <v>FRN</v>
      </c>
      <c r="L997" s="2">
        <v>43384</v>
      </c>
      <c r="M997" s="2">
        <v>43385</v>
      </c>
      <c r="N997" s="2">
        <v>43385</v>
      </c>
      <c r="W997" s="1" t="s">
        <v>59</v>
      </c>
      <c r="X997" s="1" t="str">
        <f t="shared" si="56"/>
        <v>607064</v>
      </c>
      <c r="Z997" s="1" t="s">
        <v>42</v>
      </c>
      <c r="AA997" s="1">
        <v>1</v>
      </c>
      <c r="AB997" s="1" t="s">
        <v>2235</v>
      </c>
      <c r="AD997" s="1" t="s">
        <v>43</v>
      </c>
    </row>
    <row r="998" spans="1:30" s="1" customFormat="1" x14ac:dyDescent="0.3">
      <c r="A998" s="1" t="s">
        <v>1842</v>
      </c>
      <c r="B998" s="1" t="s">
        <v>1843</v>
      </c>
      <c r="C998" s="1" t="s">
        <v>1844</v>
      </c>
      <c r="D998" s="1" t="s">
        <v>37</v>
      </c>
      <c r="F998" s="1">
        <v>78</v>
      </c>
      <c r="G998" s="1" t="s">
        <v>2236</v>
      </c>
      <c r="H998" s="1" t="s">
        <v>60</v>
      </c>
      <c r="I998" s="1" t="s">
        <v>33</v>
      </c>
      <c r="J998" s="1" t="s">
        <v>61</v>
      </c>
      <c r="K998" s="1" t="str">
        <f>"102"</f>
        <v>102</v>
      </c>
      <c r="L998" s="2">
        <v>43384</v>
      </c>
      <c r="M998" s="2">
        <v>43385</v>
      </c>
      <c r="N998" s="2">
        <v>43385</v>
      </c>
      <c r="W998" s="1" t="s">
        <v>59</v>
      </c>
      <c r="X998" s="1" t="str">
        <f t="shared" si="56"/>
        <v>607064</v>
      </c>
      <c r="Z998" s="1" t="s">
        <v>42</v>
      </c>
      <c r="AA998" s="1">
        <v>1</v>
      </c>
      <c r="AB998" s="1" t="s">
        <v>2237</v>
      </c>
      <c r="AD998" s="1" t="s">
        <v>43</v>
      </c>
    </row>
    <row r="999" spans="1:30" s="1" customFormat="1" x14ac:dyDescent="0.3">
      <c r="A999" s="1" t="s">
        <v>315</v>
      </c>
      <c r="B999" s="1" t="s">
        <v>316</v>
      </c>
      <c r="C999" s="1" t="s">
        <v>38</v>
      </c>
      <c r="D999" s="1" t="s">
        <v>37</v>
      </c>
      <c r="F999" s="1">
        <v>78</v>
      </c>
      <c r="G999" s="1" t="s">
        <v>2238</v>
      </c>
      <c r="H999" s="1" t="s">
        <v>60</v>
      </c>
      <c r="I999" s="1" t="s">
        <v>33</v>
      </c>
      <c r="J999" s="1" t="s">
        <v>61</v>
      </c>
      <c r="K999" s="1" t="str">
        <f>"102"</f>
        <v>102</v>
      </c>
      <c r="L999" s="2">
        <v>43384</v>
      </c>
      <c r="M999" s="2">
        <v>43385</v>
      </c>
      <c r="N999" s="2">
        <v>43385</v>
      </c>
      <c r="W999" s="1" t="s">
        <v>59</v>
      </c>
      <c r="X999" s="1" t="str">
        <f t="shared" si="56"/>
        <v>607064</v>
      </c>
      <c r="Z999" s="1" t="s">
        <v>42</v>
      </c>
      <c r="AA999" s="1">
        <v>1</v>
      </c>
      <c r="AB999" s="1" t="s">
        <v>2239</v>
      </c>
      <c r="AD999" s="1" t="s">
        <v>43</v>
      </c>
    </row>
    <row r="1000" spans="1:30" s="1" customFormat="1" x14ac:dyDescent="0.3">
      <c r="A1000" s="1" t="s">
        <v>1344</v>
      </c>
      <c r="B1000" s="1" t="s">
        <v>1345</v>
      </c>
      <c r="C1000" s="1" t="s">
        <v>1135</v>
      </c>
      <c r="D1000" s="1" t="s">
        <v>37</v>
      </c>
      <c r="F1000" s="1">
        <v>78</v>
      </c>
      <c r="G1000" s="1" t="s">
        <v>2240</v>
      </c>
      <c r="H1000" s="1" t="s">
        <v>60</v>
      </c>
      <c r="I1000" s="1" t="s">
        <v>33</v>
      </c>
      <c r="J1000" s="1" t="s">
        <v>61</v>
      </c>
      <c r="K1000" s="1" t="str">
        <f>"102"</f>
        <v>102</v>
      </c>
      <c r="L1000" s="2">
        <v>43384</v>
      </c>
      <c r="M1000" s="2">
        <v>43385</v>
      </c>
      <c r="N1000" s="2">
        <v>43385</v>
      </c>
      <c r="W1000" s="1" t="s">
        <v>59</v>
      </c>
      <c r="X1000" s="1" t="str">
        <f t="shared" si="56"/>
        <v>607064</v>
      </c>
      <c r="Z1000" s="1" t="s">
        <v>42</v>
      </c>
      <c r="AA1000" s="1">
        <v>1</v>
      </c>
      <c r="AB1000" s="1" t="s">
        <v>2241</v>
      </c>
      <c r="AD1000" s="1" t="s">
        <v>43</v>
      </c>
    </row>
    <row r="1001" spans="1:30" s="1" customFormat="1" x14ac:dyDescent="0.3">
      <c r="A1001" s="1" t="s">
        <v>892</v>
      </c>
      <c r="B1001" s="1" t="s">
        <v>893</v>
      </c>
      <c r="C1001" s="1" t="s">
        <v>894</v>
      </c>
      <c r="D1001" s="1" t="s">
        <v>37</v>
      </c>
      <c r="F1001" s="1">
        <v>78</v>
      </c>
      <c r="G1001" s="1" t="s">
        <v>2242</v>
      </c>
      <c r="H1001" s="1" t="s">
        <v>60</v>
      </c>
      <c r="I1001" s="1" t="s">
        <v>33</v>
      </c>
      <c r="J1001" s="1" t="s">
        <v>61</v>
      </c>
      <c r="K1001" s="1" t="str">
        <f>"FRN"</f>
        <v>FRN</v>
      </c>
      <c r="L1001" s="2">
        <v>43384</v>
      </c>
      <c r="M1001" s="2">
        <v>43385</v>
      </c>
      <c r="N1001" s="2">
        <v>43385</v>
      </c>
      <c r="W1001" s="1" t="s">
        <v>59</v>
      </c>
      <c r="X1001" s="1" t="str">
        <f t="shared" si="56"/>
        <v>607064</v>
      </c>
      <c r="Z1001" s="1" t="s">
        <v>42</v>
      </c>
      <c r="AA1001" s="1">
        <v>1</v>
      </c>
      <c r="AB1001" s="1" t="s">
        <v>2243</v>
      </c>
      <c r="AD1001" s="1" t="s">
        <v>43</v>
      </c>
    </row>
    <row r="1002" spans="1:30" s="1" customFormat="1" x14ac:dyDescent="0.3">
      <c r="A1002" s="1" t="s">
        <v>1264</v>
      </c>
      <c r="B1002" s="1" t="s">
        <v>1265</v>
      </c>
      <c r="C1002" s="1" t="s">
        <v>1266</v>
      </c>
      <c r="D1002" s="1" t="s">
        <v>37</v>
      </c>
      <c r="F1002" s="1">
        <v>78</v>
      </c>
      <c r="G1002" s="1" t="s">
        <v>2244</v>
      </c>
      <c r="H1002" s="1" t="s">
        <v>60</v>
      </c>
      <c r="I1002" s="1" t="s">
        <v>33</v>
      </c>
      <c r="J1002" s="1" t="s">
        <v>61</v>
      </c>
      <c r="K1002" s="1" t="str">
        <f>"FRN"</f>
        <v>FRN</v>
      </c>
      <c r="L1002" s="2">
        <v>43384</v>
      </c>
      <c r="M1002" s="2">
        <v>43388</v>
      </c>
      <c r="N1002" s="2">
        <v>43388</v>
      </c>
      <c r="W1002" s="1" t="s">
        <v>59</v>
      </c>
      <c r="X1002" s="1" t="str">
        <f t="shared" si="56"/>
        <v>607064</v>
      </c>
      <c r="Z1002" s="1" t="s">
        <v>42</v>
      </c>
      <c r="AA1002" s="1">
        <v>1</v>
      </c>
      <c r="AB1002" s="1" t="s">
        <v>2245</v>
      </c>
      <c r="AD1002" s="1" t="s">
        <v>43</v>
      </c>
    </row>
    <row r="1003" spans="1:30" s="1" customFormat="1" x14ac:dyDescent="0.3">
      <c r="A1003" s="1" t="s">
        <v>378</v>
      </c>
      <c r="B1003" s="1" t="s">
        <v>379</v>
      </c>
      <c r="C1003" s="1" t="s">
        <v>380</v>
      </c>
      <c r="D1003" s="1" t="s">
        <v>37</v>
      </c>
      <c r="F1003" s="1">
        <v>78</v>
      </c>
      <c r="G1003" s="1" t="s">
        <v>2246</v>
      </c>
      <c r="H1003" s="1" t="s">
        <v>60</v>
      </c>
      <c r="I1003" s="1" t="s">
        <v>33</v>
      </c>
      <c r="J1003" s="1" t="s">
        <v>61</v>
      </c>
      <c r="K1003" s="1" t="str">
        <f t="shared" ref="K1003:K1014" si="57">"102"</f>
        <v>102</v>
      </c>
      <c r="L1003" s="2">
        <v>43384</v>
      </c>
      <c r="M1003" s="2">
        <v>43388</v>
      </c>
      <c r="N1003" s="2">
        <v>43388</v>
      </c>
      <c r="W1003" s="1" t="s">
        <v>59</v>
      </c>
      <c r="X1003" s="1" t="str">
        <f t="shared" si="56"/>
        <v>607064</v>
      </c>
      <c r="Z1003" s="1" t="s">
        <v>42</v>
      </c>
      <c r="AA1003" s="1">
        <v>1</v>
      </c>
      <c r="AB1003" s="1" t="s">
        <v>2247</v>
      </c>
      <c r="AD1003" s="1" t="s">
        <v>43</v>
      </c>
    </row>
    <row r="1004" spans="1:30" s="1" customFormat="1" x14ac:dyDescent="0.3">
      <c r="A1004" s="1" t="s">
        <v>795</v>
      </c>
      <c r="B1004" s="1" t="s">
        <v>796</v>
      </c>
      <c r="C1004" s="1" t="s">
        <v>797</v>
      </c>
      <c r="D1004" s="1" t="s">
        <v>37</v>
      </c>
      <c r="F1004" s="1">
        <v>78</v>
      </c>
      <c r="G1004" s="1" t="s">
        <v>2248</v>
      </c>
      <c r="H1004" s="1" t="s">
        <v>60</v>
      </c>
      <c r="I1004" s="1" t="s">
        <v>33</v>
      </c>
      <c r="J1004" s="1" t="s">
        <v>61</v>
      </c>
      <c r="K1004" s="1" t="str">
        <f t="shared" si="57"/>
        <v>102</v>
      </c>
      <c r="L1004" s="2">
        <v>43384</v>
      </c>
      <c r="M1004" s="2">
        <v>43388</v>
      </c>
      <c r="N1004" s="2">
        <v>43388</v>
      </c>
      <c r="W1004" s="1" t="s">
        <v>59</v>
      </c>
      <c r="X1004" s="1" t="str">
        <f t="shared" si="56"/>
        <v>607064</v>
      </c>
      <c r="Z1004" s="1" t="s">
        <v>42</v>
      </c>
      <c r="AA1004" s="1">
        <v>1</v>
      </c>
      <c r="AB1004" s="1" t="s">
        <v>2249</v>
      </c>
      <c r="AD1004" s="1" t="s">
        <v>43</v>
      </c>
    </row>
    <row r="1005" spans="1:30" s="1" customFormat="1" x14ac:dyDescent="0.3">
      <c r="A1005" s="1" t="s">
        <v>795</v>
      </c>
      <c r="B1005" s="1" t="s">
        <v>796</v>
      </c>
      <c r="C1005" s="1" t="s">
        <v>797</v>
      </c>
      <c r="D1005" s="1" t="s">
        <v>37</v>
      </c>
      <c r="F1005" s="1">
        <v>78</v>
      </c>
      <c r="G1005" s="1" t="s">
        <v>2250</v>
      </c>
      <c r="H1005" s="1" t="s">
        <v>60</v>
      </c>
      <c r="I1005" s="1" t="s">
        <v>33</v>
      </c>
      <c r="J1005" s="1" t="s">
        <v>61</v>
      </c>
      <c r="K1005" s="1" t="str">
        <f t="shared" si="57"/>
        <v>102</v>
      </c>
      <c r="L1005" s="2">
        <v>43384</v>
      </c>
      <c r="M1005" s="2">
        <v>43388</v>
      </c>
      <c r="N1005" s="2">
        <v>43388</v>
      </c>
      <c r="W1005" s="1" t="s">
        <v>59</v>
      </c>
      <c r="X1005" s="1" t="str">
        <f t="shared" si="56"/>
        <v>607064</v>
      </c>
      <c r="Z1005" s="1" t="s">
        <v>42</v>
      </c>
      <c r="AA1005" s="1">
        <v>1</v>
      </c>
      <c r="AB1005" s="1" t="s">
        <v>2251</v>
      </c>
      <c r="AD1005" s="1" t="s">
        <v>43</v>
      </c>
    </row>
    <row r="1006" spans="1:30" s="1" customFormat="1" x14ac:dyDescent="0.3">
      <c r="A1006" s="1" t="s">
        <v>1344</v>
      </c>
      <c r="B1006" s="1" t="s">
        <v>1345</v>
      </c>
      <c r="C1006" s="1" t="s">
        <v>1135</v>
      </c>
      <c r="D1006" s="1" t="s">
        <v>37</v>
      </c>
      <c r="F1006" s="1">
        <v>78</v>
      </c>
      <c r="G1006" s="1" t="s">
        <v>2252</v>
      </c>
      <c r="H1006" s="1" t="s">
        <v>60</v>
      </c>
      <c r="I1006" s="1" t="s">
        <v>33</v>
      </c>
      <c r="J1006" s="1" t="s">
        <v>61</v>
      </c>
      <c r="K1006" s="1" t="str">
        <f t="shared" si="57"/>
        <v>102</v>
      </c>
      <c r="L1006" s="2">
        <v>43384</v>
      </c>
      <c r="M1006" s="2">
        <v>43388</v>
      </c>
      <c r="N1006" s="2">
        <v>43388</v>
      </c>
      <c r="W1006" s="1" t="s">
        <v>59</v>
      </c>
      <c r="X1006" s="1" t="str">
        <f t="shared" si="56"/>
        <v>607064</v>
      </c>
      <c r="Z1006" s="1" t="s">
        <v>42</v>
      </c>
      <c r="AA1006" s="1">
        <v>1</v>
      </c>
      <c r="AB1006" s="1" t="s">
        <v>2253</v>
      </c>
      <c r="AD1006" s="1" t="s">
        <v>43</v>
      </c>
    </row>
    <row r="1007" spans="1:30" s="1" customFormat="1" x14ac:dyDescent="0.3">
      <c r="A1007" s="1" t="s">
        <v>2255</v>
      </c>
      <c r="B1007" s="1" t="s">
        <v>2256</v>
      </c>
      <c r="C1007" s="1" t="s">
        <v>2257</v>
      </c>
      <c r="D1007" s="1" t="s">
        <v>37</v>
      </c>
      <c r="F1007" s="1">
        <v>78</v>
      </c>
      <c r="G1007" s="1" t="s">
        <v>2254</v>
      </c>
      <c r="H1007" s="1" t="s">
        <v>60</v>
      </c>
      <c r="I1007" s="1" t="s">
        <v>33</v>
      </c>
      <c r="J1007" s="1" t="s">
        <v>61</v>
      </c>
      <c r="K1007" s="1" t="str">
        <f t="shared" si="57"/>
        <v>102</v>
      </c>
      <c r="L1007" s="2">
        <v>43384</v>
      </c>
      <c r="M1007" s="2">
        <v>43388</v>
      </c>
      <c r="N1007" s="2">
        <v>43388</v>
      </c>
      <c r="W1007" s="1" t="s">
        <v>59</v>
      </c>
      <c r="X1007" s="1" t="str">
        <f t="shared" si="56"/>
        <v>607064</v>
      </c>
      <c r="Z1007" s="1" t="s">
        <v>42</v>
      </c>
      <c r="AA1007" s="1">
        <v>1</v>
      </c>
      <c r="AB1007" s="1" t="s">
        <v>2258</v>
      </c>
      <c r="AD1007" s="1" t="s">
        <v>43</v>
      </c>
    </row>
    <row r="1008" spans="1:30" s="1" customFormat="1" x14ac:dyDescent="0.3">
      <c r="A1008" s="1" t="s">
        <v>2255</v>
      </c>
      <c r="B1008" s="1" t="s">
        <v>2256</v>
      </c>
      <c r="C1008" s="1" t="s">
        <v>2257</v>
      </c>
      <c r="D1008" s="1" t="s">
        <v>37</v>
      </c>
      <c r="F1008" s="1">
        <v>78</v>
      </c>
      <c r="G1008" s="1" t="s">
        <v>2259</v>
      </c>
      <c r="H1008" s="1" t="s">
        <v>60</v>
      </c>
      <c r="I1008" s="1" t="s">
        <v>33</v>
      </c>
      <c r="J1008" s="1" t="s">
        <v>61</v>
      </c>
      <c r="K1008" s="1" t="str">
        <f t="shared" si="57"/>
        <v>102</v>
      </c>
      <c r="L1008" s="2">
        <v>43384</v>
      </c>
      <c r="M1008" s="2">
        <v>43388</v>
      </c>
      <c r="N1008" s="2">
        <v>43388</v>
      </c>
      <c r="W1008" s="1" t="s">
        <v>59</v>
      </c>
      <c r="X1008" s="1" t="str">
        <f t="shared" si="56"/>
        <v>607064</v>
      </c>
      <c r="Z1008" s="1" t="s">
        <v>42</v>
      </c>
      <c r="AA1008" s="1">
        <v>1</v>
      </c>
      <c r="AB1008" s="1" t="s">
        <v>2260</v>
      </c>
      <c r="AD1008" s="1" t="s">
        <v>43</v>
      </c>
    </row>
    <row r="1009" spans="1:30" s="1" customFormat="1" x14ac:dyDescent="0.3">
      <c r="A1009" s="1" t="s">
        <v>1052</v>
      </c>
      <c r="B1009" s="1" t="s">
        <v>1053</v>
      </c>
      <c r="C1009" s="1" t="s">
        <v>1054</v>
      </c>
      <c r="D1009" s="1" t="s">
        <v>37</v>
      </c>
      <c r="F1009" s="1">
        <v>78</v>
      </c>
      <c r="G1009" s="1" t="s">
        <v>2261</v>
      </c>
      <c r="H1009" s="1" t="s">
        <v>60</v>
      </c>
      <c r="I1009" s="1" t="s">
        <v>33</v>
      </c>
      <c r="J1009" s="1" t="s">
        <v>61</v>
      </c>
      <c r="K1009" s="1" t="str">
        <f t="shared" si="57"/>
        <v>102</v>
      </c>
      <c r="L1009" s="2">
        <v>43384</v>
      </c>
      <c r="M1009" s="2">
        <v>43389</v>
      </c>
      <c r="N1009" s="2">
        <v>43389</v>
      </c>
      <c r="W1009" s="1" t="s">
        <v>59</v>
      </c>
      <c r="X1009" s="1" t="str">
        <f t="shared" si="56"/>
        <v>607064</v>
      </c>
      <c r="Z1009" s="1" t="s">
        <v>42</v>
      </c>
      <c r="AA1009" s="1">
        <v>1</v>
      </c>
      <c r="AB1009" s="1" t="s">
        <v>2262</v>
      </c>
      <c r="AD1009" s="1" t="s">
        <v>43</v>
      </c>
    </row>
    <row r="1010" spans="1:30" s="1" customFormat="1" x14ac:dyDescent="0.3">
      <c r="A1010" s="1" t="s">
        <v>262</v>
      </c>
      <c r="B1010" s="1" t="s">
        <v>263</v>
      </c>
      <c r="C1010" s="1" t="s">
        <v>264</v>
      </c>
      <c r="D1010" s="1" t="s">
        <v>37</v>
      </c>
      <c r="F1010" s="1">
        <v>78</v>
      </c>
      <c r="G1010" s="1" t="s">
        <v>2263</v>
      </c>
      <c r="H1010" s="1" t="s">
        <v>60</v>
      </c>
      <c r="I1010" s="1" t="s">
        <v>33</v>
      </c>
      <c r="J1010" s="1" t="s">
        <v>61</v>
      </c>
      <c r="K1010" s="1" t="str">
        <f t="shared" si="57"/>
        <v>102</v>
      </c>
      <c r="L1010" s="2">
        <v>43384</v>
      </c>
      <c r="M1010" s="2">
        <v>43388</v>
      </c>
      <c r="N1010" s="2">
        <v>43388</v>
      </c>
      <c r="W1010" s="1" t="s">
        <v>59</v>
      </c>
      <c r="X1010" s="1" t="str">
        <f t="shared" si="56"/>
        <v>607064</v>
      </c>
      <c r="Z1010" s="1" t="s">
        <v>42</v>
      </c>
      <c r="AA1010" s="1">
        <v>1</v>
      </c>
      <c r="AB1010" s="1" t="s">
        <v>2264</v>
      </c>
      <c r="AD1010" s="1" t="s">
        <v>43</v>
      </c>
    </row>
    <row r="1011" spans="1:30" s="1" customFormat="1" x14ac:dyDescent="0.3">
      <c r="A1011" s="1" t="s">
        <v>262</v>
      </c>
      <c r="B1011" s="1" t="s">
        <v>263</v>
      </c>
      <c r="C1011" s="1" t="s">
        <v>264</v>
      </c>
      <c r="D1011" s="1" t="s">
        <v>37</v>
      </c>
      <c r="F1011" s="1">
        <v>78</v>
      </c>
      <c r="G1011" s="1" t="s">
        <v>2265</v>
      </c>
      <c r="H1011" s="1" t="s">
        <v>60</v>
      </c>
      <c r="I1011" s="1" t="s">
        <v>33</v>
      </c>
      <c r="J1011" s="1" t="s">
        <v>61</v>
      </c>
      <c r="K1011" s="1" t="str">
        <f t="shared" si="57"/>
        <v>102</v>
      </c>
      <c r="L1011" s="2">
        <v>43384</v>
      </c>
      <c r="M1011" s="2">
        <v>43388</v>
      </c>
      <c r="N1011" s="2">
        <v>43388</v>
      </c>
      <c r="W1011" s="1" t="s">
        <v>59</v>
      </c>
      <c r="X1011" s="1" t="str">
        <f t="shared" si="56"/>
        <v>607064</v>
      </c>
      <c r="Z1011" s="1" t="s">
        <v>42</v>
      </c>
      <c r="AA1011" s="1">
        <v>1</v>
      </c>
      <c r="AB1011" s="1" t="s">
        <v>2266</v>
      </c>
      <c r="AD1011" s="1" t="s">
        <v>43</v>
      </c>
    </row>
    <row r="1012" spans="1:30" s="1" customFormat="1" x14ac:dyDescent="0.3">
      <c r="A1012" s="1" t="s">
        <v>795</v>
      </c>
      <c r="B1012" s="1" t="s">
        <v>796</v>
      </c>
      <c r="C1012" s="1" t="s">
        <v>797</v>
      </c>
      <c r="D1012" s="1" t="s">
        <v>37</v>
      </c>
      <c r="F1012" s="1">
        <v>78</v>
      </c>
      <c r="G1012" s="1" t="s">
        <v>2267</v>
      </c>
      <c r="H1012" s="1" t="s">
        <v>60</v>
      </c>
      <c r="I1012" s="1" t="s">
        <v>33</v>
      </c>
      <c r="J1012" s="1" t="s">
        <v>61</v>
      </c>
      <c r="K1012" s="1" t="str">
        <f t="shared" si="57"/>
        <v>102</v>
      </c>
      <c r="L1012" s="2">
        <v>43384</v>
      </c>
      <c r="M1012" s="2">
        <v>43388</v>
      </c>
      <c r="N1012" s="2">
        <v>43388</v>
      </c>
      <c r="W1012" s="1" t="s">
        <v>59</v>
      </c>
      <c r="X1012" s="1" t="str">
        <f t="shared" si="56"/>
        <v>607064</v>
      </c>
      <c r="Z1012" s="1" t="s">
        <v>42</v>
      </c>
      <c r="AA1012" s="1">
        <v>1</v>
      </c>
      <c r="AB1012" s="1" t="s">
        <v>2268</v>
      </c>
      <c r="AD1012" s="1" t="s">
        <v>43</v>
      </c>
    </row>
    <row r="1013" spans="1:30" s="1" customFormat="1" x14ac:dyDescent="0.3">
      <c r="A1013" s="1" t="s">
        <v>1924</v>
      </c>
      <c r="B1013" s="1" t="s">
        <v>1925</v>
      </c>
      <c r="C1013" s="1" t="s">
        <v>1926</v>
      </c>
      <c r="D1013" s="1" t="s">
        <v>37</v>
      </c>
      <c r="F1013" s="1">
        <v>78</v>
      </c>
      <c r="G1013" s="1" t="s">
        <v>2269</v>
      </c>
      <c r="H1013" s="1" t="s">
        <v>60</v>
      </c>
      <c r="I1013" s="1" t="s">
        <v>33</v>
      </c>
      <c r="J1013" s="1" t="s">
        <v>61</v>
      </c>
      <c r="K1013" s="1" t="str">
        <f t="shared" si="57"/>
        <v>102</v>
      </c>
      <c r="L1013" s="2">
        <v>43384</v>
      </c>
      <c r="M1013" s="2">
        <v>43388</v>
      </c>
      <c r="N1013" s="2">
        <v>43388</v>
      </c>
      <c r="W1013" s="1" t="s">
        <v>59</v>
      </c>
      <c r="X1013" s="1" t="str">
        <f t="shared" si="56"/>
        <v>607064</v>
      </c>
      <c r="Z1013" s="1" t="s">
        <v>42</v>
      </c>
      <c r="AA1013" s="1">
        <v>1</v>
      </c>
      <c r="AB1013" s="1" t="s">
        <v>2270</v>
      </c>
      <c r="AD1013" s="1" t="s">
        <v>43</v>
      </c>
    </row>
    <row r="1014" spans="1:30" s="1" customFormat="1" x14ac:dyDescent="0.3">
      <c r="A1014" s="1" t="s">
        <v>1924</v>
      </c>
      <c r="B1014" s="1" t="s">
        <v>1925</v>
      </c>
      <c r="C1014" s="1" t="s">
        <v>1926</v>
      </c>
      <c r="D1014" s="1" t="s">
        <v>37</v>
      </c>
      <c r="F1014" s="1">
        <v>78</v>
      </c>
      <c r="G1014" s="1" t="s">
        <v>2271</v>
      </c>
      <c r="H1014" s="1" t="s">
        <v>60</v>
      </c>
      <c r="I1014" s="1" t="s">
        <v>33</v>
      </c>
      <c r="J1014" s="1" t="s">
        <v>61</v>
      </c>
      <c r="K1014" s="1" t="str">
        <f t="shared" si="57"/>
        <v>102</v>
      </c>
      <c r="L1014" s="2">
        <v>43384</v>
      </c>
      <c r="M1014" s="2">
        <v>43388</v>
      </c>
      <c r="N1014" s="2">
        <v>43388</v>
      </c>
      <c r="W1014" s="1" t="s">
        <v>59</v>
      </c>
      <c r="X1014" s="1" t="str">
        <f t="shared" si="56"/>
        <v>607064</v>
      </c>
      <c r="Z1014" s="1" t="s">
        <v>42</v>
      </c>
      <c r="AA1014" s="1">
        <v>1</v>
      </c>
      <c r="AB1014" s="1" t="s">
        <v>2272</v>
      </c>
      <c r="AD1014" s="1" t="s">
        <v>43</v>
      </c>
    </row>
    <row r="1015" spans="1:30" s="1" customFormat="1" x14ac:dyDescent="0.3">
      <c r="A1015" s="1" t="s">
        <v>2274</v>
      </c>
      <c r="B1015" s="1" t="s">
        <v>134</v>
      </c>
      <c r="C1015" s="1" t="s">
        <v>2275</v>
      </c>
      <c r="D1015" s="1" t="s">
        <v>37</v>
      </c>
      <c r="F1015" s="1">
        <v>78</v>
      </c>
      <c r="G1015" s="1" t="s">
        <v>2273</v>
      </c>
      <c r="H1015" s="1" t="s">
        <v>60</v>
      </c>
      <c r="I1015" s="1" t="s">
        <v>33</v>
      </c>
      <c r="J1015" s="1" t="s">
        <v>61</v>
      </c>
      <c r="K1015" s="1" t="str">
        <f>"FRN"</f>
        <v>FRN</v>
      </c>
      <c r="L1015" s="2">
        <v>43384</v>
      </c>
      <c r="M1015" s="2">
        <v>43390</v>
      </c>
      <c r="N1015" s="2">
        <v>43390</v>
      </c>
      <c r="W1015" s="1" t="s">
        <v>59</v>
      </c>
      <c r="X1015" s="1" t="str">
        <f t="shared" si="56"/>
        <v>607064</v>
      </c>
      <c r="Z1015" s="1" t="s">
        <v>42</v>
      </c>
      <c r="AA1015" s="1">
        <v>1</v>
      </c>
      <c r="AB1015" s="1" t="s">
        <v>2276</v>
      </c>
      <c r="AD1015" s="1" t="s">
        <v>43</v>
      </c>
    </row>
    <row r="1016" spans="1:30" s="1" customFormat="1" x14ac:dyDescent="0.3">
      <c r="A1016" s="1" t="s">
        <v>754</v>
      </c>
      <c r="B1016" s="1" t="s">
        <v>755</v>
      </c>
      <c r="C1016" s="1" t="s">
        <v>756</v>
      </c>
      <c r="D1016" s="1" t="s">
        <v>37</v>
      </c>
      <c r="F1016" s="1">
        <v>78</v>
      </c>
      <c r="G1016" s="1" t="s">
        <v>2277</v>
      </c>
      <c r="H1016" s="1" t="s">
        <v>60</v>
      </c>
      <c r="I1016" s="1" t="s">
        <v>33</v>
      </c>
      <c r="J1016" s="1" t="s">
        <v>61</v>
      </c>
      <c r="K1016" s="1" t="str">
        <f>"FRN"</f>
        <v>FRN</v>
      </c>
      <c r="L1016" s="2">
        <v>43384</v>
      </c>
      <c r="M1016" s="2">
        <v>43388</v>
      </c>
      <c r="N1016" s="2">
        <v>43388</v>
      </c>
      <c r="W1016" s="1" t="s">
        <v>59</v>
      </c>
      <c r="X1016" s="1" t="str">
        <f t="shared" si="56"/>
        <v>607064</v>
      </c>
      <c r="Z1016" s="1" t="s">
        <v>42</v>
      </c>
      <c r="AA1016" s="1">
        <v>1</v>
      </c>
      <c r="AB1016" s="1" t="s">
        <v>2278</v>
      </c>
      <c r="AD1016" s="1" t="s">
        <v>43</v>
      </c>
    </row>
    <row r="1017" spans="1:30" s="1" customFormat="1" x14ac:dyDescent="0.3">
      <c r="A1017" s="1" t="s">
        <v>1033</v>
      </c>
      <c r="B1017" s="1" t="s">
        <v>1034</v>
      </c>
      <c r="C1017" s="1" t="s">
        <v>1035</v>
      </c>
      <c r="D1017" s="1" t="s">
        <v>37</v>
      </c>
      <c r="F1017" s="1">
        <v>76</v>
      </c>
      <c r="G1017" s="1" t="s">
        <v>2279</v>
      </c>
      <c r="H1017" s="1" t="s">
        <v>60</v>
      </c>
      <c r="I1017" s="1" t="s">
        <v>33</v>
      </c>
      <c r="J1017" s="1" t="s">
        <v>61</v>
      </c>
      <c r="K1017" s="1" t="str">
        <f>"102"</f>
        <v>102</v>
      </c>
      <c r="L1017" s="2">
        <v>43384</v>
      </c>
      <c r="M1017" s="2">
        <v>43388</v>
      </c>
      <c r="N1017" s="2">
        <v>43388</v>
      </c>
      <c r="W1017" s="1" t="s">
        <v>59</v>
      </c>
      <c r="X1017" s="1" t="str">
        <f>"961528"</f>
        <v>961528</v>
      </c>
      <c r="Z1017" s="1" t="s">
        <v>1830</v>
      </c>
      <c r="AA1017" s="1">
        <v>1</v>
      </c>
      <c r="AB1017" s="1" t="s">
        <v>2280</v>
      </c>
      <c r="AD1017" s="1" t="s">
        <v>1832</v>
      </c>
    </row>
    <row r="1018" spans="1:30" s="1" customFormat="1" x14ac:dyDescent="0.3">
      <c r="A1018" s="1" t="s">
        <v>1944</v>
      </c>
      <c r="B1018" s="1" t="s">
        <v>1945</v>
      </c>
      <c r="C1018" s="1" t="s">
        <v>1946</v>
      </c>
      <c r="D1018" s="1" t="s">
        <v>37</v>
      </c>
      <c r="F1018" s="1">
        <v>78</v>
      </c>
      <c r="G1018" s="1" t="s">
        <v>2281</v>
      </c>
      <c r="H1018" s="1" t="s">
        <v>60</v>
      </c>
      <c r="I1018" s="1" t="s">
        <v>33</v>
      </c>
      <c r="J1018" s="1" t="s">
        <v>61</v>
      </c>
      <c r="K1018" s="1" t="str">
        <f>"FRN"</f>
        <v>FRN</v>
      </c>
      <c r="L1018" s="2">
        <v>43384</v>
      </c>
      <c r="M1018" s="2">
        <v>43388</v>
      </c>
      <c r="N1018" s="2">
        <v>43388</v>
      </c>
      <c r="W1018" s="1" t="s">
        <v>59</v>
      </c>
      <c r="X1018" s="1" t="str">
        <f t="shared" ref="X1018:X1026" si="58">"607064"</f>
        <v>607064</v>
      </c>
      <c r="Z1018" s="1" t="s">
        <v>42</v>
      </c>
      <c r="AA1018" s="1">
        <v>1</v>
      </c>
      <c r="AB1018" s="1" t="s">
        <v>2282</v>
      </c>
      <c r="AD1018" s="1" t="s">
        <v>43</v>
      </c>
    </row>
    <row r="1019" spans="1:30" s="1" customFormat="1" x14ac:dyDescent="0.3">
      <c r="A1019" s="1" t="s">
        <v>378</v>
      </c>
      <c r="B1019" s="1" t="s">
        <v>379</v>
      </c>
      <c r="C1019" s="1" t="s">
        <v>380</v>
      </c>
      <c r="D1019" s="1" t="s">
        <v>37</v>
      </c>
      <c r="F1019" s="1">
        <v>78</v>
      </c>
      <c r="G1019" s="1" t="s">
        <v>2283</v>
      </c>
      <c r="H1019" s="1" t="s">
        <v>60</v>
      </c>
      <c r="I1019" s="1" t="s">
        <v>33</v>
      </c>
      <c r="J1019" s="1" t="s">
        <v>61</v>
      </c>
      <c r="K1019" s="1" t="str">
        <f>"102"</f>
        <v>102</v>
      </c>
      <c r="L1019" s="2">
        <v>43384</v>
      </c>
      <c r="M1019" s="2">
        <v>43388</v>
      </c>
      <c r="N1019" s="2">
        <v>43388</v>
      </c>
      <c r="W1019" s="1" t="s">
        <v>59</v>
      </c>
      <c r="X1019" s="1" t="str">
        <f t="shared" si="58"/>
        <v>607064</v>
      </c>
      <c r="Z1019" s="1" t="s">
        <v>42</v>
      </c>
      <c r="AA1019" s="1">
        <v>1</v>
      </c>
      <c r="AB1019" s="1" t="s">
        <v>2284</v>
      </c>
      <c r="AD1019" s="1" t="s">
        <v>43</v>
      </c>
    </row>
    <row r="1020" spans="1:30" s="1" customFormat="1" x14ac:dyDescent="0.3">
      <c r="A1020" s="1" t="s">
        <v>2286</v>
      </c>
      <c r="B1020" s="1" t="s">
        <v>51</v>
      </c>
      <c r="C1020" s="1" t="s">
        <v>2287</v>
      </c>
      <c r="D1020" s="1" t="s">
        <v>37</v>
      </c>
      <c r="F1020" s="1">
        <v>78</v>
      </c>
      <c r="G1020" s="1" t="s">
        <v>2285</v>
      </c>
      <c r="H1020" s="1" t="s">
        <v>60</v>
      </c>
      <c r="I1020" s="1" t="s">
        <v>33</v>
      </c>
      <c r="J1020" s="1" t="s">
        <v>61</v>
      </c>
      <c r="K1020" s="1" t="str">
        <f>"102"</f>
        <v>102</v>
      </c>
      <c r="L1020" s="2">
        <v>43384</v>
      </c>
      <c r="M1020" s="2">
        <v>43389</v>
      </c>
      <c r="N1020" s="2">
        <v>43389</v>
      </c>
      <c r="W1020" s="1" t="s">
        <v>59</v>
      </c>
      <c r="X1020" s="1" t="str">
        <f t="shared" si="58"/>
        <v>607064</v>
      </c>
      <c r="Z1020" s="1" t="s">
        <v>42</v>
      </c>
      <c r="AA1020" s="1">
        <v>1</v>
      </c>
      <c r="AB1020" s="1" t="s">
        <v>2288</v>
      </c>
      <c r="AD1020" s="1" t="s">
        <v>43</v>
      </c>
    </row>
    <row r="1021" spans="1:30" s="1" customFormat="1" x14ac:dyDescent="0.3">
      <c r="A1021" s="1" t="s">
        <v>2290</v>
      </c>
      <c r="B1021" s="1" t="s">
        <v>2291</v>
      </c>
      <c r="C1021" s="1" t="s">
        <v>2292</v>
      </c>
      <c r="D1021" s="1" t="s">
        <v>37</v>
      </c>
      <c r="F1021" s="1">
        <v>78</v>
      </c>
      <c r="G1021" s="1" t="s">
        <v>2289</v>
      </c>
      <c r="H1021" s="1" t="s">
        <v>60</v>
      </c>
      <c r="I1021" s="1" t="s">
        <v>33</v>
      </c>
      <c r="J1021" s="1" t="s">
        <v>61</v>
      </c>
      <c r="K1021" s="1" t="str">
        <f>"102"</f>
        <v>102</v>
      </c>
      <c r="L1021" s="2">
        <v>43384</v>
      </c>
      <c r="M1021" s="2">
        <v>43388</v>
      </c>
      <c r="N1021" s="2">
        <v>43388</v>
      </c>
      <c r="W1021" s="1" t="s">
        <v>59</v>
      </c>
      <c r="X1021" s="1" t="str">
        <f t="shared" si="58"/>
        <v>607064</v>
      </c>
      <c r="Z1021" s="1" t="s">
        <v>42</v>
      </c>
      <c r="AA1021" s="1">
        <v>1</v>
      </c>
      <c r="AB1021" s="1" t="s">
        <v>2293</v>
      </c>
      <c r="AD1021" s="1" t="s">
        <v>43</v>
      </c>
    </row>
    <row r="1022" spans="1:30" s="1" customFormat="1" x14ac:dyDescent="0.3">
      <c r="A1022" s="1" t="s">
        <v>2290</v>
      </c>
      <c r="B1022" s="1" t="s">
        <v>2291</v>
      </c>
      <c r="C1022" s="1" t="s">
        <v>2292</v>
      </c>
      <c r="D1022" s="1" t="s">
        <v>37</v>
      </c>
      <c r="F1022" s="1">
        <v>78</v>
      </c>
      <c r="G1022" s="1" t="s">
        <v>2294</v>
      </c>
      <c r="H1022" s="1" t="s">
        <v>60</v>
      </c>
      <c r="I1022" s="1" t="s">
        <v>33</v>
      </c>
      <c r="J1022" s="1" t="s">
        <v>61</v>
      </c>
      <c r="K1022" s="1" t="str">
        <f>"102"</f>
        <v>102</v>
      </c>
      <c r="L1022" s="2">
        <v>43384</v>
      </c>
      <c r="M1022" s="2">
        <v>43388</v>
      </c>
      <c r="N1022" s="2">
        <v>43388</v>
      </c>
      <c r="W1022" s="1" t="s">
        <v>59</v>
      </c>
      <c r="X1022" s="1" t="str">
        <f t="shared" si="58"/>
        <v>607064</v>
      </c>
      <c r="Z1022" s="1" t="s">
        <v>42</v>
      </c>
      <c r="AA1022" s="1">
        <v>1</v>
      </c>
      <c r="AB1022" s="1" t="s">
        <v>2295</v>
      </c>
      <c r="AD1022" s="1" t="s">
        <v>43</v>
      </c>
    </row>
    <row r="1023" spans="1:30" s="1" customFormat="1" x14ac:dyDescent="0.3">
      <c r="A1023" s="1" t="s">
        <v>179</v>
      </c>
      <c r="B1023" s="1" t="s">
        <v>180</v>
      </c>
      <c r="C1023" s="1" t="s">
        <v>181</v>
      </c>
      <c r="D1023" s="1" t="s">
        <v>37</v>
      </c>
      <c r="F1023" s="1">
        <v>78</v>
      </c>
      <c r="G1023" s="1" t="s">
        <v>2296</v>
      </c>
      <c r="H1023" s="1" t="s">
        <v>60</v>
      </c>
      <c r="I1023" s="1" t="s">
        <v>33</v>
      </c>
      <c r="J1023" s="1" t="s">
        <v>61</v>
      </c>
      <c r="K1023" s="1" t="str">
        <f>"FRN"</f>
        <v>FRN</v>
      </c>
      <c r="L1023" s="2">
        <v>43384</v>
      </c>
      <c r="M1023" s="2">
        <v>43388</v>
      </c>
      <c r="N1023" s="2">
        <v>43388</v>
      </c>
      <c r="W1023" s="1" t="s">
        <v>59</v>
      </c>
      <c r="X1023" s="1" t="str">
        <f t="shared" si="58"/>
        <v>607064</v>
      </c>
      <c r="Z1023" s="1" t="s">
        <v>42</v>
      </c>
      <c r="AA1023" s="1">
        <v>1</v>
      </c>
      <c r="AB1023" s="1" t="s">
        <v>2297</v>
      </c>
      <c r="AD1023" s="1" t="s">
        <v>43</v>
      </c>
    </row>
    <row r="1024" spans="1:30" s="1" customFormat="1" x14ac:dyDescent="0.3">
      <c r="A1024" s="1" t="s">
        <v>258</v>
      </c>
      <c r="B1024" s="1" t="s">
        <v>259</v>
      </c>
      <c r="C1024" s="1" t="s">
        <v>260</v>
      </c>
      <c r="D1024" s="1" t="s">
        <v>37</v>
      </c>
      <c r="F1024" s="1">
        <v>78</v>
      </c>
      <c r="G1024" s="1" t="s">
        <v>2298</v>
      </c>
      <c r="H1024" s="1" t="s">
        <v>60</v>
      </c>
      <c r="I1024" s="1" t="s">
        <v>33</v>
      </c>
      <c r="J1024" s="1" t="s">
        <v>61</v>
      </c>
      <c r="K1024" s="1" t="str">
        <f>"102"</f>
        <v>102</v>
      </c>
      <c r="L1024" s="2">
        <v>43384</v>
      </c>
      <c r="M1024" s="2">
        <v>43388</v>
      </c>
      <c r="N1024" s="2">
        <v>43388</v>
      </c>
      <c r="W1024" s="1" t="s">
        <v>59</v>
      </c>
      <c r="X1024" s="1" t="str">
        <f t="shared" si="58"/>
        <v>607064</v>
      </c>
      <c r="Z1024" s="1" t="s">
        <v>42</v>
      </c>
      <c r="AA1024" s="1">
        <v>1</v>
      </c>
      <c r="AB1024" s="1" t="s">
        <v>2299</v>
      </c>
      <c r="AD1024" s="1" t="s">
        <v>43</v>
      </c>
    </row>
    <row r="1025" spans="1:30" s="1" customFormat="1" x14ac:dyDescent="0.3">
      <c r="A1025" s="1" t="s">
        <v>2301</v>
      </c>
      <c r="B1025" s="1" t="s">
        <v>1134</v>
      </c>
      <c r="C1025" s="1" t="s">
        <v>2302</v>
      </c>
      <c r="D1025" s="1" t="s">
        <v>37</v>
      </c>
      <c r="F1025" s="1">
        <v>78</v>
      </c>
      <c r="G1025" s="1" t="s">
        <v>2300</v>
      </c>
      <c r="H1025" s="1" t="s">
        <v>60</v>
      </c>
      <c r="I1025" s="1" t="s">
        <v>33</v>
      </c>
      <c r="J1025" s="1" t="s">
        <v>61</v>
      </c>
      <c r="K1025" s="1" t="str">
        <f>"102"</f>
        <v>102</v>
      </c>
      <c r="L1025" s="2">
        <v>43384</v>
      </c>
      <c r="M1025" s="2">
        <v>43388</v>
      </c>
      <c r="N1025" s="2">
        <v>43388</v>
      </c>
      <c r="W1025" s="1" t="s">
        <v>59</v>
      </c>
      <c r="X1025" s="1" t="str">
        <f t="shared" si="58"/>
        <v>607064</v>
      </c>
      <c r="Z1025" s="1" t="s">
        <v>42</v>
      </c>
      <c r="AA1025" s="1">
        <v>1</v>
      </c>
      <c r="AB1025" s="1" t="s">
        <v>2303</v>
      </c>
      <c r="AD1025" s="1" t="s">
        <v>43</v>
      </c>
    </row>
    <row r="1026" spans="1:30" s="1" customFormat="1" x14ac:dyDescent="0.3">
      <c r="A1026" s="1" t="s">
        <v>2221</v>
      </c>
      <c r="B1026" s="1" t="s">
        <v>2222</v>
      </c>
      <c r="C1026" s="1" t="s">
        <v>2223</v>
      </c>
      <c r="D1026" s="1" t="s">
        <v>37</v>
      </c>
      <c r="F1026" s="1">
        <v>78</v>
      </c>
      <c r="G1026" s="1" t="s">
        <v>2304</v>
      </c>
      <c r="H1026" s="1" t="s">
        <v>60</v>
      </c>
      <c r="I1026" s="1" t="s">
        <v>33</v>
      </c>
      <c r="J1026" s="1" t="s">
        <v>61</v>
      </c>
      <c r="K1026" s="1" t="str">
        <f>"FRN"</f>
        <v>FRN</v>
      </c>
      <c r="L1026" s="2">
        <v>43384</v>
      </c>
      <c r="M1026" s="2">
        <v>43388</v>
      </c>
      <c r="N1026" s="2">
        <v>43388</v>
      </c>
      <c r="W1026" s="1" t="s">
        <v>59</v>
      </c>
      <c r="X1026" s="1" t="str">
        <f t="shared" si="58"/>
        <v>607064</v>
      </c>
      <c r="Z1026" s="1" t="s">
        <v>42</v>
      </c>
      <c r="AA1026" s="1">
        <v>1</v>
      </c>
      <c r="AB1026" s="1" t="s">
        <v>2305</v>
      </c>
      <c r="AD1026" s="1" t="s">
        <v>43</v>
      </c>
    </row>
    <row r="1027" spans="1:30" s="1" customFormat="1" x14ac:dyDescent="0.3">
      <c r="A1027" s="1" t="s">
        <v>1572</v>
      </c>
      <c r="B1027" s="1" t="s">
        <v>1573</v>
      </c>
      <c r="C1027" s="1" t="s">
        <v>1574</v>
      </c>
      <c r="D1027" s="1" t="s">
        <v>37</v>
      </c>
      <c r="F1027" s="1" t="s">
        <v>4478</v>
      </c>
      <c r="G1027" s="1" t="s">
        <v>2306</v>
      </c>
      <c r="H1027" s="1" t="s">
        <v>60</v>
      </c>
      <c r="I1027" s="1" t="s">
        <v>33</v>
      </c>
      <c r="J1027" s="1" t="s">
        <v>61</v>
      </c>
      <c r="K1027" s="1" t="str">
        <f>"102"</f>
        <v>102</v>
      </c>
      <c r="L1027" s="2">
        <v>43384</v>
      </c>
      <c r="M1027" s="2">
        <v>43388</v>
      </c>
      <c r="N1027" s="2">
        <v>43388</v>
      </c>
      <c r="W1027" s="1" t="s">
        <v>59</v>
      </c>
      <c r="X1027" s="1" t="str">
        <f>"847692"</f>
        <v>847692</v>
      </c>
      <c r="Z1027" s="1" t="s">
        <v>108</v>
      </c>
      <c r="AA1027" s="1">
        <v>1</v>
      </c>
      <c r="AB1027" s="1" t="s">
        <v>2307</v>
      </c>
      <c r="AD1027" s="1" t="s">
        <v>114</v>
      </c>
    </row>
    <row r="1028" spans="1:30" s="1" customFormat="1" x14ac:dyDescent="0.3">
      <c r="A1028" s="1" t="s">
        <v>2309</v>
      </c>
      <c r="B1028" s="1" t="s">
        <v>687</v>
      </c>
      <c r="C1028" s="1" t="s">
        <v>2310</v>
      </c>
      <c r="D1028" s="1" t="s">
        <v>37</v>
      </c>
      <c r="F1028" s="1">
        <v>78</v>
      </c>
      <c r="G1028" s="1" t="s">
        <v>2308</v>
      </c>
      <c r="H1028" s="1" t="s">
        <v>60</v>
      </c>
      <c r="I1028" s="1" t="s">
        <v>33</v>
      </c>
      <c r="J1028" s="1" t="s">
        <v>61</v>
      </c>
      <c r="K1028" s="1" t="str">
        <f>"FRN"</f>
        <v>FRN</v>
      </c>
      <c r="L1028" s="2">
        <v>43384</v>
      </c>
      <c r="M1028" s="2">
        <v>43388</v>
      </c>
      <c r="N1028" s="2">
        <v>43388</v>
      </c>
      <c r="W1028" s="1" t="s">
        <v>59</v>
      </c>
      <c r="X1028" s="1" t="str">
        <f t="shared" ref="X1028:X1067" si="59">"607064"</f>
        <v>607064</v>
      </c>
      <c r="Z1028" s="1" t="s">
        <v>42</v>
      </c>
      <c r="AA1028" s="1">
        <v>1</v>
      </c>
      <c r="AB1028" s="1" t="s">
        <v>2311</v>
      </c>
      <c r="AD1028" s="1" t="s">
        <v>43</v>
      </c>
    </row>
    <row r="1029" spans="1:30" s="1" customFormat="1" x14ac:dyDescent="0.3">
      <c r="A1029" s="1" t="s">
        <v>2309</v>
      </c>
      <c r="B1029" s="1" t="s">
        <v>687</v>
      </c>
      <c r="C1029" s="1" t="s">
        <v>2310</v>
      </c>
      <c r="D1029" s="1" t="s">
        <v>37</v>
      </c>
      <c r="F1029" s="1">
        <v>78</v>
      </c>
      <c r="G1029" s="1" t="s">
        <v>2312</v>
      </c>
      <c r="H1029" s="1" t="s">
        <v>60</v>
      </c>
      <c r="I1029" s="1" t="s">
        <v>33</v>
      </c>
      <c r="J1029" s="1" t="s">
        <v>61</v>
      </c>
      <c r="K1029" s="1" t="str">
        <f>"FRN"</f>
        <v>FRN</v>
      </c>
      <c r="L1029" s="2">
        <v>43384</v>
      </c>
      <c r="M1029" s="2">
        <v>43388</v>
      </c>
      <c r="N1029" s="2">
        <v>43388</v>
      </c>
      <c r="W1029" s="1" t="s">
        <v>59</v>
      </c>
      <c r="X1029" s="1" t="str">
        <f t="shared" si="59"/>
        <v>607064</v>
      </c>
      <c r="Z1029" s="1" t="s">
        <v>42</v>
      </c>
      <c r="AA1029" s="1">
        <v>1</v>
      </c>
      <c r="AB1029" s="1" t="s">
        <v>2313</v>
      </c>
      <c r="AD1029" s="1" t="s">
        <v>43</v>
      </c>
    </row>
    <row r="1030" spans="1:30" s="1" customFormat="1" x14ac:dyDescent="0.3">
      <c r="A1030" s="1" t="s">
        <v>2309</v>
      </c>
      <c r="B1030" s="1" t="s">
        <v>687</v>
      </c>
      <c r="C1030" s="1" t="s">
        <v>2310</v>
      </c>
      <c r="D1030" s="1" t="s">
        <v>37</v>
      </c>
      <c r="F1030" s="1">
        <v>78</v>
      </c>
      <c r="G1030" s="1" t="s">
        <v>2314</v>
      </c>
      <c r="H1030" s="1" t="s">
        <v>60</v>
      </c>
      <c r="I1030" s="1" t="s">
        <v>33</v>
      </c>
      <c r="J1030" s="1" t="s">
        <v>61</v>
      </c>
      <c r="K1030" s="1" t="str">
        <f>"FRN"</f>
        <v>FRN</v>
      </c>
      <c r="L1030" s="2">
        <v>43384</v>
      </c>
      <c r="M1030" s="2">
        <v>43388</v>
      </c>
      <c r="N1030" s="2">
        <v>43388</v>
      </c>
      <c r="W1030" s="1" t="s">
        <v>59</v>
      </c>
      <c r="X1030" s="1" t="str">
        <f t="shared" si="59"/>
        <v>607064</v>
      </c>
      <c r="Z1030" s="1" t="s">
        <v>42</v>
      </c>
      <c r="AA1030" s="1">
        <v>1</v>
      </c>
      <c r="AB1030" s="1" t="s">
        <v>2315</v>
      </c>
      <c r="AD1030" s="1" t="s">
        <v>43</v>
      </c>
    </row>
    <row r="1031" spans="1:30" s="1" customFormat="1" x14ac:dyDescent="0.3">
      <c r="A1031" s="1" t="s">
        <v>1785</v>
      </c>
      <c r="B1031" s="1" t="s">
        <v>1786</v>
      </c>
      <c r="C1031" s="1" t="s">
        <v>1787</v>
      </c>
      <c r="D1031" s="1" t="s">
        <v>37</v>
      </c>
      <c r="F1031" s="1">
        <v>78</v>
      </c>
      <c r="G1031" s="1" t="s">
        <v>2316</v>
      </c>
      <c r="H1031" s="1" t="s">
        <v>60</v>
      </c>
      <c r="I1031" s="1" t="s">
        <v>33</v>
      </c>
      <c r="J1031" s="1" t="s">
        <v>61</v>
      </c>
      <c r="K1031" s="1" t="str">
        <f>"102"</f>
        <v>102</v>
      </c>
      <c r="L1031" s="2">
        <v>43384</v>
      </c>
      <c r="M1031" s="2">
        <v>43388</v>
      </c>
      <c r="N1031" s="2">
        <v>43388</v>
      </c>
      <c r="W1031" s="1" t="s">
        <v>59</v>
      </c>
      <c r="X1031" s="1" t="str">
        <f t="shared" si="59"/>
        <v>607064</v>
      </c>
      <c r="Z1031" s="1" t="s">
        <v>42</v>
      </c>
      <c r="AA1031" s="1">
        <v>1</v>
      </c>
      <c r="AB1031" s="1" t="s">
        <v>2317</v>
      </c>
      <c r="AD1031" s="1" t="s">
        <v>43</v>
      </c>
    </row>
    <row r="1032" spans="1:30" s="1" customFormat="1" x14ac:dyDescent="0.3">
      <c r="A1032" s="1" t="s">
        <v>1785</v>
      </c>
      <c r="B1032" s="1" t="s">
        <v>1786</v>
      </c>
      <c r="C1032" s="1" t="s">
        <v>1787</v>
      </c>
      <c r="D1032" s="1" t="s">
        <v>37</v>
      </c>
      <c r="F1032" s="1">
        <v>78</v>
      </c>
      <c r="G1032" s="1" t="s">
        <v>2318</v>
      </c>
      <c r="H1032" s="1" t="s">
        <v>60</v>
      </c>
      <c r="I1032" s="1" t="s">
        <v>33</v>
      </c>
      <c r="J1032" s="1" t="s">
        <v>61</v>
      </c>
      <c r="K1032" s="1" t="str">
        <f>"102"</f>
        <v>102</v>
      </c>
      <c r="L1032" s="2">
        <v>43384</v>
      </c>
      <c r="M1032" s="2">
        <v>43388</v>
      </c>
      <c r="N1032" s="2">
        <v>43388</v>
      </c>
      <c r="W1032" s="1" t="s">
        <v>59</v>
      </c>
      <c r="X1032" s="1" t="str">
        <f t="shared" si="59"/>
        <v>607064</v>
      </c>
      <c r="Z1032" s="1" t="s">
        <v>42</v>
      </c>
      <c r="AA1032" s="1">
        <v>1</v>
      </c>
      <c r="AB1032" s="1" t="s">
        <v>2319</v>
      </c>
      <c r="AD1032" s="1" t="s">
        <v>43</v>
      </c>
    </row>
    <row r="1033" spans="1:30" s="1" customFormat="1" x14ac:dyDescent="0.3">
      <c r="A1033" s="1" t="s">
        <v>1582</v>
      </c>
      <c r="B1033" s="1" t="s">
        <v>1583</v>
      </c>
      <c r="C1033" s="1" t="s">
        <v>1584</v>
      </c>
      <c r="D1033" s="1" t="s">
        <v>37</v>
      </c>
      <c r="F1033" s="1">
        <v>78</v>
      </c>
      <c r="G1033" s="1" t="s">
        <v>2320</v>
      </c>
      <c r="H1033" s="1" t="s">
        <v>60</v>
      </c>
      <c r="I1033" s="1" t="s">
        <v>33</v>
      </c>
      <c r="J1033" s="1" t="s">
        <v>61</v>
      </c>
      <c r="K1033" s="1" t="str">
        <f>"102"</f>
        <v>102</v>
      </c>
      <c r="L1033" s="2">
        <v>43384</v>
      </c>
      <c r="M1033" s="2">
        <v>43388</v>
      </c>
      <c r="N1033" s="2">
        <v>43388</v>
      </c>
      <c r="W1033" s="1" t="s">
        <v>59</v>
      </c>
      <c r="X1033" s="1" t="str">
        <f t="shared" si="59"/>
        <v>607064</v>
      </c>
      <c r="Z1033" s="1" t="s">
        <v>42</v>
      </c>
      <c r="AA1033" s="1">
        <v>1</v>
      </c>
      <c r="AB1033" s="1" t="s">
        <v>2321</v>
      </c>
      <c r="AD1033" s="1" t="s">
        <v>43</v>
      </c>
    </row>
    <row r="1034" spans="1:30" s="1" customFormat="1" x14ac:dyDescent="0.3">
      <c r="A1034" s="1" t="s">
        <v>281</v>
      </c>
      <c r="B1034" s="1" t="s">
        <v>282</v>
      </c>
      <c r="C1034" s="1" t="s">
        <v>283</v>
      </c>
      <c r="D1034" s="1" t="s">
        <v>37</v>
      </c>
      <c r="F1034" s="1">
        <v>78</v>
      </c>
      <c r="G1034" s="1" t="s">
        <v>2322</v>
      </c>
      <c r="H1034" s="1" t="s">
        <v>60</v>
      </c>
      <c r="I1034" s="1" t="s">
        <v>33</v>
      </c>
      <c r="J1034" s="1" t="s">
        <v>61</v>
      </c>
      <c r="K1034" s="1" t="str">
        <f>"FRN"</f>
        <v>FRN</v>
      </c>
      <c r="L1034" s="2">
        <v>43384</v>
      </c>
      <c r="M1034" s="2">
        <v>43388</v>
      </c>
      <c r="N1034" s="2">
        <v>43388</v>
      </c>
      <c r="W1034" s="1" t="s">
        <v>59</v>
      </c>
      <c r="X1034" s="1" t="str">
        <f t="shared" si="59"/>
        <v>607064</v>
      </c>
      <c r="Z1034" s="1" t="s">
        <v>42</v>
      </c>
      <c r="AA1034" s="1">
        <v>1</v>
      </c>
      <c r="AB1034" s="1" t="s">
        <v>2323</v>
      </c>
      <c r="AD1034" s="1" t="s">
        <v>43</v>
      </c>
    </row>
    <row r="1035" spans="1:30" s="1" customFormat="1" x14ac:dyDescent="0.3">
      <c r="A1035" s="1" t="s">
        <v>281</v>
      </c>
      <c r="B1035" s="1" t="s">
        <v>282</v>
      </c>
      <c r="C1035" s="1" t="s">
        <v>283</v>
      </c>
      <c r="D1035" s="1" t="s">
        <v>37</v>
      </c>
      <c r="F1035" s="1">
        <v>78</v>
      </c>
      <c r="G1035" s="1" t="s">
        <v>2324</v>
      </c>
      <c r="H1035" s="1" t="s">
        <v>60</v>
      </c>
      <c r="I1035" s="1" t="s">
        <v>33</v>
      </c>
      <c r="J1035" s="1" t="s">
        <v>61</v>
      </c>
      <c r="K1035" s="1" t="str">
        <f>"FRN"</f>
        <v>FRN</v>
      </c>
      <c r="L1035" s="2">
        <v>43384</v>
      </c>
      <c r="M1035" s="2">
        <v>43388</v>
      </c>
      <c r="N1035" s="2">
        <v>43388</v>
      </c>
      <c r="W1035" s="1" t="s">
        <v>59</v>
      </c>
      <c r="X1035" s="1" t="str">
        <f t="shared" si="59"/>
        <v>607064</v>
      </c>
      <c r="Z1035" s="1" t="s">
        <v>42</v>
      </c>
      <c r="AA1035" s="1">
        <v>1</v>
      </c>
      <c r="AB1035" s="1" t="s">
        <v>2325</v>
      </c>
      <c r="AD1035" s="1" t="s">
        <v>43</v>
      </c>
    </row>
    <row r="1036" spans="1:30" s="1" customFormat="1" x14ac:dyDescent="0.3">
      <c r="A1036" s="1" t="s">
        <v>2327</v>
      </c>
      <c r="B1036" s="1" t="s">
        <v>2328</v>
      </c>
      <c r="C1036" s="1" t="s">
        <v>2329</v>
      </c>
      <c r="D1036" s="1" t="s">
        <v>37</v>
      </c>
      <c r="F1036" s="1">
        <v>78</v>
      </c>
      <c r="G1036" s="1" t="s">
        <v>2326</v>
      </c>
      <c r="H1036" s="1" t="s">
        <v>60</v>
      </c>
      <c r="I1036" s="1" t="s">
        <v>33</v>
      </c>
      <c r="J1036" s="1" t="s">
        <v>61</v>
      </c>
      <c r="K1036" s="1" t="str">
        <f>"102"</f>
        <v>102</v>
      </c>
      <c r="L1036" s="2">
        <v>43384</v>
      </c>
      <c r="M1036" s="2">
        <v>43388</v>
      </c>
      <c r="N1036" s="2">
        <v>43388</v>
      </c>
      <c r="W1036" s="1" t="s">
        <v>59</v>
      </c>
      <c r="X1036" s="1" t="str">
        <f t="shared" si="59"/>
        <v>607064</v>
      </c>
      <c r="Z1036" s="1" t="s">
        <v>42</v>
      </c>
      <c r="AA1036" s="1">
        <v>1</v>
      </c>
      <c r="AB1036" s="1" t="s">
        <v>2330</v>
      </c>
      <c r="AD1036" s="1" t="s">
        <v>43</v>
      </c>
    </row>
    <row r="1037" spans="1:30" s="1" customFormat="1" x14ac:dyDescent="0.3">
      <c r="A1037" s="1" t="s">
        <v>2332</v>
      </c>
      <c r="B1037" s="1" t="s">
        <v>2333</v>
      </c>
      <c r="C1037" s="1" t="s">
        <v>2334</v>
      </c>
      <c r="D1037" s="1" t="s">
        <v>37</v>
      </c>
      <c r="F1037" s="1">
        <v>78</v>
      </c>
      <c r="G1037" s="1" t="s">
        <v>2331</v>
      </c>
      <c r="H1037" s="1" t="s">
        <v>60</v>
      </c>
      <c r="I1037" s="1" t="s">
        <v>33</v>
      </c>
      <c r="J1037" s="1" t="s">
        <v>61</v>
      </c>
      <c r="K1037" s="1" t="str">
        <f>"102"</f>
        <v>102</v>
      </c>
      <c r="L1037" s="2">
        <v>43384</v>
      </c>
      <c r="M1037" s="2">
        <v>43388</v>
      </c>
      <c r="N1037" s="2">
        <v>43388</v>
      </c>
      <c r="W1037" s="1" t="s">
        <v>59</v>
      </c>
      <c r="X1037" s="1" t="str">
        <f t="shared" si="59"/>
        <v>607064</v>
      </c>
      <c r="Z1037" s="1" t="s">
        <v>42</v>
      </c>
      <c r="AA1037" s="1">
        <v>1</v>
      </c>
      <c r="AB1037" s="1" t="s">
        <v>2335</v>
      </c>
      <c r="AD1037" s="1" t="s">
        <v>43</v>
      </c>
    </row>
    <row r="1038" spans="1:30" s="1" customFormat="1" x14ac:dyDescent="0.3">
      <c r="A1038" s="1" t="s">
        <v>459</v>
      </c>
      <c r="B1038" s="1" t="s">
        <v>460</v>
      </c>
      <c r="C1038" s="1" t="s">
        <v>461</v>
      </c>
      <c r="D1038" s="1" t="s">
        <v>37</v>
      </c>
      <c r="F1038" s="1">
        <v>78</v>
      </c>
      <c r="G1038" s="1" t="s">
        <v>2336</v>
      </c>
      <c r="H1038" s="1" t="s">
        <v>60</v>
      </c>
      <c r="I1038" s="1" t="s">
        <v>33</v>
      </c>
      <c r="J1038" s="1" t="s">
        <v>61</v>
      </c>
      <c r="K1038" s="1" t="str">
        <f>"44"</f>
        <v>44</v>
      </c>
      <c r="L1038" s="2">
        <v>43384</v>
      </c>
      <c r="M1038" s="2">
        <v>43388</v>
      </c>
      <c r="N1038" s="2">
        <v>43388</v>
      </c>
      <c r="W1038" s="1" t="s">
        <v>59</v>
      </c>
      <c r="X1038" s="1" t="str">
        <f t="shared" si="59"/>
        <v>607064</v>
      </c>
      <c r="Z1038" s="1" t="s">
        <v>42</v>
      </c>
      <c r="AA1038" s="1">
        <v>1</v>
      </c>
      <c r="AB1038" s="1" t="s">
        <v>2337</v>
      </c>
      <c r="AD1038" s="1" t="s">
        <v>43</v>
      </c>
    </row>
    <row r="1039" spans="1:30" s="1" customFormat="1" x14ac:dyDescent="0.3">
      <c r="A1039" s="1" t="s">
        <v>459</v>
      </c>
      <c r="B1039" s="1" t="s">
        <v>460</v>
      </c>
      <c r="C1039" s="1" t="s">
        <v>461</v>
      </c>
      <c r="D1039" s="1" t="s">
        <v>37</v>
      </c>
      <c r="F1039" s="1">
        <v>78</v>
      </c>
      <c r="G1039" s="1" t="s">
        <v>2338</v>
      </c>
      <c r="H1039" s="1" t="s">
        <v>60</v>
      </c>
      <c r="I1039" s="1" t="s">
        <v>33</v>
      </c>
      <c r="J1039" s="1" t="s">
        <v>61</v>
      </c>
      <c r="K1039" s="1" t="str">
        <f>"44"</f>
        <v>44</v>
      </c>
      <c r="L1039" s="2">
        <v>43384</v>
      </c>
      <c r="M1039" s="2">
        <v>43388</v>
      </c>
      <c r="N1039" s="2">
        <v>43388</v>
      </c>
      <c r="W1039" s="1" t="s">
        <v>59</v>
      </c>
      <c r="X1039" s="1" t="str">
        <f t="shared" si="59"/>
        <v>607064</v>
      </c>
      <c r="Z1039" s="1" t="s">
        <v>42</v>
      </c>
      <c r="AA1039" s="1">
        <v>1</v>
      </c>
      <c r="AB1039" s="1" t="s">
        <v>2339</v>
      </c>
      <c r="AD1039" s="1" t="s">
        <v>43</v>
      </c>
    </row>
    <row r="1040" spans="1:30" s="1" customFormat="1" x14ac:dyDescent="0.3">
      <c r="A1040" s="1" t="s">
        <v>1708</v>
      </c>
      <c r="B1040" s="1" t="s">
        <v>1709</v>
      </c>
      <c r="C1040" s="1" t="s">
        <v>1710</v>
      </c>
      <c r="D1040" s="1" t="s">
        <v>37</v>
      </c>
      <c r="F1040" s="1">
        <v>78</v>
      </c>
      <c r="G1040" s="1" t="s">
        <v>2340</v>
      </c>
      <c r="H1040" s="1" t="s">
        <v>60</v>
      </c>
      <c r="I1040" s="1" t="s">
        <v>33</v>
      </c>
      <c r="J1040" s="1" t="s">
        <v>61</v>
      </c>
      <c r="K1040" s="1" t="str">
        <f>"102"</f>
        <v>102</v>
      </c>
      <c r="L1040" s="2">
        <v>43384</v>
      </c>
      <c r="M1040" s="2">
        <v>43388</v>
      </c>
      <c r="N1040" s="2">
        <v>43388</v>
      </c>
      <c r="W1040" s="1" t="s">
        <v>59</v>
      </c>
      <c r="X1040" s="1" t="str">
        <f t="shared" si="59"/>
        <v>607064</v>
      </c>
      <c r="Z1040" s="1" t="s">
        <v>42</v>
      </c>
      <c r="AA1040" s="1">
        <v>1</v>
      </c>
      <c r="AB1040" s="1" t="s">
        <v>2341</v>
      </c>
      <c r="AD1040" s="1" t="s">
        <v>43</v>
      </c>
    </row>
    <row r="1041" spans="1:30" s="1" customFormat="1" x14ac:dyDescent="0.3">
      <c r="A1041" s="1" t="s">
        <v>1558</v>
      </c>
      <c r="B1041" s="1" t="s">
        <v>51</v>
      </c>
      <c r="C1041" s="1" t="s">
        <v>1559</v>
      </c>
      <c r="D1041" s="1" t="s">
        <v>37</v>
      </c>
      <c r="F1041" s="1">
        <v>78</v>
      </c>
      <c r="G1041" s="1" t="s">
        <v>2342</v>
      </c>
      <c r="H1041" s="1" t="s">
        <v>60</v>
      </c>
      <c r="I1041" s="1" t="s">
        <v>33</v>
      </c>
      <c r="J1041" s="1" t="s">
        <v>61</v>
      </c>
      <c r="K1041" s="1" t="str">
        <f>"102"</f>
        <v>102</v>
      </c>
      <c r="L1041" s="2">
        <v>43384</v>
      </c>
      <c r="M1041" s="2">
        <v>43389</v>
      </c>
      <c r="N1041" s="2">
        <v>43389</v>
      </c>
      <c r="W1041" s="1" t="s">
        <v>59</v>
      </c>
      <c r="X1041" s="1" t="str">
        <f t="shared" si="59"/>
        <v>607064</v>
      </c>
      <c r="Z1041" s="1" t="s">
        <v>42</v>
      </c>
      <c r="AA1041" s="1">
        <v>1</v>
      </c>
      <c r="AB1041" s="1" t="s">
        <v>2343</v>
      </c>
      <c r="AD1041" s="1" t="s">
        <v>43</v>
      </c>
    </row>
    <row r="1042" spans="1:30" s="1" customFormat="1" x14ac:dyDescent="0.3">
      <c r="A1042" s="1" t="s">
        <v>2345</v>
      </c>
      <c r="B1042" s="1" t="s">
        <v>2346</v>
      </c>
      <c r="C1042" s="1" t="s">
        <v>2347</v>
      </c>
      <c r="D1042" s="1" t="s">
        <v>37</v>
      </c>
      <c r="F1042" s="1">
        <v>78</v>
      </c>
      <c r="G1042" s="1" t="s">
        <v>2344</v>
      </c>
      <c r="H1042" s="1" t="s">
        <v>60</v>
      </c>
      <c r="I1042" s="1" t="s">
        <v>33</v>
      </c>
      <c r="J1042" s="1" t="s">
        <v>61</v>
      </c>
      <c r="K1042" s="1" t="str">
        <f>"102"</f>
        <v>102</v>
      </c>
      <c r="L1042" s="2">
        <v>43384</v>
      </c>
      <c r="M1042" s="2">
        <v>43388</v>
      </c>
      <c r="N1042" s="2">
        <v>43388</v>
      </c>
      <c r="W1042" s="1" t="s">
        <v>59</v>
      </c>
      <c r="X1042" s="1" t="str">
        <f t="shared" si="59"/>
        <v>607064</v>
      </c>
      <c r="Z1042" s="1" t="s">
        <v>42</v>
      </c>
      <c r="AA1042" s="1">
        <v>1</v>
      </c>
      <c r="AB1042" s="1" t="s">
        <v>2348</v>
      </c>
      <c r="AD1042" s="1" t="s">
        <v>43</v>
      </c>
    </row>
    <row r="1043" spans="1:30" s="1" customFormat="1" x14ac:dyDescent="0.3">
      <c r="A1043" s="1" t="s">
        <v>1086</v>
      </c>
      <c r="B1043" s="1" t="s">
        <v>1087</v>
      </c>
      <c r="C1043" s="1" t="s">
        <v>1088</v>
      </c>
      <c r="D1043" s="1" t="s">
        <v>37</v>
      </c>
      <c r="F1043" s="1">
        <v>78</v>
      </c>
      <c r="G1043" s="1" t="s">
        <v>2349</v>
      </c>
      <c r="H1043" s="1" t="s">
        <v>60</v>
      </c>
      <c r="I1043" s="1" t="s">
        <v>33</v>
      </c>
      <c r="J1043" s="1" t="s">
        <v>61</v>
      </c>
      <c r="K1043" s="1" t="str">
        <f>"FRN"</f>
        <v>FRN</v>
      </c>
      <c r="L1043" s="2">
        <v>43384</v>
      </c>
      <c r="M1043" s="2">
        <v>43388</v>
      </c>
      <c r="N1043" s="2">
        <v>43388</v>
      </c>
      <c r="W1043" s="1" t="s">
        <v>59</v>
      </c>
      <c r="X1043" s="1" t="str">
        <f t="shared" si="59"/>
        <v>607064</v>
      </c>
      <c r="Z1043" s="1" t="s">
        <v>42</v>
      </c>
      <c r="AA1043" s="1">
        <v>1</v>
      </c>
      <c r="AB1043" s="1" t="s">
        <v>2350</v>
      </c>
      <c r="AD1043" s="1" t="s">
        <v>43</v>
      </c>
    </row>
    <row r="1044" spans="1:30" s="1" customFormat="1" x14ac:dyDescent="0.3">
      <c r="A1044" s="1" t="s">
        <v>1582</v>
      </c>
      <c r="B1044" s="1" t="s">
        <v>1583</v>
      </c>
      <c r="C1044" s="1" t="s">
        <v>1584</v>
      </c>
      <c r="D1044" s="1" t="s">
        <v>37</v>
      </c>
      <c r="F1044" s="1">
        <v>78</v>
      </c>
      <c r="G1044" s="1" t="s">
        <v>2351</v>
      </c>
      <c r="H1044" s="1" t="s">
        <v>60</v>
      </c>
      <c r="I1044" s="1" t="s">
        <v>33</v>
      </c>
      <c r="J1044" s="1" t="s">
        <v>61</v>
      </c>
      <c r="K1044" s="1" t="str">
        <f>"102"</f>
        <v>102</v>
      </c>
      <c r="L1044" s="2">
        <v>43384</v>
      </c>
      <c r="M1044" s="2">
        <v>43388</v>
      </c>
      <c r="N1044" s="2">
        <v>43388</v>
      </c>
      <c r="W1044" s="1" t="s">
        <v>59</v>
      </c>
      <c r="X1044" s="1" t="str">
        <f t="shared" si="59"/>
        <v>607064</v>
      </c>
      <c r="Z1044" s="1" t="s">
        <v>42</v>
      </c>
      <c r="AA1044" s="1">
        <v>1</v>
      </c>
      <c r="AB1044" s="1" t="s">
        <v>2352</v>
      </c>
      <c r="AD1044" s="1" t="s">
        <v>43</v>
      </c>
    </row>
    <row r="1045" spans="1:30" s="1" customFormat="1" x14ac:dyDescent="0.3">
      <c r="A1045" s="1" t="s">
        <v>2354</v>
      </c>
      <c r="B1045" s="1" t="s">
        <v>2355</v>
      </c>
      <c r="C1045" s="1" t="s">
        <v>2356</v>
      </c>
      <c r="D1045" s="1" t="s">
        <v>37</v>
      </c>
      <c r="F1045" s="1">
        <v>78</v>
      </c>
      <c r="G1045" s="1" t="s">
        <v>2353</v>
      </c>
      <c r="H1045" s="1" t="s">
        <v>60</v>
      </c>
      <c r="I1045" s="1" t="s">
        <v>33</v>
      </c>
      <c r="J1045" s="1" t="s">
        <v>61</v>
      </c>
      <c r="K1045" s="1" t="str">
        <f>"102"</f>
        <v>102</v>
      </c>
      <c r="L1045" s="2">
        <v>43384</v>
      </c>
      <c r="M1045" s="2">
        <v>43388</v>
      </c>
      <c r="N1045" s="2">
        <v>43388</v>
      </c>
      <c r="W1045" s="1" t="s">
        <v>59</v>
      </c>
      <c r="X1045" s="1" t="str">
        <f t="shared" si="59"/>
        <v>607064</v>
      </c>
      <c r="Z1045" s="1" t="s">
        <v>42</v>
      </c>
      <c r="AA1045" s="1">
        <v>1</v>
      </c>
      <c r="AB1045" s="1" t="s">
        <v>2357</v>
      </c>
      <c r="AD1045" s="1" t="s">
        <v>43</v>
      </c>
    </row>
    <row r="1046" spans="1:30" s="1" customFormat="1" x14ac:dyDescent="0.3">
      <c r="A1046" s="1" t="s">
        <v>2354</v>
      </c>
      <c r="B1046" s="1" t="s">
        <v>2355</v>
      </c>
      <c r="C1046" s="1" t="s">
        <v>2356</v>
      </c>
      <c r="D1046" s="1" t="s">
        <v>37</v>
      </c>
      <c r="F1046" s="1">
        <v>78</v>
      </c>
      <c r="G1046" s="1" t="s">
        <v>2358</v>
      </c>
      <c r="H1046" s="1" t="s">
        <v>60</v>
      </c>
      <c r="I1046" s="1" t="s">
        <v>33</v>
      </c>
      <c r="J1046" s="1" t="s">
        <v>61</v>
      </c>
      <c r="K1046" s="1" t="str">
        <f>"102"</f>
        <v>102</v>
      </c>
      <c r="L1046" s="2">
        <v>43384</v>
      </c>
      <c r="M1046" s="2">
        <v>43388</v>
      </c>
      <c r="N1046" s="2">
        <v>43388</v>
      </c>
      <c r="W1046" s="1" t="s">
        <v>59</v>
      </c>
      <c r="X1046" s="1" t="str">
        <f t="shared" si="59"/>
        <v>607064</v>
      </c>
      <c r="Z1046" s="1" t="s">
        <v>42</v>
      </c>
      <c r="AA1046" s="1">
        <v>1</v>
      </c>
      <c r="AB1046" s="1" t="s">
        <v>2359</v>
      </c>
      <c r="AD1046" s="1" t="s">
        <v>43</v>
      </c>
    </row>
    <row r="1047" spans="1:30" s="1" customFormat="1" x14ac:dyDescent="0.3">
      <c r="A1047" s="1" t="s">
        <v>2361</v>
      </c>
      <c r="B1047" s="1" t="s">
        <v>768</v>
      </c>
      <c r="C1047" s="1" t="s">
        <v>2362</v>
      </c>
      <c r="D1047" s="1" t="s">
        <v>37</v>
      </c>
      <c r="F1047" s="1">
        <v>78</v>
      </c>
      <c r="G1047" s="1" t="s">
        <v>2360</v>
      </c>
      <c r="H1047" s="1" t="s">
        <v>60</v>
      </c>
      <c r="I1047" s="1" t="s">
        <v>33</v>
      </c>
      <c r="J1047" s="1" t="s">
        <v>61</v>
      </c>
      <c r="K1047" s="1" t="str">
        <f>"102"</f>
        <v>102</v>
      </c>
      <c r="L1047" s="2">
        <v>43384</v>
      </c>
      <c r="M1047" s="2">
        <v>43388</v>
      </c>
      <c r="N1047" s="2">
        <v>43388</v>
      </c>
      <c r="W1047" s="1" t="s">
        <v>59</v>
      </c>
      <c r="X1047" s="1" t="str">
        <f t="shared" si="59"/>
        <v>607064</v>
      </c>
      <c r="Z1047" s="1" t="s">
        <v>42</v>
      </c>
      <c r="AA1047" s="1">
        <v>1</v>
      </c>
      <c r="AB1047" s="1" t="s">
        <v>2363</v>
      </c>
      <c r="AD1047" s="1" t="s">
        <v>43</v>
      </c>
    </row>
    <row r="1048" spans="1:30" s="1" customFormat="1" x14ac:dyDescent="0.3">
      <c r="A1048" s="1" t="s">
        <v>2365</v>
      </c>
      <c r="B1048" s="1" t="s">
        <v>2366</v>
      </c>
      <c r="C1048" s="1" t="s">
        <v>2367</v>
      </c>
      <c r="D1048" s="1" t="s">
        <v>37</v>
      </c>
      <c r="F1048" s="1">
        <v>78</v>
      </c>
      <c r="G1048" s="1" t="s">
        <v>2364</v>
      </c>
      <c r="H1048" s="1" t="s">
        <v>60</v>
      </c>
      <c r="I1048" s="1" t="s">
        <v>33</v>
      </c>
      <c r="J1048" s="1" t="s">
        <v>61</v>
      </c>
      <c r="K1048" s="1" t="str">
        <f>"FRN"</f>
        <v>FRN</v>
      </c>
      <c r="L1048" s="2">
        <v>43384</v>
      </c>
      <c r="M1048" s="2">
        <v>43388</v>
      </c>
      <c r="N1048" s="2">
        <v>43388</v>
      </c>
      <c r="W1048" s="1" t="s">
        <v>59</v>
      </c>
      <c r="X1048" s="1" t="str">
        <f t="shared" si="59"/>
        <v>607064</v>
      </c>
      <c r="Z1048" s="1" t="s">
        <v>42</v>
      </c>
      <c r="AA1048" s="1">
        <v>1</v>
      </c>
      <c r="AB1048" s="1" t="s">
        <v>2368</v>
      </c>
      <c r="AD1048" s="1" t="s">
        <v>43</v>
      </c>
    </row>
    <row r="1049" spans="1:30" s="1" customFormat="1" x14ac:dyDescent="0.3">
      <c r="A1049" s="1" t="s">
        <v>2076</v>
      </c>
      <c r="B1049" s="1" t="s">
        <v>2077</v>
      </c>
      <c r="C1049" s="1" t="s">
        <v>2078</v>
      </c>
      <c r="D1049" s="1" t="s">
        <v>37</v>
      </c>
      <c r="F1049" s="1">
        <v>78</v>
      </c>
      <c r="G1049" s="1" t="s">
        <v>2369</v>
      </c>
      <c r="H1049" s="1" t="s">
        <v>60</v>
      </c>
      <c r="I1049" s="1" t="s">
        <v>33</v>
      </c>
      <c r="J1049" s="1" t="s">
        <v>61</v>
      </c>
      <c r="K1049" s="1" t="str">
        <f t="shared" ref="K1049:K1057" si="60">"102"</f>
        <v>102</v>
      </c>
      <c r="L1049" s="2">
        <v>43384</v>
      </c>
      <c r="M1049" s="2">
        <v>43388</v>
      </c>
      <c r="N1049" s="2">
        <v>43388</v>
      </c>
      <c r="W1049" s="1" t="s">
        <v>59</v>
      </c>
      <c r="X1049" s="1" t="str">
        <f t="shared" si="59"/>
        <v>607064</v>
      </c>
      <c r="Z1049" s="1" t="s">
        <v>42</v>
      </c>
      <c r="AA1049" s="1">
        <v>1</v>
      </c>
      <c r="AB1049" s="1" t="s">
        <v>2370</v>
      </c>
      <c r="AD1049" s="1" t="s">
        <v>43</v>
      </c>
    </row>
    <row r="1050" spans="1:30" s="1" customFormat="1" x14ac:dyDescent="0.3">
      <c r="A1050" s="1" t="s">
        <v>2372</v>
      </c>
      <c r="B1050" s="1" t="s">
        <v>500</v>
      </c>
      <c r="C1050" s="1" t="s">
        <v>937</v>
      </c>
      <c r="D1050" s="1" t="s">
        <v>37</v>
      </c>
      <c r="F1050" s="1">
        <v>78</v>
      </c>
      <c r="G1050" s="1" t="s">
        <v>2371</v>
      </c>
      <c r="H1050" s="1" t="s">
        <v>60</v>
      </c>
      <c r="I1050" s="1" t="s">
        <v>33</v>
      </c>
      <c r="J1050" s="1" t="s">
        <v>61</v>
      </c>
      <c r="K1050" s="1" t="str">
        <f t="shared" si="60"/>
        <v>102</v>
      </c>
      <c r="L1050" s="2">
        <v>43384</v>
      </c>
      <c r="M1050" s="2">
        <v>43388</v>
      </c>
      <c r="N1050" s="2">
        <v>43388</v>
      </c>
      <c r="W1050" s="1" t="s">
        <v>59</v>
      </c>
      <c r="X1050" s="1" t="str">
        <f t="shared" si="59"/>
        <v>607064</v>
      </c>
      <c r="Z1050" s="1" t="s">
        <v>42</v>
      </c>
      <c r="AA1050" s="1">
        <v>1</v>
      </c>
      <c r="AB1050" s="1" t="s">
        <v>2373</v>
      </c>
      <c r="AD1050" s="1" t="s">
        <v>43</v>
      </c>
    </row>
    <row r="1051" spans="1:30" s="1" customFormat="1" x14ac:dyDescent="0.3">
      <c r="A1051" s="1" t="s">
        <v>2375</v>
      </c>
      <c r="B1051" s="1" t="s">
        <v>815</v>
      </c>
      <c r="C1051" s="1" t="s">
        <v>1384</v>
      </c>
      <c r="D1051" s="1" t="s">
        <v>37</v>
      </c>
      <c r="F1051" s="1">
        <v>78</v>
      </c>
      <c r="G1051" s="1" t="s">
        <v>2374</v>
      </c>
      <c r="H1051" s="1" t="s">
        <v>60</v>
      </c>
      <c r="I1051" s="1" t="s">
        <v>33</v>
      </c>
      <c r="J1051" s="1" t="s">
        <v>61</v>
      </c>
      <c r="K1051" s="1" t="str">
        <f t="shared" si="60"/>
        <v>102</v>
      </c>
      <c r="L1051" s="2">
        <v>43384</v>
      </c>
      <c r="M1051" s="2">
        <v>43388</v>
      </c>
      <c r="N1051" s="2">
        <v>43388</v>
      </c>
      <c r="W1051" s="1" t="s">
        <v>59</v>
      </c>
      <c r="X1051" s="1" t="str">
        <f t="shared" si="59"/>
        <v>607064</v>
      </c>
      <c r="Z1051" s="1" t="s">
        <v>42</v>
      </c>
      <c r="AA1051" s="1">
        <v>1</v>
      </c>
      <c r="AB1051" s="1" t="s">
        <v>2376</v>
      </c>
      <c r="AD1051" s="1" t="s">
        <v>43</v>
      </c>
    </row>
    <row r="1052" spans="1:30" s="1" customFormat="1" x14ac:dyDescent="0.3">
      <c r="A1052" s="1" t="s">
        <v>1182</v>
      </c>
      <c r="B1052" s="1" t="s">
        <v>1183</v>
      </c>
      <c r="C1052" s="1" t="s">
        <v>1184</v>
      </c>
      <c r="D1052" s="1" t="s">
        <v>37</v>
      </c>
      <c r="F1052" s="1">
        <v>78</v>
      </c>
      <c r="G1052" s="1" t="s">
        <v>2377</v>
      </c>
      <c r="H1052" s="1" t="s">
        <v>60</v>
      </c>
      <c r="I1052" s="1" t="s">
        <v>33</v>
      </c>
      <c r="J1052" s="1" t="s">
        <v>61</v>
      </c>
      <c r="K1052" s="1" t="str">
        <f t="shared" si="60"/>
        <v>102</v>
      </c>
      <c r="L1052" s="2">
        <v>43384</v>
      </c>
      <c r="M1052" s="2">
        <v>43388</v>
      </c>
      <c r="N1052" s="2">
        <v>43388</v>
      </c>
      <c r="W1052" s="1" t="s">
        <v>59</v>
      </c>
      <c r="X1052" s="1" t="str">
        <f t="shared" si="59"/>
        <v>607064</v>
      </c>
      <c r="Z1052" s="1" t="s">
        <v>42</v>
      </c>
      <c r="AA1052" s="1">
        <v>1</v>
      </c>
      <c r="AB1052" s="1" t="s">
        <v>2378</v>
      </c>
      <c r="AD1052" s="1" t="s">
        <v>43</v>
      </c>
    </row>
    <row r="1053" spans="1:30" s="1" customFormat="1" x14ac:dyDescent="0.3">
      <c r="A1053" s="1" t="s">
        <v>1182</v>
      </c>
      <c r="B1053" s="1" t="s">
        <v>1183</v>
      </c>
      <c r="C1053" s="1" t="s">
        <v>1184</v>
      </c>
      <c r="D1053" s="1" t="s">
        <v>37</v>
      </c>
      <c r="F1053" s="1">
        <v>78</v>
      </c>
      <c r="G1053" s="1" t="s">
        <v>2379</v>
      </c>
      <c r="H1053" s="1" t="s">
        <v>60</v>
      </c>
      <c r="I1053" s="1" t="s">
        <v>33</v>
      </c>
      <c r="J1053" s="1" t="s">
        <v>61</v>
      </c>
      <c r="K1053" s="1" t="str">
        <f t="shared" si="60"/>
        <v>102</v>
      </c>
      <c r="L1053" s="2">
        <v>43384</v>
      </c>
      <c r="M1053" s="2">
        <v>43388</v>
      </c>
      <c r="N1053" s="2">
        <v>43388</v>
      </c>
      <c r="W1053" s="1" t="s">
        <v>59</v>
      </c>
      <c r="X1053" s="1" t="str">
        <f t="shared" si="59"/>
        <v>607064</v>
      </c>
      <c r="Z1053" s="1" t="s">
        <v>42</v>
      </c>
      <c r="AA1053" s="1">
        <v>1</v>
      </c>
      <c r="AB1053" s="1" t="s">
        <v>2380</v>
      </c>
      <c r="AD1053" s="1" t="s">
        <v>43</v>
      </c>
    </row>
    <row r="1054" spans="1:30" s="1" customFormat="1" x14ac:dyDescent="0.3">
      <c r="A1054" s="1" t="s">
        <v>633</v>
      </c>
      <c r="B1054" s="1" t="s">
        <v>634</v>
      </c>
      <c r="C1054" s="1" t="s">
        <v>635</v>
      </c>
      <c r="D1054" s="1" t="s">
        <v>37</v>
      </c>
      <c r="F1054" s="1">
        <v>78</v>
      </c>
      <c r="G1054" s="1" t="s">
        <v>2381</v>
      </c>
      <c r="H1054" s="1" t="s">
        <v>60</v>
      </c>
      <c r="I1054" s="1" t="s">
        <v>33</v>
      </c>
      <c r="J1054" s="1" t="s">
        <v>61</v>
      </c>
      <c r="K1054" s="1" t="str">
        <f t="shared" si="60"/>
        <v>102</v>
      </c>
      <c r="L1054" s="2">
        <v>43384</v>
      </c>
      <c r="M1054" s="2">
        <v>43388</v>
      </c>
      <c r="N1054" s="2">
        <v>43388</v>
      </c>
      <c r="W1054" s="1" t="s">
        <v>59</v>
      </c>
      <c r="X1054" s="1" t="str">
        <f t="shared" si="59"/>
        <v>607064</v>
      </c>
      <c r="Z1054" s="1" t="s">
        <v>42</v>
      </c>
      <c r="AA1054" s="1">
        <v>1</v>
      </c>
      <c r="AB1054" s="1" t="s">
        <v>2382</v>
      </c>
      <c r="AD1054" s="1" t="s">
        <v>43</v>
      </c>
    </row>
    <row r="1055" spans="1:30" s="1" customFormat="1" x14ac:dyDescent="0.3">
      <c r="A1055" s="1" t="s">
        <v>633</v>
      </c>
      <c r="B1055" s="1" t="s">
        <v>634</v>
      </c>
      <c r="C1055" s="1" t="s">
        <v>635</v>
      </c>
      <c r="D1055" s="1" t="s">
        <v>37</v>
      </c>
      <c r="F1055" s="1">
        <v>78</v>
      </c>
      <c r="G1055" s="1" t="s">
        <v>2383</v>
      </c>
      <c r="H1055" s="1" t="s">
        <v>60</v>
      </c>
      <c r="I1055" s="1" t="s">
        <v>33</v>
      </c>
      <c r="J1055" s="1" t="s">
        <v>61</v>
      </c>
      <c r="K1055" s="1" t="str">
        <f t="shared" si="60"/>
        <v>102</v>
      </c>
      <c r="L1055" s="2">
        <v>43384</v>
      </c>
      <c r="M1055" s="2">
        <v>43388</v>
      </c>
      <c r="N1055" s="2">
        <v>43388</v>
      </c>
      <c r="W1055" s="1" t="s">
        <v>59</v>
      </c>
      <c r="X1055" s="1" t="str">
        <f t="shared" si="59"/>
        <v>607064</v>
      </c>
      <c r="Z1055" s="1" t="s">
        <v>42</v>
      </c>
      <c r="AA1055" s="1">
        <v>1</v>
      </c>
      <c r="AB1055" s="1" t="s">
        <v>2384</v>
      </c>
      <c r="AD1055" s="1" t="s">
        <v>43</v>
      </c>
    </row>
    <row r="1056" spans="1:30" s="1" customFormat="1" x14ac:dyDescent="0.3">
      <c r="A1056" s="1" t="s">
        <v>774</v>
      </c>
      <c r="B1056" s="1" t="s">
        <v>167</v>
      </c>
      <c r="C1056" s="1" t="s">
        <v>168</v>
      </c>
      <c r="D1056" s="1" t="s">
        <v>37</v>
      </c>
      <c r="F1056" s="1">
        <v>78</v>
      </c>
      <c r="G1056" s="1" t="s">
        <v>2385</v>
      </c>
      <c r="H1056" s="1" t="s">
        <v>60</v>
      </c>
      <c r="I1056" s="1" t="s">
        <v>33</v>
      </c>
      <c r="J1056" s="1" t="s">
        <v>61</v>
      </c>
      <c r="K1056" s="1" t="str">
        <f t="shared" si="60"/>
        <v>102</v>
      </c>
      <c r="L1056" s="2">
        <v>43384</v>
      </c>
      <c r="M1056" s="2">
        <v>43388</v>
      </c>
      <c r="N1056" s="2">
        <v>43388</v>
      </c>
      <c r="W1056" s="1" t="s">
        <v>59</v>
      </c>
      <c r="X1056" s="1" t="str">
        <f t="shared" si="59"/>
        <v>607064</v>
      </c>
      <c r="Z1056" s="1" t="s">
        <v>42</v>
      </c>
      <c r="AA1056" s="1">
        <v>1</v>
      </c>
      <c r="AB1056" s="1" t="s">
        <v>2386</v>
      </c>
      <c r="AD1056" s="1" t="s">
        <v>43</v>
      </c>
    </row>
    <row r="1057" spans="1:30" s="1" customFormat="1" x14ac:dyDescent="0.3">
      <c r="A1057" s="1" t="s">
        <v>774</v>
      </c>
      <c r="B1057" s="1" t="s">
        <v>167</v>
      </c>
      <c r="C1057" s="1" t="s">
        <v>168</v>
      </c>
      <c r="D1057" s="1" t="s">
        <v>37</v>
      </c>
      <c r="F1057" s="1">
        <v>78</v>
      </c>
      <c r="G1057" s="1" t="s">
        <v>2387</v>
      </c>
      <c r="H1057" s="1" t="s">
        <v>60</v>
      </c>
      <c r="I1057" s="1" t="s">
        <v>33</v>
      </c>
      <c r="J1057" s="1" t="s">
        <v>61</v>
      </c>
      <c r="K1057" s="1" t="str">
        <f t="shared" si="60"/>
        <v>102</v>
      </c>
      <c r="L1057" s="2">
        <v>43384</v>
      </c>
      <c r="M1057" s="2">
        <v>43388</v>
      </c>
      <c r="N1057" s="2">
        <v>43388</v>
      </c>
      <c r="W1057" s="1" t="s">
        <v>59</v>
      </c>
      <c r="X1057" s="1" t="str">
        <f t="shared" si="59"/>
        <v>607064</v>
      </c>
      <c r="Z1057" s="1" t="s">
        <v>42</v>
      </c>
      <c r="AA1057" s="1">
        <v>1</v>
      </c>
      <c r="AB1057" s="1" t="s">
        <v>2388</v>
      </c>
      <c r="AD1057" s="1" t="s">
        <v>43</v>
      </c>
    </row>
    <row r="1058" spans="1:30" s="1" customFormat="1" x14ac:dyDescent="0.3">
      <c r="A1058" s="1" t="s">
        <v>2390</v>
      </c>
      <c r="B1058" s="1" t="s">
        <v>2391</v>
      </c>
      <c r="C1058" s="1" t="s">
        <v>2392</v>
      </c>
      <c r="D1058" s="1" t="s">
        <v>37</v>
      </c>
      <c r="F1058" s="1">
        <v>78</v>
      </c>
      <c r="G1058" s="1" t="s">
        <v>2389</v>
      </c>
      <c r="H1058" s="1" t="s">
        <v>60</v>
      </c>
      <c r="I1058" s="1" t="s">
        <v>33</v>
      </c>
      <c r="J1058" s="1" t="s">
        <v>61</v>
      </c>
      <c r="K1058" s="1" t="str">
        <f>"FRN"</f>
        <v>FRN</v>
      </c>
      <c r="L1058" s="2">
        <v>43384</v>
      </c>
      <c r="M1058" s="2">
        <v>43388</v>
      </c>
      <c r="N1058" s="2">
        <v>43388</v>
      </c>
      <c r="W1058" s="1" t="s">
        <v>59</v>
      </c>
      <c r="X1058" s="1" t="str">
        <f t="shared" si="59"/>
        <v>607064</v>
      </c>
      <c r="Z1058" s="1" t="s">
        <v>42</v>
      </c>
      <c r="AA1058" s="1">
        <v>1</v>
      </c>
      <c r="AB1058" s="1" t="s">
        <v>2393</v>
      </c>
      <c r="AD1058" s="1" t="s">
        <v>43</v>
      </c>
    </row>
    <row r="1059" spans="1:30" s="1" customFormat="1" x14ac:dyDescent="0.3">
      <c r="A1059" s="1" t="s">
        <v>1924</v>
      </c>
      <c r="B1059" s="1" t="s">
        <v>1925</v>
      </c>
      <c r="C1059" s="1" t="s">
        <v>1926</v>
      </c>
      <c r="D1059" s="1" t="s">
        <v>37</v>
      </c>
      <c r="F1059" s="1">
        <v>78</v>
      </c>
      <c r="G1059" s="1" t="s">
        <v>2394</v>
      </c>
      <c r="H1059" s="1" t="s">
        <v>60</v>
      </c>
      <c r="I1059" s="1" t="s">
        <v>33</v>
      </c>
      <c r="J1059" s="1" t="s">
        <v>61</v>
      </c>
      <c r="K1059" s="1" t="str">
        <f t="shared" ref="K1059:K1068" si="61">"102"</f>
        <v>102</v>
      </c>
      <c r="L1059" s="2">
        <v>43384</v>
      </c>
      <c r="M1059" s="2">
        <v>43388</v>
      </c>
      <c r="N1059" s="2">
        <v>43388</v>
      </c>
      <c r="W1059" s="1" t="s">
        <v>59</v>
      </c>
      <c r="X1059" s="1" t="str">
        <f t="shared" si="59"/>
        <v>607064</v>
      </c>
      <c r="Z1059" s="1" t="s">
        <v>42</v>
      </c>
      <c r="AA1059" s="1">
        <v>1</v>
      </c>
      <c r="AB1059" s="1" t="s">
        <v>2395</v>
      </c>
      <c r="AD1059" s="1" t="s">
        <v>43</v>
      </c>
    </row>
    <row r="1060" spans="1:30" s="1" customFormat="1" x14ac:dyDescent="0.3">
      <c r="A1060" s="1" t="s">
        <v>1344</v>
      </c>
      <c r="B1060" s="1" t="s">
        <v>1345</v>
      </c>
      <c r="C1060" s="1" t="s">
        <v>1135</v>
      </c>
      <c r="D1060" s="1" t="s">
        <v>37</v>
      </c>
      <c r="F1060" s="1">
        <v>78</v>
      </c>
      <c r="G1060" s="1" t="s">
        <v>2396</v>
      </c>
      <c r="H1060" s="1" t="s">
        <v>60</v>
      </c>
      <c r="I1060" s="1" t="s">
        <v>33</v>
      </c>
      <c r="J1060" s="1" t="s">
        <v>61</v>
      </c>
      <c r="K1060" s="1" t="str">
        <f t="shared" si="61"/>
        <v>102</v>
      </c>
      <c r="L1060" s="2">
        <v>43384</v>
      </c>
      <c r="M1060" s="2">
        <v>43388</v>
      </c>
      <c r="N1060" s="2">
        <v>43388</v>
      </c>
      <c r="W1060" s="1" t="s">
        <v>59</v>
      </c>
      <c r="X1060" s="1" t="str">
        <f t="shared" si="59"/>
        <v>607064</v>
      </c>
      <c r="Z1060" s="1" t="s">
        <v>42</v>
      </c>
      <c r="AA1060" s="1">
        <v>1</v>
      </c>
      <c r="AB1060" s="1" t="s">
        <v>2397</v>
      </c>
      <c r="AD1060" s="1" t="s">
        <v>43</v>
      </c>
    </row>
    <row r="1061" spans="1:30" s="1" customFormat="1" x14ac:dyDescent="0.3">
      <c r="A1061" s="1" t="s">
        <v>2361</v>
      </c>
      <c r="B1061" s="1" t="s">
        <v>768</v>
      </c>
      <c r="C1061" s="1" t="s">
        <v>2362</v>
      </c>
      <c r="D1061" s="1" t="s">
        <v>37</v>
      </c>
      <c r="F1061" s="1">
        <v>78</v>
      </c>
      <c r="G1061" s="1" t="s">
        <v>2398</v>
      </c>
      <c r="H1061" s="1" t="s">
        <v>60</v>
      </c>
      <c r="I1061" s="1" t="s">
        <v>33</v>
      </c>
      <c r="J1061" s="1" t="s">
        <v>61</v>
      </c>
      <c r="K1061" s="1" t="str">
        <f t="shared" si="61"/>
        <v>102</v>
      </c>
      <c r="L1061" s="2">
        <v>43384</v>
      </c>
      <c r="M1061" s="2">
        <v>43388</v>
      </c>
      <c r="N1061" s="2">
        <v>43388</v>
      </c>
      <c r="W1061" s="1" t="s">
        <v>59</v>
      </c>
      <c r="X1061" s="1" t="str">
        <f t="shared" si="59"/>
        <v>607064</v>
      </c>
      <c r="Z1061" s="1" t="s">
        <v>42</v>
      </c>
      <c r="AA1061" s="1">
        <v>1</v>
      </c>
      <c r="AB1061" s="1" t="s">
        <v>2399</v>
      </c>
      <c r="AD1061" s="1" t="s">
        <v>43</v>
      </c>
    </row>
    <row r="1062" spans="1:30" s="1" customFormat="1" x14ac:dyDescent="0.3">
      <c r="A1062" s="1" t="s">
        <v>2361</v>
      </c>
      <c r="B1062" s="1" t="s">
        <v>768</v>
      </c>
      <c r="C1062" s="1" t="s">
        <v>2362</v>
      </c>
      <c r="D1062" s="1" t="s">
        <v>37</v>
      </c>
      <c r="F1062" s="1">
        <v>78</v>
      </c>
      <c r="G1062" s="1" t="s">
        <v>2400</v>
      </c>
      <c r="H1062" s="1" t="s">
        <v>60</v>
      </c>
      <c r="I1062" s="1" t="s">
        <v>33</v>
      </c>
      <c r="J1062" s="1" t="s">
        <v>61</v>
      </c>
      <c r="K1062" s="1" t="str">
        <f t="shared" si="61"/>
        <v>102</v>
      </c>
      <c r="L1062" s="2">
        <v>43384</v>
      </c>
      <c r="M1062" s="2">
        <v>43388</v>
      </c>
      <c r="N1062" s="2">
        <v>43388</v>
      </c>
      <c r="W1062" s="1" t="s">
        <v>59</v>
      </c>
      <c r="X1062" s="1" t="str">
        <f t="shared" si="59"/>
        <v>607064</v>
      </c>
      <c r="Z1062" s="1" t="s">
        <v>42</v>
      </c>
      <c r="AA1062" s="1">
        <v>1</v>
      </c>
      <c r="AB1062" s="1" t="s">
        <v>2401</v>
      </c>
      <c r="AD1062" s="1" t="s">
        <v>43</v>
      </c>
    </row>
    <row r="1063" spans="1:30" s="1" customFormat="1" x14ac:dyDescent="0.3">
      <c r="A1063" s="1" t="s">
        <v>750</v>
      </c>
      <c r="B1063" s="1" t="s">
        <v>751</v>
      </c>
      <c r="C1063" s="1" t="s">
        <v>752</v>
      </c>
      <c r="D1063" s="1" t="s">
        <v>37</v>
      </c>
      <c r="F1063" s="1">
        <v>78</v>
      </c>
      <c r="G1063" s="1" t="s">
        <v>2402</v>
      </c>
      <c r="H1063" s="1" t="s">
        <v>60</v>
      </c>
      <c r="I1063" s="1" t="s">
        <v>33</v>
      </c>
      <c r="J1063" s="1" t="s">
        <v>61</v>
      </c>
      <c r="K1063" s="1" t="str">
        <f t="shared" si="61"/>
        <v>102</v>
      </c>
      <c r="L1063" s="2">
        <v>43384</v>
      </c>
      <c r="M1063" s="2">
        <v>43388</v>
      </c>
      <c r="N1063" s="2">
        <v>43388</v>
      </c>
      <c r="W1063" s="1" t="s">
        <v>59</v>
      </c>
      <c r="X1063" s="1" t="str">
        <f t="shared" si="59"/>
        <v>607064</v>
      </c>
      <c r="Z1063" s="1" t="s">
        <v>42</v>
      </c>
      <c r="AA1063" s="1">
        <v>1</v>
      </c>
      <c r="AB1063" s="1" t="s">
        <v>2403</v>
      </c>
      <c r="AD1063" s="1" t="s">
        <v>43</v>
      </c>
    </row>
    <row r="1064" spans="1:30" s="1" customFormat="1" x14ac:dyDescent="0.3">
      <c r="A1064" s="1" t="s">
        <v>750</v>
      </c>
      <c r="B1064" s="1" t="s">
        <v>751</v>
      </c>
      <c r="C1064" s="1" t="s">
        <v>752</v>
      </c>
      <c r="D1064" s="1" t="s">
        <v>37</v>
      </c>
      <c r="F1064" s="1">
        <v>78</v>
      </c>
      <c r="G1064" s="1" t="s">
        <v>2404</v>
      </c>
      <c r="H1064" s="1" t="s">
        <v>60</v>
      </c>
      <c r="I1064" s="1" t="s">
        <v>33</v>
      </c>
      <c r="J1064" s="1" t="s">
        <v>61</v>
      </c>
      <c r="K1064" s="1" t="str">
        <f t="shared" si="61"/>
        <v>102</v>
      </c>
      <c r="L1064" s="2">
        <v>43384</v>
      </c>
      <c r="M1064" s="2">
        <v>43388</v>
      </c>
      <c r="N1064" s="2">
        <v>43388</v>
      </c>
      <c r="W1064" s="1" t="s">
        <v>59</v>
      </c>
      <c r="X1064" s="1" t="str">
        <f t="shared" si="59"/>
        <v>607064</v>
      </c>
      <c r="Z1064" s="1" t="s">
        <v>42</v>
      </c>
      <c r="AA1064" s="1">
        <v>1</v>
      </c>
      <c r="AB1064" s="1" t="s">
        <v>2405</v>
      </c>
      <c r="AD1064" s="1" t="s">
        <v>43</v>
      </c>
    </row>
    <row r="1065" spans="1:30" s="1" customFormat="1" x14ac:dyDescent="0.3">
      <c r="A1065" s="1" t="s">
        <v>690</v>
      </c>
      <c r="B1065" s="1" t="s">
        <v>691</v>
      </c>
      <c r="C1065" s="1" t="s">
        <v>692</v>
      </c>
      <c r="D1065" s="1" t="s">
        <v>37</v>
      </c>
      <c r="F1065" s="1">
        <v>78</v>
      </c>
      <c r="G1065" s="1" t="s">
        <v>2406</v>
      </c>
      <c r="H1065" s="1" t="s">
        <v>60</v>
      </c>
      <c r="I1065" s="1" t="s">
        <v>33</v>
      </c>
      <c r="J1065" s="1" t="s">
        <v>61</v>
      </c>
      <c r="K1065" s="1" t="str">
        <f t="shared" si="61"/>
        <v>102</v>
      </c>
      <c r="L1065" s="2">
        <v>43384</v>
      </c>
      <c r="M1065" s="2">
        <v>43388</v>
      </c>
      <c r="N1065" s="2">
        <v>43388</v>
      </c>
      <c r="W1065" s="1" t="s">
        <v>59</v>
      </c>
      <c r="X1065" s="1" t="str">
        <f t="shared" si="59"/>
        <v>607064</v>
      </c>
      <c r="Z1065" s="1" t="s">
        <v>42</v>
      </c>
      <c r="AA1065" s="1">
        <v>1</v>
      </c>
      <c r="AB1065" s="1" t="s">
        <v>2407</v>
      </c>
      <c r="AD1065" s="1" t="s">
        <v>43</v>
      </c>
    </row>
    <row r="1066" spans="1:30" s="1" customFormat="1" x14ac:dyDescent="0.3">
      <c r="A1066" s="1" t="s">
        <v>367</v>
      </c>
      <c r="B1066" s="1" t="s">
        <v>368</v>
      </c>
      <c r="C1066" s="1" t="s">
        <v>38</v>
      </c>
      <c r="D1066" s="1" t="s">
        <v>37</v>
      </c>
      <c r="F1066" s="1">
        <v>78</v>
      </c>
      <c r="G1066" s="1" t="s">
        <v>2408</v>
      </c>
      <c r="H1066" s="1" t="s">
        <v>60</v>
      </c>
      <c r="I1066" s="1" t="s">
        <v>33</v>
      </c>
      <c r="J1066" s="1" t="s">
        <v>61</v>
      </c>
      <c r="K1066" s="1" t="str">
        <f t="shared" si="61"/>
        <v>102</v>
      </c>
      <c r="L1066" s="2">
        <v>43384</v>
      </c>
      <c r="M1066" s="2">
        <v>43388</v>
      </c>
      <c r="N1066" s="2">
        <v>43388</v>
      </c>
      <c r="W1066" s="1" t="s">
        <v>59</v>
      </c>
      <c r="X1066" s="1" t="str">
        <f t="shared" si="59"/>
        <v>607064</v>
      </c>
      <c r="Z1066" s="1" t="s">
        <v>42</v>
      </c>
      <c r="AA1066" s="1">
        <v>1</v>
      </c>
      <c r="AB1066" s="1" t="s">
        <v>2409</v>
      </c>
      <c r="AD1066" s="1" t="s">
        <v>43</v>
      </c>
    </row>
    <row r="1067" spans="1:30" s="1" customFormat="1" x14ac:dyDescent="0.3">
      <c r="A1067" s="1" t="s">
        <v>2354</v>
      </c>
      <c r="B1067" s="1" t="s">
        <v>2355</v>
      </c>
      <c r="C1067" s="1" t="s">
        <v>2356</v>
      </c>
      <c r="D1067" s="1" t="s">
        <v>37</v>
      </c>
      <c r="F1067" s="1">
        <v>78</v>
      </c>
      <c r="G1067" s="1" t="s">
        <v>2410</v>
      </c>
      <c r="H1067" s="1" t="s">
        <v>60</v>
      </c>
      <c r="I1067" s="1" t="s">
        <v>33</v>
      </c>
      <c r="J1067" s="1" t="s">
        <v>61</v>
      </c>
      <c r="K1067" s="1" t="str">
        <f t="shared" si="61"/>
        <v>102</v>
      </c>
      <c r="L1067" s="2">
        <v>43384</v>
      </c>
      <c r="M1067" s="2">
        <v>43388</v>
      </c>
      <c r="N1067" s="2">
        <v>43388</v>
      </c>
      <c r="W1067" s="1" t="s">
        <v>59</v>
      </c>
      <c r="X1067" s="1" t="str">
        <f t="shared" si="59"/>
        <v>607064</v>
      </c>
      <c r="Z1067" s="1" t="s">
        <v>42</v>
      </c>
      <c r="AA1067" s="1">
        <v>1</v>
      </c>
      <c r="AB1067" s="1" t="s">
        <v>2411</v>
      </c>
      <c r="AD1067" s="1" t="s">
        <v>43</v>
      </c>
    </row>
    <row r="1068" spans="1:30" s="1" customFormat="1" x14ac:dyDescent="0.3">
      <c r="A1068" s="1" t="s">
        <v>1153</v>
      </c>
      <c r="B1068" s="1" t="s">
        <v>768</v>
      </c>
      <c r="C1068" s="1" t="s">
        <v>1154</v>
      </c>
      <c r="D1068" s="1" t="s">
        <v>37</v>
      </c>
      <c r="F1068" s="1" t="s">
        <v>4478</v>
      </c>
      <c r="G1068" s="1" t="s">
        <v>2412</v>
      </c>
      <c r="H1068" s="1" t="s">
        <v>60</v>
      </c>
      <c r="I1068" s="1" t="s">
        <v>95</v>
      </c>
      <c r="J1068" s="1" t="s">
        <v>61</v>
      </c>
      <c r="K1068" s="1" t="str">
        <f t="shared" si="61"/>
        <v>102</v>
      </c>
      <c r="L1068" s="2">
        <v>43384</v>
      </c>
      <c r="M1068" s="2">
        <v>43385</v>
      </c>
      <c r="N1068" s="2">
        <v>43385</v>
      </c>
      <c r="W1068" s="1" t="s">
        <v>59</v>
      </c>
      <c r="X1068" s="1" t="str">
        <f>"847692"</f>
        <v>847692</v>
      </c>
      <c r="Z1068" s="1" t="s">
        <v>108</v>
      </c>
      <c r="AA1068" s="1">
        <v>2</v>
      </c>
      <c r="AD1068" s="1" t="s">
        <v>114</v>
      </c>
    </row>
    <row r="1069" spans="1:30" s="1" customFormat="1" x14ac:dyDescent="0.3">
      <c r="A1069" s="1" t="s">
        <v>1789</v>
      </c>
      <c r="B1069" s="1" t="s">
        <v>1790</v>
      </c>
      <c r="C1069" s="1" t="s">
        <v>1791</v>
      </c>
      <c r="D1069" s="1" t="s">
        <v>34</v>
      </c>
      <c r="F1069" s="1" t="s">
        <v>4475</v>
      </c>
      <c r="G1069" s="1" t="s">
        <v>2413</v>
      </c>
      <c r="H1069" s="1" t="s">
        <v>60</v>
      </c>
      <c r="I1069" s="1" t="s">
        <v>113</v>
      </c>
      <c r="J1069" s="1" t="s">
        <v>61</v>
      </c>
      <c r="K1069" s="1" t="str">
        <f>"LVL"</f>
        <v>LVL</v>
      </c>
      <c r="L1069" s="2">
        <v>43384</v>
      </c>
      <c r="M1069" s="2">
        <v>43385</v>
      </c>
      <c r="N1069" s="2">
        <v>43385</v>
      </c>
      <c r="W1069" s="1" t="s">
        <v>59</v>
      </c>
      <c r="X1069" s="1" t="str">
        <f>"139545"</f>
        <v>139545</v>
      </c>
      <c r="Z1069" s="1" t="s">
        <v>74</v>
      </c>
      <c r="AA1069" s="1">
        <v>1</v>
      </c>
      <c r="AD1069" s="1" t="s">
        <v>79</v>
      </c>
    </row>
    <row r="1070" spans="1:30" s="1" customFormat="1" x14ac:dyDescent="0.3">
      <c r="A1070" s="1" t="s">
        <v>1789</v>
      </c>
      <c r="B1070" s="1" t="s">
        <v>1790</v>
      </c>
      <c r="C1070" s="1" t="s">
        <v>1791</v>
      </c>
      <c r="D1070" s="1" t="s">
        <v>34</v>
      </c>
      <c r="F1070" s="1" t="s">
        <v>4475</v>
      </c>
      <c r="G1070" s="1" t="s">
        <v>2413</v>
      </c>
      <c r="H1070" s="1" t="s">
        <v>60</v>
      </c>
      <c r="I1070" s="1" t="s">
        <v>113</v>
      </c>
      <c r="J1070" s="1" t="s">
        <v>61</v>
      </c>
      <c r="K1070" s="1" t="str">
        <f>"LVL"</f>
        <v>LVL</v>
      </c>
      <c r="L1070" s="2">
        <v>43384</v>
      </c>
      <c r="M1070" s="2">
        <v>43385</v>
      </c>
      <c r="N1070" s="2">
        <v>43385</v>
      </c>
      <c r="W1070" s="1" t="s">
        <v>59</v>
      </c>
      <c r="X1070" s="1" t="str">
        <f>"139545"</f>
        <v>139545</v>
      </c>
      <c r="Z1070" s="1" t="s">
        <v>74</v>
      </c>
      <c r="AA1070" s="1">
        <v>1</v>
      </c>
      <c r="AD1070" s="1" t="s">
        <v>79</v>
      </c>
    </row>
    <row r="1071" spans="1:30" s="1" customFormat="1" x14ac:dyDescent="0.3">
      <c r="A1071" s="1" t="s">
        <v>2415</v>
      </c>
      <c r="B1071" s="1" t="s">
        <v>134</v>
      </c>
      <c r="C1071" s="1" t="s">
        <v>756</v>
      </c>
      <c r="D1071" s="1" t="s">
        <v>34</v>
      </c>
      <c r="F1071" s="1" t="s">
        <v>4475</v>
      </c>
      <c r="G1071" s="1" t="s">
        <v>2414</v>
      </c>
      <c r="H1071" s="1" t="s">
        <v>60</v>
      </c>
      <c r="I1071" s="1" t="s">
        <v>113</v>
      </c>
      <c r="J1071" s="1" t="s">
        <v>61</v>
      </c>
      <c r="K1071" s="1" t="str">
        <f>"LVL"</f>
        <v>LVL</v>
      </c>
      <c r="L1071" s="2">
        <v>43384</v>
      </c>
      <c r="M1071" s="2">
        <v>43388</v>
      </c>
      <c r="N1071" s="2">
        <v>43388</v>
      </c>
      <c r="W1071" s="1" t="s">
        <v>59</v>
      </c>
      <c r="X1071" s="1" t="str">
        <f>"139545"</f>
        <v>139545</v>
      </c>
      <c r="Z1071" s="1" t="s">
        <v>74</v>
      </c>
      <c r="AA1071" s="1">
        <v>1</v>
      </c>
      <c r="AB1071" s="1" t="s">
        <v>2416</v>
      </c>
      <c r="AD1071" s="1" t="s">
        <v>79</v>
      </c>
    </row>
    <row r="1072" spans="1:30" s="1" customFormat="1" x14ac:dyDescent="0.3">
      <c r="A1072" s="1" t="s">
        <v>2418</v>
      </c>
      <c r="B1072" s="1" t="s">
        <v>2419</v>
      </c>
      <c r="C1072" s="1" t="s">
        <v>840</v>
      </c>
      <c r="D1072" s="1" t="s">
        <v>34</v>
      </c>
      <c r="F1072" s="1" t="s">
        <v>4475</v>
      </c>
      <c r="G1072" s="1" t="s">
        <v>2417</v>
      </c>
      <c r="H1072" s="1" t="s">
        <v>60</v>
      </c>
      <c r="I1072" s="1" t="s">
        <v>113</v>
      </c>
      <c r="J1072" s="1" t="s">
        <v>61</v>
      </c>
      <c r="K1072" s="1" t="str">
        <f>"LVL"</f>
        <v>LVL</v>
      </c>
      <c r="L1072" s="2">
        <v>43384</v>
      </c>
      <c r="M1072" s="2">
        <v>43388</v>
      </c>
      <c r="N1072" s="2">
        <v>43388</v>
      </c>
      <c r="W1072" s="1" t="s">
        <v>59</v>
      </c>
      <c r="X1072" s="1" t="str">
        <f>"139545"</f>
        <v>139545</v>
      </c>
      <c r="Z1072" s="1" t="s">
        <v>74</v>
      </c>
      <c r="AA1072" s="1">
        <v>1</v>
      </c>
      <c r="AD1072" s="1" t="s">
        <v>79</v>
      </c>
    </row>
    <row r="1073" spans="1:30" s="1" customFormat="1" x14ac:dyDescent="0.3">
      <c r="A1073" s="1" t="s">
        <v>162</v>
      </c>
      <c r="B1073" s="1" t="s">
        <v>163</v>
      </c>
      <c r="C1073" s="1" t="s">
        <v>756</v>
      </c>
      <c r="D1073" s="1" t="s">
        <v>37</v>
      </c>
      <c r="F1073" s="1" t="s">
        <v>4478</v>
      </c>
      <c r="G1073" s="1" t="s">
        <v>2422</v>
      </c>
      <c r="H1073" s="1" t="s">
        <v>60</v>
      </c>
      <c r="I1073" s="1" t="s">
        <v>113</v>
      </c>
      <c r="J1073" s="1" t="s">
        <v>61</v>
      </c>
      <c r="K1073" s="1" t="str">
        <f>"FRN"</f>
        <v>FRN</v>
      </c>
      <c r="L1073" s="2">
        <v>43385</v>
      </c>
      <c r="M1073" s="2">
        <v>43388</v>
      </c>
      <c r="N1073" s="2">
        <v>43388</v>
      </c>
      <c r="W1073" s="1" t="s">
        <v>59</v>
      </c>
      <c r="X1073" s="1" t="str">
        <f>"847692"</f>
        <v>847692</v>
      </c>
      <c r="Z1073" s="1" t="s">
        <v>108</v>
      </c>
      <c r="AA1073" s="1">
        <v>1</v>
      </c>
      <c r="AD1073" s="1" t="s">
        <v>114</v>
      </c>
    </row>
    <row r="1074" spans="1:30" s="1" customFormat="1" x14ac:dyDescent="0.3">
      <c r="A1074" s="1" t="s">
        <v>916</v>
      </c>
      <c r="B1074" s="1" t="s">
        <v>500</v>
      </c>
      <c r="C1074" s="1" t="s">
        <v>917</v>
      </c>
      <c r="D1074" s="1" t="s">
        <v>34</v>
      </c>
      <c r="F1074" s="1" t="s">
        <v>4475</v>
      </c>
      <c r="G1074" s="1" t="s">
        <v>2423</v>
      </c>
      <c r="H1074" s="1" t="s">
        <v>60</v>
      </c>
      <c r="I1074" s="1" t="s">
        <v>113</v>
      </c>
      <c r="J1074" s="1" t="s">
        <v>61</v>
      </c>
      <c r="K1074" s="1" t="str">
        <f>"LVL"</f>
        <v>LVL</v>
      </c>
      <c r="L1074" s="2">
        <v>43385</v>
      </c>
      <c r="M1074" s="2">
        <v>43388</v>
      </c>
      <c r="N1074" s="2">
        <v>43388</v>
      </c>
      <c r="W1074" s="1" t="s">
        <v>59</v>
      </c>
      <c r="X1074" s="1" t="str">
        <f>"690945"</f>
        <v>690945</v>
      </c>
      <c r="Z1074" s="1" t="s">
        <v>184</v>
      </c>
      <c r="AA1074" s="1">
        <v>1</v>
      </c>
      <c r="AD1074" s="1" t="s">
        <v>79</v>
      </c>
    </row>
    <row r="1075" spans="1:30" s="1" customFormat="1" x14ac:dyDescent="0.3">
      <c r="A1075" s="1" t="s">
        <v>916</v>
      </c>
      <c r="B1075" s="1" t="s">
        <v>500</v>
      </c>
      <c r="C1075" s="1" t="s">
        <v>917</v>
      </c>
      <c r="D1075" s="1" t="s">
        <v>37</v>
      </c>
      <c r="F1075" s="1">
        <v>105</v>
      </c>
      <c r="G1075" s="1" t="s">
        <v>2424</v>
      </c>
      <c r="H1075" s="1" t="s">
        <v>60</v>
      </c>
      <c r="I1075" s="1" t="s">
        <v>95</v>
      </c>
      <c r="J1075" s="1" t="s">
        <v>61</v>
      </c>
      <c r="K1075" s="1" t="str">
        <f>"102"</f>
        <v>102</v>
      </c>
      <c r="L1075" s="2">
        <v>43388</v>
      </c>
      <c r="M1075" s="2">
        <v>43389</v>
      </c>
      <c r="N1075" s="2">
        <v>43389</v>
      </c>
      <c r="W1075" s="1" t="s">
        <v>59</v>
      </c>
      <c r="X1075" s="1" t="str">
        <f>"305671"</f>
        <v>305671</v>
      </c>
      <c r="Z1075" s="1" t="s">
        <v>65</v>
      </c>
      <c r="AA1075" s="1">
        <v>1</v>
      </c>
      <c r="AD1075" s="1" t="s">
        <v>67</v>
      </c>
    </row>
    <row r="1076" spans="1:30" s="1" customFormat="1" x14ac:dyDescent="0.3">
      <c r="A1076" s="1" t="s">
        <v>378</v>
      </c>
      <c r="B1076" s="1" t="s">
        <v>379</v>
      </c>
      <c r="C1076" s="1" t="s">
        <v>380</v>
      </c>
      <c r="D1076" s="1" t="s">
        <v>37</v>
      </c>
      <c r="F1076" s="1">
        <v>78</v>
      </c>
      <c r="G1076" s="1" t="s">
        <v>2425</v>
      </c>
      <c r="H1076" s="1" t="s">
        <v>60</v>
      </c>
      <c r="I1076" s="1" t="s">
        <v>64</v>
      </c>
      <c r="J1076" s="1" t="s">
        <v>61</v>
      </c>
      <c r="K1076" s="1" t="str">
        <f>"102"</f>
        <v>102</v>
      </c>
      <c r="L1076" s="2">
        <v>43388</v>
      </c>
      <c r="M1076" s="2">
        <v>43389</v>
      </c>
      <c r="N1076" s="2">
        <v>43389</v>
      </c>
      <c r="W1076" s="1" t="s">
        <v>59</v>
      </c>
      <c r="X1076" s="1" t="str">
        <f>"607064"</f>
        <v>607064</v>
      </c>
      <c r="Z1076" s="1" t="s">
        <v>42</v>
      </c>
      <c r="AA1076" s="1">
        <v>1</v>
      </c>
      <c r="AB1076" s="1" t="s">
        <v>49</v>
      </c>
      <c r="AD1076" s="1" t="s">
        <v>43</v>
      </c>
    </row>
    <row r="1077" spans="1:30" s="1" customFormat="1" x14ac:dyDescent="0.3">
      <c r="A1077" s="1" t="s">
        <v>838</v>
      </c>
      <c r="B1077" s="1" t="s">
        <v>839</v>
      </c>
      <c r="C1077" s="1" t="s">
        <v>840</v>
      </c>
      <c r="D1077" s="1" t="s">
        <v>37</v>
      </c>
      <c r="F1077" s="1">
        <v>105</v>
      </c>
      <c r="G1077" s="1" t="s">
        <v>2426</v>
      </c>
      <c r="H1077" s="1" t="s">
        <v>60</v>
      </c>
      <c r="I1077" s="1" t="s">
        <v>64</v>
      </c>
      <c r="J1077" s="1" t="s">
        <v>61</v>
      </c>
      <c r="K1077" s="1" t="str">
        <f>"FRN"</f>
        <v>FRN</v>
      </c>
      <c r="L1077" s="2">
        <v>43388</v>
      </c>
      <c r="M1077" s="2">
        <v>43390</v>
      </c>
      <c r="N1077" s="2">
        <v>43390</v>
      </c>
      <c r="W1077" s="1" t="s">
        <v>59</v>
      </c>
      <c r="X1077" s="1" t="str">
        <f>"305671"</f>
        <v>305671</v>
      </c>
      <c r="Z1077" s="1" t="s">
        <v>65</v>
      </c>
      <c r="AA1077" s="1">
        <v>1</v>
      </c>
      <c r="AD1077" s="1" t="s">
        <v>67</v>
      </c>
    </row>
    <row r="1078" spans="1:30" s="1" customFormat="1" x14ac:dyDescent="0.3">
      <c r="A1078" s="1" t="s">
        <v>572</v>
      </c>
      <c r="B1078" s="1" t="s">
        <v>573</v>
      </c>
      <c r="C1078" s="1" t="s">
        <v>574</v>
      </c>
      <c r="D1078" s="1" t="s">
        <v>34</v>
      </c>
      <c r="F1078" s="1" t="s">
        <v>4475</v>
      </c>
      <c r="G1078" s="1" t="s">
        <v>2427</v>
      </c>
      <c r="H1078" s="1" t="s">
        <v>60</v>
      </c>
      <c r="I1078" s="1" t="s">
        <v>113</v>
      </c>
      <c r="J1078" s="1" t="s">
        <v>61</v>
      </c>
      <c r="K1078" s="1" t="str">
        <f>"LVL"</f>
        <v>LVL</v>
      </c>
      <c r="L1078" s="2">
        <v>43388</v>
      </c>
      <c r="M1078" s="2">
        <v>43389</v>
      </c>
      <c r="N1078" s="2">
        <v>43389</v>
      </c>
      <c r="W1078" s="1" t="s">
        <v>59</v>
      </c>
      <c r="X1078" s="1" t="str">
        <f>"139545"</f>
        <v>139545</v>
      </c>
      <c r="Z1078" s="1" t="s">
        <v>74</v>
      </c>
      <c r="AA1078" s="1">
        <v>1</v>
      </c>
      <c r="AB1078" s="1" t="s">
        <v>2428</v>
      </c>
      <c r="AD1078" s="1" t="s">
        <v>79</v>
      </c>
    </row>
    <row r="1079" spans="1:30" s="1" customFormat="1" x14ac:dyDescent="0.3">
      <c r="A1079" s="1" t="s">
        <v>572</v>
      </c>
      <c r="B1079" s="1" t="s">
        <v>573</v>
      </c>
      <c r="C1079" s="1" t="s">
        <v>574</v>
      </c>
      <c r="D1079" s="1" t="s">
        <v>34</v>
      </c>
      <c r="F1079" s="1" t="s">
        <v>4475</v>
      </c>
      <c r="G1079" s="1" t="s">
        <v>2427</v>
      </c>
      <c r="H1079" s="1" t="s">
        <v>60</v>
      </c>
      <c r="I1079" s="1" t="s">
        <v>113</v>
      </c>
      <c r="J1079" s="1" t="s">
        <v>61</v>
      </c>
      <c r="K1079" s="1" t="str">
        <f>"LVL"</f>
        <v>LVL</v>
      </c>
      <c r="L1079" s="2">
        <v>43388</v>
      </c>
      <c r="M1079" s="2">
        <v>43389</v>
      </c>
      <c r="N1079" s="2">
        <v>43389</v>
      </c>
      <c r="W1079" s="1" t="s">
        <v>59</v>
      </c>
      <c r="X1079" s="1" t="str">
        <f>"139545"</f>
        <v>139545</v>
      </c>
      <c r="Z1079" s="1" t="s">
        <v>74</v>
      </c>
      <c r="AA1079" s="1">
        <v>1</v>
      </c>
      <c r="AB1079" s="1" t="s">
        <v>2428</v>
      </c>
      <c r="AD1079" s="1" t="s">
        <v>79</v>
      </c>
    </row>
    <row r="1080" spans="1:30" s="1" customFormat="1" x14ac:dyDescent="0.3">
      <c r="A1080" s="1" t="s">
        <v>315</v>
      </c>
      <c r="B1080" s="1" t="s">
        <v>316</v>
      </c>
      <c r="C1080" s="1" t="s">
        <v>38</v>
      </c>
      <c r="D1080" s="1" t="s">
        <v>34</v>
      </c>
      <c r="F1080" s="1" t="s">
        <v>4475</v>
      </c>
      <c r="G1080" s="1" t="s">
        <v>2429</v>
      </c>
      <c r="H1080" s="1" t="s">
        <v>60</v>
      </c>
      <c r="I1080" s="1" t="s">
        <v>113</v>
      </c>
      <c r="J1080" s="1" t="s">
        <v>61</v>
      </c>
      <c r="K1080" s="1" t="str">
        <f>"LVL"</f>
        <v>LVL</v>
      </c>
      <c r="L1080" s="2">
        <v>43388</v>
      </c>
      <c r="M1080" s="2">
        <v>43389</v>
      </c>
      <c r="N1080" s="2">
        <v>43389</v>
      </c>
      <c r="W1080" s="1" t="s">
        <v>59</v>
      </c>
      <c r="X1080" s="1" t="str">
        <f>"690945"</f>
        <v>690945</v>
      </c>
      <c r="Z1080" s="1" t="s">
        <v>184</v>
      </c>
      <c r="AA1080" s="1">
        <v>1</v>
      </c>
      <c r="AD1080" s="1" t="s">
        <v>79</v>
      </c>
    </row>
    <row r="1081" spans="1:30" s="1" customFormat="1" x14ac:dyDescent="0.3">
      <c r="A1081" s="1" t="s">
        <v>315</v>
      </c>
      <c r="B1081" s="1" t="s">
        <v>316</v>
      </c>
      <c r="C1081" s="1" t="s">
        <v>38</v>
      </c>
      <c r="D1081" s="1" t="s">
        <v>34</v>
      </c>
      <c r="F1081" s="1" t="s">
        <v>4475</v>
      </c>
      <c r="G1081" s="1" t="s">
        <v>2429</v>
      </c>
      <c r="H1081" s="1" t="s">
        <v>60</v>
      </c>
      <c r="I1081" s="1" t="s">
        <v>113</v>
      </c>
      <c r="J1081" s="1" t="s">
        <v>61</v>
      </c>
      <c r="K1081" s="1" t="str">
        <f>"LVL"</f>
        <v>LVL</v>
      </c>
      <c r="L1081" s="2">
        <v>43388</v>
      </c>
      <c r="M1081" s="2">
        <v>43389</v>
      </c>
      <c r="N1081" s="2">
        <v>43389</v>
      </c>
      <c r="W1081" s="1" t="s">
        <v>59</v>
      </c>
      <c r="X1081" s="1" t="str">
        <f>"690945"</f>
        <v>690945</v>
      </c>
      <c r="Z1081" s="1" t="s">
        <v>184</v>
      </c>
      <c r="AA1081" s="1">
        <v>1</v>
      </c>
      <c r="AD1081" s="1" t="s">
        <v>79</v>
      </c>
    </row>
    <row r="1082" spans="1:30" s="1" customFormat="1" x14ac:dyDescent="0.3">
      <c r="A1082" s="1" t="s">
        <v>2431</v>
      </c>
      <c r="B1082" s="1" t="s">
        <v>134</v>
      </c>
      <c r="C1082" s="1" t="s">
        <v>2432</v>
      </c>
      <c r="D1082" s="1" t="s">
        <v>37</v>
      </c>
      <c r="F1082" s="1">
        <v>105</v>
      </c>
      <c r="G1082" s="1" t="s">
        <v>2430</v>
      </c>
      <c r="H1082" s="1" t="s">
        <v>60</v>
      </c>
      <c r="I1082" s="1" t="s">
        <v>113</v>
      </c>
      <c r="J1082" s="1" t="s">
        <v>61</v>
      </c>
      <c r="K1082" s="1" t="str">
        <f>"FRN"</f>
        <v>FRN</v>
      </c>
      <c r="L1082" s="2">
        <v>43388</v>
      </c>
      <c r="M1082" s="2">
        <v>43391</v>
      </c>
      <c r="N1082" s="2">
        <v>43391</v>
      </c>
      <c r="W1082" s="1" t="s">
        <v>59</v>
      </c>
      <c r="X1082" s="1" t="str">
        <f>"305671"</f>
        <v>305671</v>
      </c>
      <c r="Z1082" s="1" t="s">
        <v>65</v>
      </c>
      <c r="AA1082" s="1">
        <v>1</v>
      </c>
      <c r="AB1082" s="1" t="s">
        <v>2433</v>
      </c>
      <c r="AD1082" s="1" t="s">
        <v>67</v>
      </c>
    </row>
    <row r="1083" spans="1:30" s="1" customFormat="1" x14ac:dyDescent="0.3">
      <c r="A1083" s="1" t="s">
        <v>2435</v>
      </c>
      <c r="B1083" s="1" t="s">
        <v>2436</v>
      </c>
      <c r="C1083" s="1" t="s">
        <v>2437</v>
      </c>
      <c r="D1083" s="1" t="s">
        <v>37</v>
      </c>
      <c r="F1083" s="1">
        <v>78</v>
      </c>
      <c r="G1083" s="1" t="s">
        <v>2434</v>
      </c>
      <c r="H1083" s="1" t="s">
        <v>60</v>
      </c>
      <c r="I1083" s="1" t="s">
        <v>64</v>
      </c>
      <c r="J1083" s="1" t="s">
        <v>61</v>
      </c>
      <c r="K1083" s="1" t="str">
        <f>"102"</f>
        <v>102</v>
      </c>
      <c r="L1083" s="2">
        <v>43389</v>
      </c>
      <c r="M1083" s="2">
        <v>43390</v>
      </c>
      <c r="N1083" s="2">
        <v>43390</v>
      </c>
      <c r="W1083" s="1" t="s">
        <v>59</v>
      </c>
      <c r="X1083" s="1" t="str">
        <f>"607064"</f>
        <v>607064</v>
      </c>
      <c r="Z1083" s="1" t="s">
        <v>42</v>
      </c>
      <c r="AA1083" s="1">
        <v>1</v>
      </c>
      <c r="AD1083" s="1" t="s">
        <v>43</v>
      </c>
    </row>
    <row r="1084" spans="1:30" s="1" customFormat="1" x14ac:dyDescent="0.3">
      <c r="A1084" s="1" t="s">
        <v>197</v>
      </c>
      <c r="B1084" s="1" t="s">
        <v>198</v>
      </c>
      <c r="C1084" s="1" t="s">
        <v>199</v>
      </c>
      <c r="D1084" s="1" t="s">
        <v>34</v>
      </c>
      <c r="F1084" s="1" t="s">
        <v>4475</v>
      </c>
      <c r="G1084" s="1" t="s">
        <v>2438</v>
      </c>
      <c r="H1084" s="1" t="s">
        <v>60</v>
      </c>
      <c r="I1084" s="1" t="s">
        <v>113</v>
      </c>
      <c r="J1084" s="1" t="s">
        <v>61</v>
      </c>
      <c r="K1084" s="1" t="str">
        <f>"LVL"</f>
        <v>LVL</v>
      </c>
      <c r="L1084" s="2">
        <v>43389</v>
      </c>
      <c r="M1084" s="2">
        <v>43390</v>
      </c>
      <c r="N1084" s="2">
        <v>43390</v>
      </c>
      <c r="W1084" s="1" t="s">
        <v>59</v>
      </c>
      <c r="X1084" s="1" t="str">
        <f>"139545"</f>
        <v>139545</v>
      </c>
      <c r="Z1084" s="1" t="s">
        <v>74</v>
      </c>
      <c r="AA1084" s="1">
        <v>1</v>
      </c>
      <c r="AB1084" s="1" t="s">
        <v>2439</v>
      </c>
      <c r="AD1084" s="1" t="s">
        <v>79</v>
      </c>
    </row>
    <row r="1085" spans="1:30" s="1" customFormat="1" x14ac:dyDescent="0.3">
      <c r="A1085" s="1" t="s">
        <v>916</v>
      </c>
      <c r="B1085" s="1" t="s">
        <v>500</v>
      </c>
      <c r="C1085" s="1" t="s">
        <v>917</v>
      </c>
      <c r="D1085" s="1" t="s">
        <v>34</v>
      </c>
      <c r="F1085" s="1" t="s">
        <v>4475</v>
      </c>
      <c r="G1085" s="1" t="s">
        <v>2440</v>
      </c>
      <c r="H1085" s="1" t="s">
        <v>60</v>
      </c>
      <c r="I1085" s="1" t="s">
        <v>113</v>
      </c>
      <c r="J1085" s="1" t="s">
        <v>61</v>
      </c>
      <c r="K1085" s="1" t="str">
        <f>"LVL"</f>
        <v>LVL</v>
      </c>
      <c r="L1085" s="2">
        <v>43390</v>
      </c>
      <c r="M1085" s="2">
        <v>43391</v>
      </c>
      <c r="N1085" s="2">
        <v>43391</v>
      </c>
      <c r="W1085" s="1" t="s">
        <v>59</v>
      </c>
      <c r="X1085" s="1" t="str">
        <f>"690945"</f>
        <v>690945</v>
      </c>
      <c r="Z1085" s="1" t="s">
        <v>184</v>
      </c>
      <c r="AA1085" s="1">
        <v>1</v>
      </c>
      <c r="AD1085" s="1" t="s">
        <v>79</v>
      </c>
    </row>
    <row r="1086" spans="1:30" s="1" customFormat="1" x14ac:dyDescent="0.3">
      <c r="A1086" s="1" t="s">
        <v>916</v>
      </c>
      <c r="B1086" s="1" t="s">
        <v>500</v>
      </c>
      <c r="C1086" s="1" t="s">
        <v>917</v>
      </c>
      <c r="D1086" s="1" t="s">
        <v>34</v>
      </c>
      <c r="F1086" s="1" t="s">
        <v>4475</v>
      </c>
      <c r="G1086" s="1" t="s">
        <v>2441</v>
      </c>
      <c r="H1086" s="1" t="s">
        <v>60</v>
      </c>
      <c r="I1086" s="1" t="s">
        <v>113</v>
      </c>
      <c r="J1086" s="1" t="s">
        <v>61</v>
      </c>
      <c r="K1086" s="1" t="str">
        <f>"LVL"</f>
        <v>LVL</v>
      </c>
      <c r="L1086" s="2">
        <v>43390</v>
      </c>
      <c r="M1086" s="2">
        <v>43391</v>
      </c>
      <c r="N1086" s="2">
        <v>43391</v>
      </c>
      <c r="W1086" s="1" t="s">
        <v>59</v>
      </c>
      <c r="X1086" s="1" t="str">
        <f>"690945"</f>
        <v>690945</v>
      </c>
      <c r="Z1086" s="1" t="s">
        <v>184</v>
      </c>
      <c r="AA1086" s="1">
        <v>1</v>
      </c>
      <c r="AD1086" s="1" t="s">
        <v>79</v>
      </c>
    </row>
    <row r="1087" spans="1:30" s="1" customFormat="1" x14ac:dyDescent="0.3">
      <c r="A1087" s="1" t="s">
        <v>1172</v>
      </c>
      <c r="B1087" s="1" t="s">
        <v>1173</v>
      </c>
      <c r="C1087" s="1" t="s">
        <v>1174</v>
      </c>
      <c r="D1087" s="1" t="s">
        <v>37</v>
      </c>
      <c r="F1087" s="1">
        <v>78</v>
      </c>
      <c r="G1087" s="1" t="s">
        <v>2442</v>
      </c>
      <c r="H1087" s="1" t="s">
        <v>60</v>
      </c>
      <c r="I1087" s="1" t="s">
        <v>95</v>
      </c>
      <c r="J1087" s="1" t="s">
        <v>61</v>
      </c>
      <c r="K1087" s="1" t="str">
        <f>"44"</f>
        <v>44</v>
      </c>
      <c r="L1087" s="2">
        <v>43391</v>
      </c>
      <c r="M1087" s="2">
        <v>43392</v>
      </c>
      <c r="N1087" s="2">
        <v>43392</v>
      </c>
      <c r="W1087" s="1" t="s">
        <v>59</v>
      </c>
      <c r="X1087" s="1" t="str">
        <f>"607064"</f>
        <v>607064</v>
      </c>
      <c r="Z1087" s="1" t="s">
        <v>42</v>
      </c>
      <c r="AA1087" s="1">
        <v>1</v>
      </c>
      <c r="AD1087" s="1" t="s">
        <v>43</v>
      </c>
    </row>
    <row r="1088" spans="1:30" s="1" customFormat="1" x14ac:dyDescent="0.3">
      <c r="A1088" s="1" t="s">
        <v>1172</v>
      </c>
      <c r="B1088" s="1" t="s">
        <v>1173</v>
      </c>
      <c r="C1088" s="1" t="s">
        <v>1174</v>
      </c>
      <c r="D1088" s="1" t="s">
        <v>37</v>
      </c>
      <c r="F1088" s="1">
        <v>78</v>
      </c>
      <c r="G1088" s="1" t="s">
        <v>2443</v>
      </c>
      <c r="H1088" s="1" t="s">
        <v>60</v>
      </c>
      <c r="I1088" s="1" t="s">
        <v>33</v>
      </c>
      <c r="J1088" s="1" t="s">
        <v>61</v>
      </c>
      <c r="K1088" s="1" t="str">
        <f>"44"</f>
        <v>44</v>
      </c>
      <c r="L1088" s="2">
        <v>43391</v>
      </c>
      <c r="M1088" s="2">
        <v>43392</v>
      </c>
      <c r="N1088" s="2">
        <v>43392</v>
      </c>
      <c r="W1088" s="1" t="s">
        <v>59</v>
      </c>
      <c r="X1088" s="1" t="str">
        <f>"607064"</f>
        <v>607064</v>
      </c>
      <c r="Z1088" s="1" t="s">
        <v>42</v>
      </c>
      <c r="AA1088" s="1">
        <v>1</v>
      </c>
      <c r="AB1088" s="1" t="s">
        <v>2444</v>
      </c>
      <c r="AD1088" s="1" t="s">
        <v>43</v>
      </c>
    </row>
    <row r="1089" spans="1:30" s="1" customFormat="1" x14ac:dyDescent="0.3">
      <c r="A1089" s="1" t="s">
        <v>1463</v>
      </c>
      <c r="B1089" s="1" t="s">
        <v>1464</v>
      </c>
      <c r="C1089" s="1" t="s">
        <v>1465</v>
      </c>
      <c r="D1089" s="1" t="s">
        <v>34</v>
      </c>
      <c r="F1089" s="1" t="s">
        <v>4475</v>
      </c>
      <c r="G1089" s="1" t="s">
        <v>2445</v>
      </c>
      <c r="H1089" s="1" t="s">
        <v>60</v>
      </c>
      <c r="I1089" s="1" t="s">
        <v>113</v>
      </c>
      <c r="J1089" s="1" t="s">
        <v>61</v>
      </c>
      <c r="K1089" s="1" t="str">
        <f>"LVL"</f>
        <v>LVL</v>
      </c>
      <c r="L1089" s="2">
        <v>43391</v>
      </c>
      <c r="M1089" s="2">
        <v>43392</v>
      </c>
      <c r="N1089" s="2">
        <v>43392</v>
      </c>
      <c r="W1089" s="1" t="s">
        <v>59</v>
      </c>
      <c r="X1089" s="1" t="str">
        <f>"139545"</f>
        <v>139545</v>
      </c>
      <c r="Z1089" s="1" t="s">
        <v>74</v>
      </c>
      <c r="AA1089" s="1">
        <v>1</v>
      </c>
      <c r="AD1089" s="1" t="s">
        <v>79</v>
      </c>
    </row>
    <row r="1090" spans="1:30" s="1" customFormat="1" x14ac:dyDescent="0.3">
      <c r="A1090" s="1" t="s">
        <v>1463</v>
      </c>
      <c r="B1090" s="1" t="s">
        <v>1464</v>
      </c>
      <c r="C1090" s="1" t="s">
        <v>1465</v>
      </c>
      <c r="D1090" s="1" t="s">
        <v>34</v>
      </c>
      <c r="F1090" s="1" t="s">
        <v>4475</v>
      </c>
      <c r="G1090" s="1" t="s">
        <v>2445</v>
      </c>
      <c r="H1090" s="1" t="s">
        <v>60</v>
      </c>
      <c r="I1090" s="1" t="s">
        <v>113</v>
      </c>
      <c r="J1090" s="1" t="s">
        <v>61</v>
      </c>
      <c r="K1090" s="1" t="str">
        <f>"LVL"</f>
        <v>LVL</v>
      </c>
      <c r="L1090" s="2">
        <v>43391</v>
      </c>
      <c r="M1090" s="2">
        <v>43392</v>
      </c>
      <c r="N1090" s="2">
        <v>43392</v>
      </c>
      <c r="W1090" s="1" t="s">
        <v>59</v>
      </c>
      <c r="X1090" s="1" t="str">
        <f>"139545"</f>
        <v>139545</v>
      </c>
      <c r="Z1090" s="1" t="s">
        <v>74</v>
      </c>
      <c r="AA1090" s="1">
        <v>1</v>
      </c>
      <c r="AD1090" s="1" t="s">
        <v>79</v>
      </c>
    </row>
    <row r="1091" spans="1:30" s="1" customFormat="1" x14ac:dyDescent="0.3">
      <c r="A1091" s="1" t="s">
        <v>910</v>
      </c>
      <c r="B1091" s="1" t="s">
        <v>911</v>
      </c>
      <c r="C1091" s="1" t="s">
        <v>912</v>
      </c>
      <c r="D1091" s="1" t="s">
        <v>34</v>
      </c>
      <c r="F1091" s="1" t="s">
        <v>4475</v>
      </c>
      <c r="G1091" s="1" t="s">
        <v>2446</v>
      </c>
      <c r="H1091" s="1" t="s">
        <v>60</v>
      </c>
      <c r="I1091" s="1" t="s">
        <v>113</v>
      </c>
      <c r="J1091" s="1" t="s">
        <v>61</v>
      </c>
      <c r="K1091" s="1" t="str">
        <f>"LVL"</f>
        <v>LVL</v>
      </c>
      <c r="L1091" s="2">
        <v>43391</v>
      </c>
      <c r="M1091" s="2">
        <v>43392</v>
      </c>
      <c r="N1091" s="2">
        <v>43392</v>
      </c>
      <c r="W1091" s="1" t="s">
        <v>59</v>
      </c>
      <c r="X1091" s="1" t="str">
        <f>"690945"</f>
        <v>690945</v>
      </c>
      <c r="Z1091" s="1" t="s">
        <v>184</v>
      </c>
      <c r="AA1091" s="1">
        <v>1</v>
      </c>
      <c r="AD1091" s="1" t="s">
        <v>79</v>
      </c>
    </row>
    <row r="1092" spans="1:30" s="1" customFormat="1" x14ac:dyDescent="0.3">
      <c r="A1092" s="1" t="s">
        <v>2036</v>
      </c>
      <c r="B1092" s="1" t="s">
        <v>687</v>
      </c>
      <c r="C1092" s="1" t="s">
        <v>2037</v>
      </c>
      <c r="D1092" s="1" t="s">
        <v>34</v>
      </c>
      <c r="F1092" s="1" t="s">
        <v>4475</v>
      </c>
      <c r="G1092" s="1" t="s">
        <v>2447</v>
      </c>
      <c r="H1092" s="1" t="s">
        <v>60</v>
      </c>
      <c r="I1092" s="1" t="s">
        <v>113</v>
      </c>
      <c r="J1092" s="1" t="s">
        <v>61</v>
      </c>
      <c r="K1092" s="1" t="str">
        <f>"LVL"</f>
        <v>LVL</v>
      </c>
      <c r="L1092" s="2">
        <v>43391</v>
      </c>
      <c r="M1092" s="2">
        <v>43392</v>
      </c>
      <c r="N1092" s="2">
        <v>43392</v>
      </c>
      <c r="W1092" s="1" t="s">
        <v>59</v>
      </c>
      <c r="X1092" s="1" t="str">
        <f>"139545"</f>
        <v>139545</v>
      </c>
      <c r="Z1092" s="1" t="s">
        <v>74</v>
      </c>
      <c r="AA1092" s="1">
        <v>1</v>
      </c>
      <c r="AD1092" s="1" t="s">
        <v>79</v>
      </c>
    </row>
    <row r="1093" spans="1:30" s="1" customFormat="1" x14ac:dyDescent="0.3">
      <c r="A1093" s="1" t="s">
        <v>423</v>
      </c>
      <c r="B1093" s="1" t="s">
        <v>424</v>
      </c>
      <c r="C1093" s="1" t="s">
        <v>425</v>
      </c>
      <c r="D1093" s="1" t="s">
        <v>37</v>
      </c>
      <c r="F1093" s="1" t="s">
        <v>4478</v>
      </c>
      <c r="G1093" s="1" t="s">
        <v>2448</v>
      </c>
      <c r="H1093" s="1" t="s">
        <v>60</v>
      </c>
      <c r="I1093" s="1" t="s">
        <v>113</v>
      </c>
      <c r="J1093" s="1" t="s">
        <v>61</v>
      </c>
      <c r="K1093" s="1" t="str">
        <f>"102"</f>
        <v>102</v>
      </c>
      <c r="L1093" s="2">
        <v>43391</v>
      </c>
      <c r="M1093" s="2">
        <v>43392</v>
      </c>
      <c r="N1093" s="2">
        <v>43392</v>
      </c>
      <c r="W1093" s="1" t="s">
        <v>59</v>
      </c>
      <c r="X1093" s="1" t="str">
        <f>"847692"</f>
        <v>847692</v>
      </c>
      <c r="Z1093" s="1" t="s">
        <v>108</v>
      </c>
      <c r="AA1093" s="1">
        <v>1</v>
      </c>
      <c r="AD1093" s="1" t="s">
        <v>114</v>
      </c>
    </row>
    <row r="1094" spans="1:30" s="1" customFormat="1" x14ac:dyDescent="0.3">
      <c r="A1094" s="1" t="s">
        <v>1463</v>
      </c>
      <c r="B1094" s="1" t="s">
        <v>1464</v>
      </c>
      <c r="C1094" s="1" t="s">
        <v>1465</v>
      </c>
      <c r="D1094" s="1" t="s">
        <v>34</v>
      </c>
      <c r="F1094" s="1" t="s">
        <v>4475</v>
      </c>
      <c r="G1094" s="1" t="s">
        <v>2449</v>
      </c>
      <c r="H1094" s="1" t="s">
        <v>60</v>
      </c>
      <c r="I1094" s="1" t="s">
        <v>113</v>
      </c>
      <c r="J1094" s="1" t="s">
        <v>61</v>
      </c>
      <c r="K1094" s="1" t="str">
        <f>"LVL"</f>
        <v>LVL</v>
      </c>
      <c r="L1094" s="2">
        <v>43391</v>
      </c>
      <c r="M1094" s="2">
        <v>43392</v>
      </c>
      <c r="N1094" s="2">
        <v>43392</v>
      </c>
      <c r="W1094" s="1" t="s">
        <v>59</v>
      </c>
      <c r="X1094" s="1" t="str">
        <f>"139545"</f>
        <v>139545</v>
      </c>
      <c r="Z1094" s="1" t="s">
        <v>74</v>
      </c>
      <c r="AA1094" s="1">
        <v>1</v>
      </c>
      <c r="AD1094" s="1" t="s">
        <v>79</v>
      </c>
    </row>
    <row r="1095" spans="1:30" s="1" customFormat="1" x14ac:dyDescent="0.3">
      <c r="A1095" s="1" t="s">
        <v>1863</v>
      </c>
      <c r="B1095" s="1" t="s">
        <v>500</v>
      </c>
      <c r="C1095" s="1" t="s">
        <v>635</v>
      </c>
      <c r="D1095" s="1" t="s">
        <v>37</v>
      </c>
      <c r="F1095" s="1">
        <v>105</v>
      </c>
      <c r="G1095" s="1" t="s">
        <v>2450</v>
      </c>
      <c r="H1095" s="1" t="s">
        <v>60</v>
      </c>
      <c r="I1095" s="1" t="s">
        <v>113</v>
      </c>
      <c r="J1095" s="1" t="s">
        <v>61</v>
      </c>
      <c r="K1095" s="1" t="str">
        <f>"102"</f>
        <v>102</v>
      </c>
      <c r="L1095" s="2">
        <v>43391</v>
      </c>
      <c r="M1095" s="2">
        <v>43395</v>
      </c>
      <c r="N1095" s="2">
        <v>43395</v>
      </c>
      <c r="W1095" s="1" t="s">
        <v>59</v>
      </c>
      <c r="X1095" s="1" t="str">
        <f>"305671"</f>
        <v>305671</v>
      </c>
      <c r="Z1095" s="1" t="s">
        <v>65</v>
      </c>
      <c r="AA1095" s="1">
        <v>1</v>
      </c>
      <c r="AB1095" s="1" t="s">
        <v>2451</v>
      </c>
      <c r="AD1095" s="1" t="s">
        <v>67</v>
      </c>
    </row>
    <row r="1096" spans="1:30" s="1" customFormat="1" x14ac:dyDescent="0.3">
      <c r="A1096" s="1" t="s">
        <v>2454</v>
      </c>
      <c r="B1096" s="1" t="s">
        <v>2455</v>
      </c>
      <c r="C1096" s="1" t="s">
        <v>2456</v>
      </c>
      <c r="D1096" s="1" t="s">
        <v>37</v>
      </c>
      <c r="F1096" s="1">
        <v>33</v>
      </c>
      <c r="G1096" s="1" t="s">
        <v>2453</v>
      </c>
      <c r="H1096" s="1" t="s">
        <v>60</v>
      </c>
      <c r="I1096" s="1" t="s">
        <v>95</v>
      </c>
      <c r="J1096" s="1" t="s">
        <v>61</v>
      </c>
      <c r="K1096" s="1" t="str">
        <f>"102"</f>
        <v>102</v>
      </c>
      <c r="L1096" s="2">
        <v>43392</v>
      </c>
      <c r="M1096" s="2">
        <v>43395</v>
      </c>
      <c r="N1096" s="2">
        <v>43395</v>
      </c>
      <c r="O1096" s="2">
        <v>43399</v>
      </c>
      <c r="W1096" s="1" t="s">
        <v>2457</v>
      </c>
      <c r="X1096" s="1" t="str">
        <f>"811858"</f>
        <v>811858</v>
      </c>
      <c r="Z1096" s="1" t="s">
        <v>2452</v>
      </c>
      <c r="AA1096" s="1">
        <v>2</v>
      </c>
      <c r="AB1096" s="1" t="s">
        <v>49</v>
      </c>
      <c r="AD1096" s="1" t="s">
        <v>2458</v>
      </c>
    </row>
    <row r="1097" spans="1:30" s="1" customFormat="1" x14ac:dyDescent="0.3">
      <c r="A1097" s="1" t="s">
        <v>2454</v>
      </c>
      <c r="B1097" s="1" t="s">
        <v>2455</v>
      </c>
      <c r="C1097" s="1" t="s">
        <v>2456</v>
      </c>
      <c r="D1097" s="1" t="s">
        <v>37</v>
      </c>
      <c r="F1097" s="1">
        <v>29</v>
      </c>
      <c r="G1097" s="1" t="s">
        <v>2453</v>
      </c>
      <c r="H1097" s="1" t="s">
        <v>60</v>
      </c>
      <c r="I1097" s="1" t="s">
        <v>95</v>
      </c>
      <c r="J1097" s="1" t="s">
        <v>61</v>
      </c>
      <c r="K1097" s="1" t="str">
        <f>"102"</f>
        <v>102</v>
      </c>
      <c r="L1097" s="2">
        <v>43392</v>
      </c>
      <c r="M1097" s="2">
        <v>43395</v>
      </c>
      <c r="N1097" s="2">
        <v>43395</v>
      </c>
      <c r="W1097" s="1" t="s">
        <v>59</v>
      </c>
      <c r="X1097" s="1" t="str">
        <f>"666659"</f>
        <v>666659</v>
      </c>
      <c r="Z1097" s="1" t="s">
        <v>2459</v>
      </c>
      <c r="AA1097" s="1">
        <v>1</v>
      </c>
      <c r="AB1097" s="1" t="s">
        <v>49</v>
      </c>
      <c r="AD1097" s="1" t="s">
        <v>2460</v>
      </c>
    </row>
    <row r="1098" spans="1:30" s="1" customFormat="1" x14ac:dyDescent="0.3">
      <c r="A1098" s="1" t="s">
        <v>194</v>
      </c>
      <c r="B1098" s="1" t="s">
        <v>195</v>
      </c>
      <c r="C1098" s="1" t="s">
        <v>2462</v>
      </c>
      <c r="D1098" s="1" t="s">
        <v>37</v>
      </c>
      <c r="F1098" s="1" t="s">
        <v>4478</v>
      </c>
      <c r="G1098" s="1" t="s">
        <v>2461</v>
      </c>
      <c r="H1098" s="1" t="s">
        <v>60</v>
      </c>
      <c r="I1098" s="1" t="s">
        <v>95</v>
      </c>
      <c r="J1098" s="1" t="s">
        <v>61</v>
      </c>
      <c r="K1098" s="1" t="str">
        <f>"102"</f>
        <v>102</v>
      </c>
      <c r="L1098" s="2">
        <v>43392</v>
      </c>
      <c r="M1098" s="2">
        <v>43395</v>
      </c>
      <c r="N1098" s="2">
        <v>43395</v>
      </c>
      <c r="W1098" s="1" t="s">
        <v>59</v>
      </c>
      <c r="X1098" s="1" t="str">
        <f>"847692"</f>
        <v>847692</v>
      </c>
      <c r="Z1098" s="1" t="s">
        <v>108</v>
      </c>
      <c r="AA1098" s="1">
        <v>1</v>
      </c>
      <c r="AD1098" s="1" t="s">
        <v>114</v>
      </c>
    </row>
    <row r="1099" spans="1:30" s="1" customFormat="1" x14ac:dyDescent="0.3">
      <c r="A1099" s="1" t="s">
        <v>1463</v>
      </c>
      <c r="B1099" s="1" t="s">
        <v>1464</v>
      </c>
      <c r="C1099" s="1" t="s">
        <v>1465</v>
      </c>
      <c r="D1099" s="1" t="s">
        <v>34</v>
      </c>
      <c r="F1099" s="1" t="s">
        <v>4475</v>
      </c>
      <c r="G1099" s="1" t="s">
        <v>2463</v>
      </c>
      <c r="H1099" s="1" t="s">
        <v>60</v>
      </c>
      <c r="I1099" s="1" t="s">
        <v>113</v>
      </c>
      <c r="J1099" s="1" t="s">
        <v>61</v>
      </c>
      <c r="K1099" s="1" t="str">
        <f>"LVL"</f>
        <v>LVL</v>
      </c>
      <c r="L1099" s="2">
        <v>43392</v>
      </c>
      <c r="M1099" s="2">
        <v>43395</v>
      </c>
      <c r="N1099" s="2">
        <v>43395</v>
      </c>
      <c r="W1099" s="1" t="s">
        <v>59</v>
      </c>
      <c r="X1099" s="1" t="str">
        <f>"139545"</f>
        <v>139545</v>
      </c>
      <c r="Z1099" s="1" t="s">
        <v>74</v>
      </c>
      <c r="AA1099" s="1">
        <v>1</v>
      </c>
      <c r="AD1099" s="1" t="s">
        <v>79</v>
      </c>
    </row>
    <row r="1100" spans="1:30" s="1" customFormat="1" x14ac:dyDescent="0.3">
      <c r="A1100" s="1" t="s">
        <v>2465</v>
      </c>
      <c r="B1100" s="1" t="s">
        <v>134</v>
      </c>
      <c r="C1100" s="1" t="s">
        <v>2466</v>
      </c>
      <c r="D1100" s="1" t="s">
        <v>37</v>
      </c>
      <c r="F1100" s="1" t="s">
        <v>4478</v>
      </c>
      <c r="G1100" s="1" t="s">
        <v>2464</v>
      </c>
      <c r="H1100" s="1" t="s">
        <v>60</v>
      </c>
      <c r="I1100" s="1" t="s">
        <v>113</v>
      </c>
      <c r="J1100" s="1" t="s">
        <v>61</v>
      </c>
      <c r="K1100" s="1" t="str">
        <f>"FRN"</f>
        <v>FRN</v>
      </c>
      <c r="L1100" s="2">
        <v>43393</v>
      </c>
      <c r="M1100" s="2">
        <v>43396</v>
      </c>
      <c r="N1100" s="2">
        <v>43396</v>
      </c>
      <c r="W1100" s="1" t="s">
        <v>59</v>
      </c>
      <c r="X1100" s="1" t="str">
        <f>"847692"</f>
        <v>847692</v>
      </c>
      <c r="Z1100" s="1" t="s">
        <v>108</v>
      </c>
      <c r="AA1100" s="1">
        <v>1</v>
      </c>
      <c r="AB1100" s="1" t="s">
        <v>2467</v>
      </c>
      <c r="AD1100" s="1" t="s">
        <v>114</v>
      </c>
    </row>
    <row r="1101" spans="1:30" s="1" customFormat="1" x14ac:dyDescent="0.3">
      <c r="A1101" s="1" t="s">
        <v>861</v>
      </c>
      <c r="B1101" s="1" t="s">
        <v>134</v>
      </c>
      <c r="C1101" s="1" t="s">
        <v>77</v>
      </c>
      <c r="D1101" s="1" t="s">
        <v>37</v>
      </c>
      <c r="F1101" s="1">
        <v>105</v>
      </c>
      <c r="G1101" s="1" t="s">
        <v>2468</v>
      </c>
      <c r="H1101" s="1" t="s">
        <v>60</v>
      </c>
      <c r="I1101" s="1" t="s">
        <v>113</v>
      </c>
      <c r="J1101" s="1" t="s">
        <v>61</v>
      </c>
      <c r="K1101" s="1" t="str">
        <f>"FRN"</f>
        <v>FRN</v>
      </c>
      <c r="L1101" s="2">
        <v>43394</v>
      </c>
      <c r="M1101" s="2">
        <v>43396</v>
      </c>
      <c r="N1101" s="2">
        <v>43396</v>
      </c>
      <c r="W1101" s="1" t="s">
        <v>59</v>
      </c>
      <c r="X1101" s="1" t="str">
        <f>"305671"</f>
        <v>305671</v>
      </c>
      <c r="Z1101" s="1" t="s">
        <v>65</v>
      </c>
      <c r="AA1101" s="1">
        <v>1</v>
      </c>
      <c r="AB1101" s="1" t="s">
        <v>2469</v>
      </c>
      <c r="AD1101" s="1" t="s">
        <v>67</v>
      </c>
    </row>
    <row r="1102" spans="1:30" s="1" customFormat="1" x14ac:dyDescent="0.3">
      <c r="A1102" s="1" t="s">
        <v>2471</v>
      </c>
      <c r="B1102" s="1" t="s">
        <v>2472</v>
      </c>
      <c r="C1102" s="1" t="s">
        <v>2473</v>
      </c>
      <c r="D1102" s="1" t="s">
        <v>37</v>
      </c>
      <c r="F1102" s="1">
        <v>78</v>
      </c>
      <c r="G1102" s="1" t="s">
        <v>2470</v>
      </c>
      <c r="H1102" s="1" t="s">
        <v>60</v>
      </c>
      <c r="I1102" s="1" t="s">
        <v>64</v>
      </c>
      <c r="J1102" s="1" t="s">
        <v>61</v>
      </c>
      <c r="K1102" s="1" t="str">
        <f t="shared" ref="K1102:K1108" si="62">"102"</f>
        <v>102</v>
      </c>
      <c r="L1102" s="2">
        <v>43395</v>
      </c>
      <c r="M1102" s="2">
        <v>43396</v>
      </c>
      <c r="N1102" s="2">
        <v>43396</v>
      </c>
      <c r="W1102" s="1" t="s">
        <v>59</v>
      </c>
      <c r="X1102" s="1" t="str">
        <f>"607064"</f>
        <v>607064</v>
      </c>
      <c r="Z1102" s="1" t="s">
        <v>42</v>
      </c>
      <c r="AA1102" s="1">
        <v>1</v>
      </c>
      <c r="AD1102" s="1" t="s">
        <v>43</v>
      </c>
    </row>
    <row r="1103" spans="1:30" s="1" customFormat="1" x14ac:dyDescent="0.3">
      <c r="A1103" s="1" t="s">
        <v>1404</v>
      </c>
      <c r="B1103" s="1" t="s">
        <v>1405</v>
      </c>
      <c r="C1103" s="1" t="s">
        <v>1406</v>
      </c>
      <c r="D1103" s="1" t="s">
        <v>37</v>
      </c>
      <c r="F1103" s="1">
        <v>78</v>
      </c>
      <c r="G1103" s="1" t="s">
        <v>2474</v>
      </c>
      <c r="H1103" s="1" t="s">
        <v>60</v>
      </c>
      <c r="I1103" s="1" t="s">
        <v>64</v>
      </c>
      <c r="J1103" s="1" t="s">
        <v>61</v>
      </c>
      <c r="K1103" s="1" t="str">
        <f t="shared" si="62"/>
        <v>102</v>
      </c>
      <c r="L1103" s="2">
        <v>43395</v>
      </c>
      <c r="M1103" s="2">
        <v>43396</v>
      </c>
      <c r="N1103" s="2">
        <v>43396</v>
      </c>
      <c r="W1103" s="1" t="s">
        <v>59</v>
      </c>
      <c r="X1103" s="1" t="str">
        <f>"607064"</f>
        <v>607064</v>
      </c>
      <c r="Z1103" s="1" t="s">
        <v>42</v>
      </c>
      <c r="AA1103" s="1">
        <v>1</v>
      </c>
      <c r="AD1103" s="1" t="s">
        <v>43</v>
      </c>
    </row>
    <row r="1104" spans="1:30" s="1" customFormat="1" x14ac:dyDescent="0.3">
      <c r="A1104" s="1" t="s">
        <v>331</v>
      </c>
      <c r="B1104" s="1" t="s">
        <v>332</v>
      </c>
      <c r="C1104" s="1" t="s">
        <v>333</v>
      </c>
      <c r="D1104" s="1" t="s">
        <v>37</v>
      </c>
      <c r="F1104" s="1">
        <v>78</v>
      </c>
      <c r="G1104" s="1" t="s">
        <v>2475</v>
      </c>
      <c r="H1104" s="1" t="s">
        <v>60</v>
      </c>
      <c r="I1104" s="1" t="s">
        <v>64</v>
      </c>
      <c r="J1104" s="1" t="s">
        <v>61</v>
      </c>
      <c r="K1104" s="1" t="str">
        <f t="shared" si="62"/>
        <v>102</v>
      </c>
      <c r="L1104" s="2">
        <v>43395</v>
      </c>
      <c r="M1104" s="2">
        <v>43396</v>
      </c>
      <c r="N1104" s="2">
        <v>43396</v>
      </c>
      <c r="W1104" s="1" t="s">
        <v>59</v>
      </c>
      <c r="X1104" s="1" t="str">
        <f>"607064"</f>
        <v>607064</v>
      </c>
      <c r="Z1104" s="1" t="s">
        <v>42</v>
      </c>
      <c r="AA1104" s="1">
        <v>1</v>
      </c>
      <c r="AD1104" s="1" t="s">
        <v>43</v>
      </c>
    </row>
    <row r="1105" spans="1:30" s="1" customFormat="1" x14ac:dyDescent="0.3">
      <c r="A1105" s="1" t="s">
        <v>2477</v>
      </c>
      <c r="B1105" s="1" t="s">
        <v>2478</v>
      </c>
      <c r="C1105" s="1" t="s">
        <v>2479</v>
      </c>
      <c r="D1105" s="1" t="s">
        <v>37</v>
      </c>
      <c r="F1105" s="1">
        <v>78</v>
      </c>
      <c r="G1105" s="1" t="s">
        <v>2476</v>
      </c>
      <c r="H1105" s="1" t="s">
        <v>60</v>
      </c>
      <c r="I1105" s="1" t="s">
        <v>64</v>
      </c>
      <c r="J1105" s="1" t="s">
        <v>61</v>
      </c>
      <c r="K1105" s="1" t="str">
        <f t="shared" si="62"/>
        <v>102</v>
      </c>
      <c r="L1105" s="2">
        <v>43395</v>
      </c>
      <c r="M1105" s="2">
        <v>43396</v>
      </c>
      <c r="N1105" s="2">
        <v>43396</v>
      </c>
      <c r="W1105" s="1" t="s">
        <v>59</v>
      </c>
      <c r="X1105" s="1" t="str">
        <f>"607064"</f>
        <v>607064</v>
      </c>
      <c r="Z1105" s="1" t="s">
        <v>42</v>
      </c>
      <c r="AA1105" s="1">
        <v>1</v>
      </c>
      <c r="AD1105" s="1" t="s">
        <v>43</v>
      </c>
    </row>
    <row r="1106" spans="1:30" s="1" customFormat="1" x14ac:dyDescent="0.3">
      <c r="A1106" s="1" t="s">
        <v>1842</v>
      </c>
      <c r="B1106" s="1" t="s">
        <v>1843</v>
      </c>
      <c r="C1106" s="1" t="s">
        <v>1844</v>
      </c>
      <c r="D1106" s="1" t="s">
        <v>37</v>
      </c>
      <c r="F1106" s="1" t="s">
        <v>4478</v>
      </c>
      <c r="G1106" s="1" t="s">
        <v>2480</v>
      </c>
      <c r="H1106" s="1" t="s">
        <v>60</v>
      </c>
      <c r="I1106" s="1" t="s">
        <v>113</v>
      </c>
      <c r="J1106" s="1" t="s">
        <v>61</v>
      </c>
      <c r="K1106" s="1" t="str">
        <f t="shared" si="62"/>
        <v>102</v>
      </c>
      <c r="L1106" s="2">
        <v>43395</v>
      </c>
      <c r="M1106" s="2">
        <v>43396</v>
      </c>
      <c r="N1106" s="2">
        <v>43396</v>
      </c>
      <c r="W1106" s="1" t="s">
        <v>59</v>
      </c>
      <c r="X1106" s="1" t="str">
        <f>"847692"</f>
        <v>847692</v>
      </c>
      <c r="Z1106" s="1" t="s">
        <v>108</v>
      </c>
      <c r="AA1106" s="1">
        <v>1</v>
      </c>
      <c r="AD1106" s="1" t="s">
        <v>114</v>
      </c>
    </row>
    <row r="1107" spans="1:30" s="1" customFormat="1" x14ac:dyDescent="0.3">
      <c r="A1107" s="1" t="s">
        <v>1842</v>
      </c>
      <c r="B1107" s="1" t="s">
        <v>1843</v>
      </c>
      <c r="C1107" s="1" t="s">
        <v>1844</v>
      </c>
      <c r="D1107" s="1" t="s">
        <v>37</v>
      </c>
      <c r="F1107" s="1" t="s">
        <v>4478</v>
      </c>
      <c r="G1107" s="1" t="s">
        <v>2480</v>
      </c>
      <c r="H1107" s="1" t="s">
        <v>60</v>
      </c>
      <c r="I1107" s="1" t="s">
        <v>113</v>
      </c>
      <c r="J1107" s="1" t="s">
        <v>61</v>
      </c>
      <c r="K1107" s="1" t="str">
        <f t="shared" si="62"/>
        <v>102</v>
      </c>
      <c r="L1107" s="2">
        <v>43395</v>
      </c>
      <c r="M1107" s="2">
        <v>43396</v>
      </c>
      <c r="N1107" s="2">
        <v>43396</v>
      </c>
      <c r="W1107" s="1" t="s">
        <v>59</v>
      </c>
      <c r="X1107" s="1" t="str">
        <f>"847692"</f>
        <v>847692</v>
      </c>
      <c r="Z1107" s="1" t="s">
        <v>108</v>
      </c>
      <c r="AA1107" s="1">
        <v>1</v>
      </c>
      <c r="AD1107" s="1" t="s">
        <v>114</v>
      </c>
    </row>
    <row r="1108" spans="1:30" s="1" customFormat="1" x14ac:dyDescent="0.3">
      <c r="A1108" s="1" t="s">
        <v>229</v>
      </c>
      <c r="B1108" s="1" t="s">
        <v>230</v>
      </c>
      <c r="C1108" s="1" t="s">
        <v>231</v>
      </c>
      <c r="D1108" s="1" t="s">
        <v>37</v>
      </c>
      <c r="F1108" s="1" t="s">
        <v>4478</v>
      </c>
      <c r="G1108" s="1" t="s">
        <v>2481</v>
      </c>
      <c r="H1108" s="1" t="s">
        <v>60</v>
      </c>
      <c r="I1108" s="1" t="s">
        <v>113</v>
      </c>
      <c r="J1108" s="1" t="s">
        <v>61</v>
      </c>
      <c r="K1108" s="1" t="str">
        <f t="shared" si="62"/>
        <v>102</v>
      </c>
      <c r="L1108" s="2">
        <v>43395</v>
      </c>
      <c r="M1108" s="2">
        <v>43396</v>
      </c>
      <c r="N1108" s="2">
        <v>43396</v>
      </c>
      <c r="W1108" s="1" t="s">
        <v>59</v>
      </c>
      <c r="X1108" s="1" t="str">
        <f>"847692"</f>
        <v>847692</v>
      </c>
      <c r="Z1108" s="1" t="s">
        <v>108</v>
      </c>
      <c r="AA1108" s="1">
        <v>1</v>
      </c>
      <c r="AB1108" s="1" t="s">
        <v>2482</v>
      </c>
      <c r="AD1108" s="1" t="s">
        <v>114</v>
      </c>
    </row>
    <row r="1109" spans="1:30" s="1" customFormat="1" x14ac:dyDescent="0.3">
      <c r="A1109" s="1" t="s">
        <v>1064</v>
      </c>
      <c r="B1109" s="1" t="s">
        <v>1065</v>
      </c>
      <c r="C1109" s="1" t="s">
        <v>1066</v>
      </c>
      <c r="D1109" s="1" t="s">
        <v>34</v>
      </c>
      <c r="F1109" s="1" t="s">
        <v>4475</v>
      </c>
      <c r="G1109" s="1" t="s">
        <v>2483</v>
      </c>
      <c r="H1109" s="1" t="s">
        <v>60</v>
      </c>
      <c r="I1109" s="1" t="s">
        <v>113</v>
      </c>
      <c r="J1109" s="1" t="s">
        <v>61</v>
      </c>
      <c r="K1109" s="1" t="str">
        <f t="shared" ref="K1109:K1114" si="63">"LVL"</f>
        <v>LVL</v>
      </c>
      <c r="L1109" s="2">
        <v>43395</v>
      </c>
      <c r="M1109" s="2">
        <v>43396</v>
      </c>
      <c r="N1109" s="2">
        <v>43396</v>
      </c>
      <c r="W1109" s="1" t="s">
        <v>59</v>
      </c>
      <c r="X1109" s="1" t="str">
        <f>"139545"</f>
        <v>139545</v>
      </c>
      <c r="Z1109" s="1" t="s">
        <v>74</v>
      </c>
      <c r="AA1109" s="1">
        <v>1</v>
      </c>
      <c r="AB1109" s="1" t="s">
        <v>2484</v>
      </c>
      <c r="AD1109" s="1" t="s">
        <v>79</v>
      </c>
    </row>
    <row r="1110" spans="1:30" s="1" customFormat="1" x14ac:dyDescent="0.3">
      <c r="A1110" s="1" t="s">
        <v>1572</v>
      </c>
      <c r="B1110" s="1" t="s">
        <v>1573</v>
      </c>
      <c r="C1110" s="1" t="s">
        <v>1574</v>
      </c>
      <c r="D1110" s="1" t="s">
        <v>34</v>
      </c>
      <c r="F1110" s="1" t="s">
        <v>4475</v>
      </c>
      <c r="G1110" s="1" t="s">
        <v>2485</v>
      </c>
      <c r="H1110" s="1" t="s">
        <v>60</v>
      </c>
      <c r="I1110" s="1" t="s">
        <v>113</v>
      </c>
      <c r="J1110" s="1" t="s">
        <v>61</v>
      </c>
      <c r="K1110" s="1" t="str">
        <f t="shared" si="63"/>
        <v>LVL</v>
      </c>
      <c r="L1110" s="2">
        <v>43395</v>
      </c>
      <c r="M1110" s="2">
        <v>43396</v>
      </c>
      <c r="N1110" s="2">
        <v>43396</v>
      </c>
      <c r="W1110" s="1" t="s">
        <v>59</v>
      </c>
      <c r="X1110" s="1" t="str">
        <f>"690945"</f>
        <v>690945</v>
      </c>
      <c r="Z1110" s="1" t="s">
        <v>184</v>
      </c>
      <c r="AA1110" s="1">
        <v>1</v>
      </c>
      <c r="AD1110" s="1" t="s">
        <v>79</v>
      </c>
    </row>
    <row r="1111" spans="1:30" s="1" customFormat="1" x14ac:dyDescent="0.3">
      <c r="A1111" s="1" t="s">
        <v>1572</v>
      </c>
      <c r="B1111" s="1" t="s">
        <v>1573</v>
      </c>
      <c r="C1111" s="1" t="s">
        <v>1574</v>
      </c>
      <c r="D1111" s="1" t="s">
        <v>34</v>
      </c>
      <c r="F1111" s="1" t="s">
        <v>4475</v>
      </c>
      <c r="G1111" s="1" t="s">
        <v>2485</v>
      </c>
      <c r="H1111" s="1" t="s">
        <v>60</v>
      </c>
      <c r="I1111" s="1" t="s">
        <v>113</v>
      </c>
      <c r="J1111" s="1" t="s">
        <v>61</v>
      </c>
      <c r="K1111" s="1" t="str">
        <f t="shared" si="63"/>
        <v>LVL</v>
      </c>
      <c r="L1111" s="2">
        <v>43395</v>
      </c>
      <c r="M1111" s="2">
        <v>43396</v>
      </c>
      <c r="N1111" s="2">
        <v>43396</v>
      </c>
      <c r="W1111" s="1" t="s">
        <v>59</v>
      </c>
      <c r="X1111" s="1" t="str">
        <f>"690945"</f>
        <v>690945</v>
      </c>
      <c r="Z1111" s="1" t="s">
        <v>184</v>
      </c>
      <c r="AA1111" s="1">
        <v>1</v>
      </c>
      <c r="AD1111" s="1" t="s">
        <v>79</v>
      </c>
    </row>
    <row r="1112" spans="1:30" s="1" customFormat="1" x14ac:dyDescent="0.3">
      <c r="A1112" s="1" t="s">
        <v>1572</v>
      </c>
      <c r="B1112" s="1" t="s">
        <v>1573</v>
      </c>
      <c r="C1112" s="1" t="s">
        <v>1574</v>
      </c>
      <c r="D1112" s="1" t="s">
        <v>34</v>
      </c>
      <c r="F1112" s="1" t="s">
        <v>4475</v>
      </c>
      <c r="G1112" s="1" t="s">
        <v>2485</v>
      </c>
      <c r="H1112" s="1" t="s">
        <v>60</v>
      </c>
      <c r="I1112" s="1" t="s">
        <v>113</v>
      </c>
      <c r="J1112" s="1" t="s">
        <v>61</v>
      </c>
      <c r="K1112" s="1" t="str">
        <f t="shared" si="63"/>
        <v>LVL</v>
      </c>
      <c r="L1112" s="2">
        <v>43395</v>
      </c>
      <c r="M1112" s="2">
        <v>43396</v>
      </c>
      <c r="N1112" s="2">
        <v>43396</v>
      </c>
      <c r="W1112" s="1" t="s">
        <v>59</v>
      </c>
      <c r="X1112" s="1" t="str">
        <f>"690945"</f>
        <v>690945</v>
      </c>
      <c r="Z1112" s="1" t="s">
        <v>184</v>
      </c>
      <c r="AA1112" s="1">
        <v>1</v>
      </c>
      <c r="AD1112" s="1" t="s">
        <v>79</v>
      </c>
    </row>
    <row r="1113" spans="1:30" s="1" customFormat="1" x14ac:dyDescent="0.3">
      <c r="A1113" s="1" t="s">
        <v>795</v>
      </c>
      <c r="B1113" s="1" t="s">
        <v>796</v>
      </c>
      <c r="C1113" s="1" t="s">
        <v>797</v>
      </c>
      <c r="D1113" s="1" t="s">
        <v>34</v>
      </c>
      <c r="F1113" s="1" t="s">
        <v>4475</v>
      </c>
      <c r="G1113" s="1" t="s">
        <v>2486</v>
      </c>
      <c r="H1113" s="1" t="s">
        <v>60</v>
      </c>
      <c r="I1113" s="1" t="s">
        <v>113</v>
      </c>
      <c r="J1113" s="1" t="s">
        <v>61</v>
      </c>
      <c r="K1113" s="1" t="str">
        <f t="shared" si="63"/>
        <v>LVL</v>
      </c>
      <c r="L1113" s="2">
        <v>43395</v>
      </c>
      <c r="M1113" s="2">
        <v>43396</v>
      </c>
      <c r="N1113" s="2">
        <v>43396</v>
      </c>
      <c r="W1113" s="1" t="s">
        <v>59</v>
      </c>
      <c r="X1113" s="1" t="str">
        <f>"139545"</f>
        <v>139545</v>
      </c>
      <c r="Z1113" s="1" t="s">
        <v>74</v>
      </c>
      <c r="AA1113" s="1">
        <v>1</v>
      </c>
      <c r="AB1113" s="1" t="s">
        <v>2487</v>
      </c>
      <c r="AD1113" s="1" t="s">
        <v>79</v>
      </c>
    </row>
    <row r="1114" spans="1:30" s="1" customFormat="1" x14ac:dyDescent="0.3">
      <c r="A1114" s="1" t="s">
        <v>795</v>
      </c>
      <c r="B1114" s="1" t="s">
        <v>796</v>
      </c>
      <c r="C1114" s="1" t="s">
        <v>797</v>
      </c>
      <c r="D1114" s="1" t="s">
        <v>34</v>
      </c>
      <c r="F1114" s="1" t="s">
        <v>4475</v>
      </c>
      <c r="G1114" s="1" t="s">
        <v>2488</v>
      </c>
      <c r="H1114" s="1" t="s">
        <v>60</v>
      </c>
      <c r="I1114" s="1" t="s">
        <v>113</v>
      </c>
      <c r="J1114" s="1" t="s">
        <v>61</v>
      </c>
      <c r="K1114" s="1" t="str">
        <f t="shared" si="63"/>
        <v>LVL</v>
      </c>
      <c r="L1114" s="2">
        <v>43395</v>
      </c>
      <c r="M1114" s="2">
        <v>43396</v>
      </c>
      <c r="N1114" s="2">
        <v>43396</v>
      </c>
      <c r="W1114" s="1" t="s">
        <v>59</v>
      </c>
      <c r="X1114" s="1" t="str">
        <f>"139545"</f>
        <v>139545</v>
      </c>
      <c r="Z1114" s="1" t="s">
        <v>74</v>
      </c>
      <c r="AA1114" s="1">
        <v>1</v>
      </c>
      <c r="AB1114" s="1" t="s">
        <v>2489</v>
      </c>
      <c r="AD1114" s="1" t="s">
        <v>79</v>
      </c>
    </row>
    <row r="1115" spans="1:30" s="1" customFormat="1" x14ac:dyDescent="0.3">
      <c r="A1115" s="1" t="s">
        <v>1713</v>
      </c>
      <c r="B1115" s="1" t="s">
        <v>1714</v>
      </c>
      <c r="C1115" s="1" t="s">
        <v>1447</v>
      </c>
      <c r="D1115" s="1" t="s">
        <v>37</v>
      </c>
      <c r="F1115" s="1">
        <v>105</v>
      </c>
      <c r="G1115" s="1" t="s">
        <v>2490</v>
      </c>
      <c r="H1115" s="1" t="s">
        <v>60</v>
      </c>
      <c r="I1115" s="1" t="s">
        <v>113</v>
      </c>
      <c r="J1115" s="1" t="s">
        <v>61</v>
      </c>
      <c r="K1115" s="1" t="str">
        <f>"44"</f>
        <v>44</v>
      </c>
      <c r="L1115" s="2">
        <v>43395</v>
      </c>
      <c r="M1115" s="2">
        <v>43396</v>
      </c>
      <c r="N1115" s="2">
        <v>43396</v>
      </c>
      <c r="W1115" s="1" t="s">
        <v>59</v>
      </c>
      <c r="X1115" s="1" t="str">
        <f>"305671"</f>
        <v>305671</v>
      </c>
      <c r="Z1115" s="1" t="s">
        <v>65</v>
      </c>
      <c r="AA1115" s="1">
        <v>1</v>
      </c>
      <c r="AD1115" s="1" t="s">
        <v>67</v>
      </c>
    </row>
    <row r="1116" spans="1:30" s="1" customFormat="1" x14ac:dyDescent="0.3">
      <c r="A1116" s="1" t="s">
        <v>1572</v>
      </c>
      <c r="B1116" s="1" t="s">
        <v>1573</v>
      </c>
      <c r="C1116" s="1" t="s">
        <v>1574</v>
      </c>
      <c r="D1116" s="1" t="s">
        <v>34</v>
      </c>
      <c r="F1116" s="1" t="s">
        <v>4475</v>
      </c>
      <c r="G1116" s="1" t="s">
        <v>2491</v>
      </c>
      <c r="H1116" s="1" t="s">
        <v>60</v>
      </c>
      <c r="I1116" s="1" t="s">
        <v>113</v>
      </c>
      <c r="J1116" s="1" t="s">
        <v>61</v>
      </c>
      <c r="K1116" s="1" t="str">
        <f>"LVL"</f>
        <v>LVL</v>
      </c>
      <c r="L1116" s="2">
        <v>43395</v>
      </c>
      <c r="M1116" s="2">
        <v>43396</v>
      </c>
      <c r="N1116" s="2">
        <v>43396</v>
      </c>
      <c r="W1116" s="1" t="s">
        <v>59</v>
      </c>
      <c r="X1116" s="1" t="str">
        <f>"690945"</f>
        <v>690945</v>
      </c>
      <c r="Z1116" s="1" t="s">
        <v>184</v>
      </c>
      <c r="AA1116" s="1">
        <v>1</v>
      </c>
      <c r="AD1116" s="1" t="s">
        <v>79</v>
      </c>
    </row>
    <row r="1117" spans="1:30" s="1" customFormat="1" x14ac:dyDescent="0.3">
      <c r="A1117" s="1" t="s">
        <v>795</v>
      </c>
      <c r="B1117" s="1" t="s">
        <v>796</v>
      </c>
      <c r="C1117" s="1" t="s">
        <v>797</v>
      </c>
      <c r="D1117" s="1" t="s">
        <v>34</v>
      </c>
      <c r="F1117" s="1" t="s">
        <v>4475</v>
      </c>
      <c r="G1117" s="1" t="s">
        <v>2492</v>
      </c>
      <c r="H1117" s="1" t="s">
        <v>60</v>
      </c>
      <c r="I1117" s="1" t="s">
        <v>113</v>
      </c>
      <c r="J1117" s="1" t="s">
        <v>61</v>
      </c>
      <c r="K1117" s="1" t="str">
        <f>"LVL"</f>
        <v>LVL</v>
      </c>
      <c r="L1117" s="2">
        <v>43395</v>
      </c>
      <c r="M1117" s="2">
        <v>43396</v>
      </c>
      <c r="N1117" s="2">
        <v>43396</v>
      </c>
      <c r="W1117" s="1" t="s">
        <v>59</v>
      </c>
      <c r="X1117" s="1" t="str">
        <f>"139545"</f>
        <v>139545</v>
      </c>
      <c r="Z1117" s="1" t="s">
        <v>74</v>
      </c>
      <c r="AA1117" s="1">
        <v>1</v>
      </c>
      <c r="AB1117" s="1" t="s">
        <v>2493</v>
      </c>
      <c r="AD1117" s="1" t="s">
        <v>79</v>
      </c>
    </row>
    <row r="1118" spans="1:30" s="1" customFormat="1" x14ac:dyDescent="0.3">
      <c r="A1118" s="1" t="s">
        <v>1713</v>
      </c>
      <c r="B1118" s="1" t="s">
        <v>1714</v>
      </c>
      <c r="C1118" s="1" t="s">
        <v>1447</v>
      </c>
      <c r="D1118" s="1" t="s">
        <v>37</v>
      </c>
      <c r="F1118" s="1">
        <v>105</v>
      </c>
      <c r="G1118" s="1" t="s">
        <v>2494</v>
      </c>
      <c r="H1118" s="1" t="s">
        <v>60</v>
      </c>
      <c r="I1118" s="1" t="s">
        <v>113</v>
      </c>
      <c r="J1118" s="1" t="s">
        <v>61</v>
      </c>
      <c r="K1118" s="1" t="str">
        <f>"44"</f>
        <v>44</v>
      </c>
      <c r="L1118" s="2">
        <v>43395</v>
      </c>
      <c r="M1118" s="2">
        <v>43397</v>
      </c>
      <c r="N1118" s="2">
        <v>43397</v>
      </c>
      <c r="W1118" s="1" t="s">
        <v>59</v>
      </c>
      <c r="X1118" s="1" t="str">
        <f>"305671"</f>
        <v>305671</v>
      </c>
      <c r="Z1118" s="1" t="s">
        <v>65</v>
      </c>
      <c r="AA1118" s="1">
        <v>1</v>
      </c>
      <c r="AD1118" s="1" t="s">
        <v>67</v>
      </c>
    </row>
    <row r="1119" spans="1:30" s="1" customFormat="1" x14ac:dyDescent="0.3">
      <c r="A1119" s="1" t="s">
        <v>229</v>
      </c>
      <c r="B1119" s="1" t="s">
        <v>230</v>
      </c>
      <c r="C1119" s="1" t="s">
        <v>231</v>
      </c>
      <c r="D1119" s="1" t="s">
        <v>37</v>
      </c>
      <c r="F1119" s="1" t="s">
        <v>4478</v>
      </c>
      <c r="G1119" s="1" t="s">
        <v>2495</v>
      </c>
      <c r="H1119" s="1" t="s">
        <v>60</v>
      </c>
      <c r="I1119" s="1" t="s">
        <v>64</v>
      </c>
      <c r="J1119" s="1" t="s">
        <v>61</v>
      </c>
      <c r="K1119" s="1" t="str">
        <f>"102"</f>
        <v>102</v>
      </c>
      <c r="L1119" s="2">
        <v>43396</v>
      </c>
      <c r="M1119" s="2">
        <v>43397</v>
      </c>
      <c r="N1119" s="2">
        <v>43397</v>
      </c>
      <c r="W1119" s="1" t="s">
        <v>59</v>
      </c>
      <c r="X1119" s="1" t="str">
        <f>"847692"</f>
        <v>847692</v>
      </c>
      <c r="Z1119" s="1" t="s">
        <v>108</v>
      </c>
      <c r="AA1119" s="1">
        <v>1</v>
      </c>
      <c r="AB1119" s="1" t="s">
        <v>49</v>
      </c>
      <c r="AD1119" s="1" t="s">
        <v>114</v>
      </c>
    </row>
    <row r="1120" spans="1:30" s="1" customFormat="1" x14ac:dyDescent="0.3">
      <c r="A1120" s="1" t="s">
        <v>229</v>
      </c>
      <c r="B1120" s="1" t="s">
        <v>230</v>
      </c>
      <c r="C1120" s="1" t="s">
        <v>231</v>
      </c>
      <c r="D1120" s="1" t="s">
        <v>37</v>
      </c>
      <c r="F1120" s="1" t="s">
        <v>4478</v>
      </c>
      <c r="G1120" s="1" t="s">
        <v>2496</v>
      </c>
      <c r="H1120" s="1" t="s">
        <v>60</v>
      </c>
      <c r="I1120" s="1" t="s">
        <v>64</v>
      </c>
      <c r="J1120" s="1" t="s">
        <v>61</v>
      </c>
      <c r="K1120" s="1" t="str">
        <f>"102"</f>
        <v>102</v>
      </c>
      <c r="L1120" s="2">
        <v>43396</v>
      </c>
      <c r="M1120" s="2">
        <v>43397</v>
      </c>
      <c r="N1120" s="2">
        <v>43397</v>
      </c>
      <c r="W1120" s="1" t="s">
        <v>59</v>
      </c>
      <c r="X1120" s="1" t="str">
        <f>"847692"</f>
        <v>847692</v>
      </c>
      <c r="Z1120" s="1" t="s">
        <v>108</v>
      </c>
      <c r="AA1120" s="1">
        <v>1</v>
      </c>
      <c r="AB1120" s="1" t="s">
        <v>49</v>
      </c>
      <c r="AD1120" s="1" t="s">
        <v>114</v>
      </c>
    </row>
    <row r="1121" spans="1:30" s="1" customFormat="1" x14ac:dyDescent="0.3">
      <c r="A1121" s="1" t="s">
        <v>666</v>
      </c>
      <c r="B1121" s="1" t="s">
        <v>664</v>
      </c>
      <c r="C1121" s="1" t="s">
        <v>1006</v>
      </c>
      <c r="D1121" s="1" t="s">
        <v>37</v>
      </c>
      <c r="F1121" s="1">
        <v>105</v>
      </c>
      <c r="G1121" s="1" t="s">
        <v>2497</v>
      </c>
      <c r="H1121" s="1" t="s">
        <v>60</v>
      </c>
      <c r="I1121" s="1" t="s">
        <v>33</v>
      </c>
      <c r="J1121" s="1" t="s">
        <v>61</v>
      </c>
      <c r="K1121" s="1" t="str">
        <f>"44"</f>
        <v>44</v>
      </c>
      <c r="L1121" s="2">
        <v>43396</v>
      </c>
      <c r="M1121" s="2">
        <v>43399</v>
      </c>
      <c r="N1121" s="2">
        <v>43399</v>
      </c>
      <c r="W1121" s="1" t="s">
        <v>59</v>
      </c>
      <c r="X1121" s="1" t="str">
        <f>"305671"</f>
        <v>305671</v>
      </c>
      <c r="Z1121" s="1" t="s">
        <v>65</v>
      </c>
      <c r="AA1121" s="1">
        <v>1</v>
      </c>
      <c r="AB1121" s="1" t="s">
        <v>2498</v>
      </c>
      <c r="AD1121" s="1" t="s">
        <v>67</v>
      </c>
    </row>
    <row r="1122" spans="1:30" s="1" customFormat="1" x14ac:dyDescent="0.3">
      <c r="A1122" s="1" t="s">
        <v>194</v>
      </c>
      <c r="B1122" s="1" t="s">
        <v>195</v>
      </c>
      <c r="C1122" s="1" t="s">
        <v>2462</v>
      </c>
      <c r="D1122" s="1" t="s">
        <v>37</v>
      </c>
      <c r="F1122" s="1">
        <v>105</v>
      </c>
      <c r="G1122" s="1" t="s">
        <v>2499</v>
      </c>
      <c r="H1122" s="1" t="s">
        <v>60</v>
      </c>
      <c r="I1122" s="1" t="s">
        <v>33</v>
      </c>
      <c r="J1122" s="1" t="s">
        <v>61</v>
      </c>
      <c r="K1122" s="1" t="str">
        <f>"102"</f>
        <v>102</v>
      </c>
      <c r="L1122" s="2">
        <v>43396</v>
      </c>
      <c r="M1122" s="2">
        <v>43397</v>
      </c>
      <c r="N1122" s="2">
        <v>43397</v>
      </c>
      <c r="W1122" s="1" t="s">
        <v>59</v>
      </c>
      <c r="X1122" s="1" t="str">
        <f>"305671"</f>
        <v>305671</v>
      </c>
      <c r="Z1122" s="1" t="s">
        <v>65</v>
      </c>
      <c r="AA1122" s="1">
        <v>1</v>
      </c>
      <c r="AB1122" s="1" t="s">
        <v>2500</v>
      </c>
      <c r="AD1122" s="1" t="s">
        <v>67</v>
      </c>
    </row>
    <row r="1123" spans="1:30" s="1" customFormat="1" x14ac:dyDescent="0.3">
      <c r="A1123" s="1" t="s">
        <v>1859</v>
      </c>
      <c r="B1123" s="1" t="s">
        <v>1860</v>
      </c>
      <c r="C1123" s="1" t="s">
        <v>711</v>
      </c>
      <c r="D1123" s="1" t="s">
        <v>37</v>
      </c>
      <c r="F1123" s="1">
        <v>105</v>
      </c>
      <c r="G1123" s="1" t="s">
        <v>2501</v>
      </c>
      <c r="H1123" s="1" t="s">
        <v>60</v>
      </c>
      <c r="I1123" s="1" t="s">
        <v>33</v>
      </c>
      <c r="J1123" s="1" t="s">
        <v>61</v>
      </c>
      <c r="K1123" s="1" t="str">
        <f>"102"</f>
        <v>102</v>
      </c>
      <c r="L1123" s="2">
        <v>43396</v>
      </c>
      <c r="M1123" s="2">
        <v>43399</v>
      </c>
      <c r="N1123" s="2">
        <v>43399</v>
      </c>
      <c r="W1123" s="1" t="s">
        <v>59</v>
      </c>
      <c r="X1123" s="1" t="str">
        <f>"305671"</f>
        <v>305671</v>
      </c>
      <c r="Z1123" s="1" t="s">
        <v>65</v>
      </c>
      <c r="AA1123" s="1">
        <v>1</v>
      </c>
      <c r="AB1123" s="1" t="s">
        <v>2502</v>
      </c>
      <c r="AD1123" s="1" t="s">
        <v>67</v>
      </c>
    </row>
    <row r="1124" spans="1:30" s="1" customFormat="1" x14ac:dyDescent="0.3">
      <c r="A1124" s="1" t="s">
        <v>986</v>
      </c>
      <c r="B1124" s="1" t="s">
        <v>987</v>
      </c>
      <c r="C1124" s="1" t="s">
        <v>988</v>
      </c>
      <c r="D1124" s="1" t="s">
        <v>37</v>
      </c>
      <c r="F1124" s="1">
        <v>105</v>
      </c>
      <c r="G1124" s="1" t="s">
        <v>2503</v>
      </c>
      <c r="H1124" s="1" t="s">
        <v>60</v>
      </c>
      <c r="I1124" s="1" t="s">
        <v>33</v>
      </c>
      <c r="J1124" s="1" t="s">
        <v>61</v>
      </c>
      <c r="K1124" s="1" t="str">
        <f>"102"</f>
        <v>102</v>
      </c>
      <c r="L1124" s="2">
        <v>43396</v>
      </c>
      <c r="M1124" s="2">
        <v>43399</v>
      </c>
      <c r="N1124" s="2">
        <v>43399</v>
      </c>
      <c r="W1124" s="1" t="s">
        <v>59</v>
      </c>
      <c r="X1124" s="1" t="str">
        <f>"305671"</f>
        <v>305671</v>
      </c>
      <c r="Z1124" s="1" t="s">
        <v>65</v>
      </c>
      <c r="AA1124" s="1">
        <v>1</v>
      </c>
      <c r="AB1124" s="1" t="s">
        <v>2504</v>
      </c>
      <c r="AD1124" s="1" t="s">
        <v>67</v>
      </c>
    </row>
    <row r="1125" spans="1:30" s="1" customFormat="1" x14ac:dyDescent="0.3">
      <c r="A1125" s="1" t="s">
        <v>2286</v>
      </c>
      <c r="B1125" s="1" t="s">
        <v>51</v>
      </c>
      <c r="C1125" s="1" t="s">
        <v>2287</v>
      </c>
      <c r="D1125" s="1" t="s">
        <v>37</v>
      </c>
      <c r="F1125" s="1">
        <v>105</v>
      </c>
      <c r="G1125" s="1" t="s">
        <v>2505</v>
      </c>
      <c r="H1125" s="1" t="s">
        <v>60</v>
      </c>
      <c r="I1125" s="1" t="s">
        <v>33</v>
      </c>
      <c r="J1125" s="1" t="s">
        <v>61</v>
      </c>
      <c r="K1125" s="1" t="str">
        <f>"102"</f>
        <v>102</v>
      </c>
      <c r="L1125" s="2">
        <v>43396</v>
      </c>
      <c r="M1125" s="2">
        <v>43399</v>
      </c>
      <c r="N1125" s="2">
        <v>43399</v>
      </c>
      <c r="W1125" s="1" t="s">
        <v>59</v>
      </c>
      <c r="X1125" s="1" t="str">
        <f>"305671"</f>
        <v>305671</v>
      </c>
      <c r="Z1125" s="1" t="s">
        <v>65</v>
      </c>
      <c r="AA1125" s="1">
        <v>1</v>
      </c>
      <c r="AB1125" s="1" t="s">
        <v>2506</v>
      </c>
      <c r="AD1125" s="1" t="s">
        <v>67</v>
      </c>
    </row>
    <row r="1126" spans="1:30" s="1" customFormat="1" x14ac:dyDescent="0.3">
      <c r="A1126" s="1" t="s">
        <v>2508</v>
      </c>
      <c r="B1126" s="1" t="s">
        <v>2509</v>
      </c>
      <c r="C1126" s="1" t="s">
        <v>1389</v>
      </c>
      <c r="D1126" s="1" t="s">
        <v>34</v>
      </c>
      <c r="F1126" s="1" t="s">
        <v>4475</v>
      </c>
      <c r="G1126" s="1" t="s">
        <v>2507</v>
      </c>
      <c r="H1126" s="1" t="s">
        <v>60</v>
      </c>
      <c r="I1126" s="1" t="s">
        <v>33</v>
      </c>
      <c r="J1126" s="1" t="s">
        <v>61</v>
      </c>
      <c r="K1126" s="1" t="str">
        <f>"LVL"</f>
        <v>LVL</v>
      </c>
      <c r="L1126" s="2">
        <v>43397</v>
      </c>
      <c r="M1126" s="2">
        <v>43399</v>
      </c>
      <c r="N1126" s="2">
        <v>43399</v>
      </c>
      <c r="W1126" s="1" t="s">
        <v>59</v>
      </c>
      <c r="X1126" s="1" t="str">
        <f>"139545"</f>
        <v>139545</v>
      </c>
      <c r="Z1126" s="1" t="s">
        <v>74</v>
      </c>
      <c r="AA1126" s="1">
        <v>1</v>
      </c>
      <c r="AB1126" s="1" t="s">
        <v>2510</v>
      </c>
      <c r="AD1126" s="1" t="s">
        <v>79</v>
      </c>
    </row>
    <row r="1127" spans="1:30" s="1" customFormat="1" x14ac:dyDescent="0.3">
      <c r="A1127" s="1" t="s">
        <v>1030</v>
      </c>
      <c r="B1127" s="1" t="s">
        <v>134</v>
      </c>
      <c r="C1127" s="1" t="s">
        <v>73</v>
      </c>
      <c r="D1127" s="1" t="s">
        <v>37</v>
      </c>
      <c r="F1127" s="1">
        <v>105</v>
      </c>
      <c r="G1127" s="1" t="s">
        <v>2511</v>
      </c>
      <c r="H1127" s="1" t="s">
        <v>60</v>
      </c>
      <c r="I1127" s="1" t="s">
        <v>33</v>
      </c>
      <c r="J1127" s="1" t="s">
        <v>61</v>
      </c>
      <c r="K1127" s="1" t="str">
        <f>"44"</f>
        <v>44</v>
      </c>
      <c r="L1127" s="2">
        <v>43397</v>
      </c>
      <c r="M1127" s="2">
        <v>43399</v>
      </c>
      <c r="N1127" s="2">
        <v>43399</v>
      </c>
      <c r="W1127" s="1" t="s">
        <v>59</v>
      </c>
      <c r="X1127" s="1" t="str">
        <f>"305671"</f>
        <v>305671</v>
      </c>
      <c r="Z1127" s="1" t="s">
        <v>65</v>
      </c>
      <c r="AA1127" s="1">
        <v>1</v>
      </c>
      <c r="AB1127" s="1" t="s">
        <v>2512</v>
      </c>
      <c r="AD1127" s="1" t="s">
        <v>67</v>
      </c>
    </row>
    <row r="1128" spans="1:30" s="1" customFormat="1" x14ac:dyDescent="0.3">
      <c r="A1128" s="1" t="s">
        <v>428</v>
      </c>
      <c r="B1128" s="1" t="s">
        <v>282</v>
      </c>
      <c r="C1128" s="1" t="s">
        <v>429</v>
      </c>
      <c r="D1128" s="1" t="s">
        <v>34</v>
      </c>
      <c r="F1128" s="1" t="s">
        <v>4475</v>
      </c>
      <c r="G1128" s="1" t="s">
        <v>2513</v>
      </c>
      <c r="H1128" s="1" t="s">
        <v>60</v>
      </c>
      <c r="I1128" s="1" t="s">
        <v>33</v>
      </c>
      <c r="J1128" s="1" t="s">
        <v>61</v>
      </c>
      <c r="K1128" s="1" t="str">
        <f>"LVL"</f>
        <v>LVL</v>
      </c>
      <c r="L1128" s="2">
        <v>43397</v>
      </c>
      <c r="M1128" s="2">
        <v>43399</v>
      </c>
      <c r="N1128" s="2">
        <v>43399</v>
      </c>
      <c r="W1128" s="1" t="s">
        <v>59</v>
      </c>
      <c r="X1128" s="1" t="str">
        <f>"139545"</f>
        <v>139545</v>
      </c>
      <c r="Z1128" s="1" t="s">
        <v>74</v>
      </c>
      <c r="AA1128" s="1">
        <v>1</v>
      </c>
      <c r="AB1128" s="1" t="s">
        <v>2514</v>
      </c>
      <c r="AD1128" s="1" t="s">
        <v>79</v>
      </c>
    </row>
    <row r="1129" spans="1:30" s="1" customFormat="1" x14ac:dyDescent="0.3">
      <c r="A1129" s="1" t="s">
        <v>1558</v>
      </c>
      <c r="B1129" s="1" t="s">
        <v>51</v>
      </c>
      <c r="C1129" s="1" t="s">
        <v>1559</v>
      </c>
      <c r="D1129" s="1" t="s">
        <v>37</v>
      </c>
      <c r="F1129" s="1">
        <v>105</v>
      </c>
      <c r="G1129" s="1" t="s">
        <v>2515</v>
      </c>
      <c r="H1129" s="1" t="s">
        <v>60</v>
      </c>
      <c r="I1129" s="1" t="s">
        <v>33</v>
      </c>
      <c r="J1129" s="1" t="s">
        <v>61</v>
      </c>
      <c r="K1129" s="1" t="str">
        <f>"102"</f>
        <v>102</v>
      </c>
      <c r="L1129" s="2">
        <v>43397</v>
      </c>
      <c r="M1129" s="2">
        <v>43399</v>
      </c>
      <c r="N1129" s="2">
        <v>43399</v>
      </c>
      <c r="W1129" s="1" t="s">
        <v>59</v>
      </c>
      <c r="X1129" s="1" t="str">
        <f>"305671"</f>
        <v>305671</v>
      </c>
      <c r="Z1129" s="1" t="s">
        <v>65</v>
      </c>
      <c r="AA1129" s="1">
        <v>1</v>
      </c>
      <c r="AB1129" s="1" t="s">
        <v>2516</v>
      </c>
      <c r="AD1129" s="1" t="s">
        <v>67</v>
      </c>
    </row>
    <row r="1130" spans="1:30" s="1" customFormat="1" x14ac:dyDescent="0.3">
      <c r="A1130" s="1" t="s">
        <v>1898</v>
      </c>
      <c r="B1130" s="1" t="s">
        <v>134</v>
      </c>
      <c r="C1130" s="1" t="s">
        <v>1899</v>
      </c>
      <c r="D1130" s="1" t="s">
        <v>37</v>
      </c>
      <c r="F1130" s="1">
        <v>105</v>
      </c>
      <c r="G1130" s="1" t="s">
        <v>2517</v>
      </c>
      <c r="H1130" s="1" t="s">
        <v>60</v>
      </c>
      <c r="I1130" s="1" t="s">
        <v>33</v>
      </c>
      <c r="J1130" s="1" t="s">
        <v>61</v>
      </c>
      <c r="K1130" s="1" t="str">
        <f>"102"</f>
        <v>102</v>
      </c>
      <c r="L1130" s="2">
        <v>43397</v>
      </c>
      <c r="M1130" s="2">
        <v>43399</v>
      </c>
      <c r="N1130" s="2">
        <v>43399</v>
      </c>
      <c r="W1130" s="1" t="s">
        <v>59</v>
      </c>
      <c r="X1130" s="1" t="str">
        <f>"305671"</f>
        <v>305671</v>
      </c>
      <c r="Z1130" s="1" t="s">
        <v>65</v>
      </c>
      <c r="AA1130" s="1">
        <v>1</v>
      </c>
      <c r="AB1130" s="1" t="s">
        <v>2518</v>
      </c>
      <c r="AD1130" s="1" t="s">
        <v>67</v>
      </c>
    </row>
    <row r="1131" spans="1:30" s="1" customFormat="1" x14ac:dyDescent="0.3">
      <c r="A1131" s="1" t="s">
        <v>1030</v>
      </c>
      <c r="B1131" s="1" t="s">
        <v>134</v>
      </c>
      <c r="C1131" s="1" t="s">
        <v>73</v>
      </c>
      <c r="D1131" s="1" t="s">
        <v>37</v>
      </c>
      <c r="F1131" s="1">
        <v>105</v>
      </c>
      <c r="G1131" s="1" t="s">
        <v>2519</v>
      </c>
      <c r="H1131" s="1" t="s">
        <v>60</v>
      </c>
      <c r="I1131" s="1" t="s">
        <v>33</v>
      </c>
      <c r="J1131" s="1" t="s">
        <v>61</v>
      </c>
      <c r="K1131" s="1" t="str">
        <f>"44"</f>
        <v>44</v>
      </c>
      <c r="L1131" s="2">
        <v>43397</v>
      </c>
      <c r="M1131" s="2">
        <v>43399</v>
      </c>
      <c r="N1131" s="2">
        <v>43399</v>
      </c>
      <c r="W1131" s="1" t="s">
        <v>59</v>
      </c>
      <c r="X1131" s="1" t="str">
        <f>"305671"</f>
        <v>305671</v>
      </c>
      <c r="Z1131" s="1" t="s">
        <v>65</v>
      </c>
      <c r="AA1131" s="1">
        <v>1</v>
      </c>
      <c r="AB1131" s="1" t="s">
        <v>2520</v>
      </c>
      <c r="AD1131" s="1" t="s">
        <v>67</v>
      </c>
    </row>
    <row r="1132" spans="1:30" s="1" customFormat="1" x14ac:dyDescent="0.3">
      <c r="A1132" s="1" t="s">
        <v>1708</v>
      </c>
      <c r="B1132" s="1" t="s">
        <v>1709</v>
      </c>
      <c r="C1132" s="1" t="s">
        <v>1710</v>
      </c>
      <c r="D1132" s="1" t="s">
        <v>37</v>
      </c>
      <c r="F1132" s="1">
        <v>105</v>
      </c>
      <c r="G1132" s="1" t="s">
        <v>2521</v>
      </c>
      <c r="H1132" s="1" t="s">
        <v>60</v>
      </c>
      <c r="I1132" s="1" t="s">
        <v>33</v>
      </c>
      <c r="J1132" s="1" t="s">
        <v>61</v>
      </c>
      <c r="K1132" s="1" t="str">
        <f>"102"</f>
        <v>102</v>
      </c>
      <c r="L1132" s="2">
        <v>43397</v>
      </c>
      <c r="M1132" s="2">
        <v>43399</v>
      </c>
      <c r="N1132" s="2">
        <v>43399</v>
      </c>
      <c r="W1132" s="1" t="s">
        <v>59</v>
      </c>
      <c r="X1132" s="1" t="str">
        <f>"305671"</f>
        <v>305671</v>
      </c>
      <c r="Z1132" s="1" t="s">
        <v>65</v>
      </c>
      <c r="AA1132" s="1">
        <v>1</v>
      </c>
      <c r="AB1132" s="1" t="s">
        <v>2522</v>
      </c>
      <c r="AD1132" s="1" t="s">
        <v>67</v>
      </c>
    </row>
    <row r="1133" spans="1:30" s="1" customFormat="1" x14ac:dyDescent="0.3">
      <c r="A1133" s="1" t="s">
        <v>2524</v>
      </c>
      <c r="B1133" s="1" t="s">
        <v>2525</v>
      </c>
      <c r="C1133" s="1" t="s">
        <v>2526</v>
      </c>
      <c r="D1133" s="1" t="s">
        <v>34</v>
      </c>
      <c r="F1133" s="1" t="s">
        <v>4475</v>
      </c>
      <c r="G1133" s="1" t="s">
        <v>2523</v>
      </c>
      <c r="H1133" s="1" t="s">
        <v>60</v>
      </c>
      <c r="I1133" s="1" t="s">
        <v>33</v>
      </c>
      <c r="J1133" s="1" t="s">
        <v>61</v>
      </c>
      <c r="K1133" s="1" t="str">
        <f>"LVL"</f>
        <v>LVL</v>
      </c>
      <c r="L1133" s="2">
        <v>43397</v>
      </c>
      <c r="M1133" s="2">
        <v>43399</v>
      </c>
      <c r="N1133" s="2">
        <v>43399</v>
      </c>
      <c r="W1133" s="1" t="s">
        <v>59</v>
      </c>
      <c r="X1133" s="1" t="str">
        <f>"139545"</f>
        <v>139545</v>
      </c>
      <c r="Z1133" s="1" t="s">
        <v>74</v>
      </c>
      <c r="AA1133" s="1">
        <v>1</v>
      </c>
      <c r="AB1133" s="1" t="s">
        <v>2527</v>
      </c>
      <c r="AD1133" s="1" t="s">
        <v>79</v>
      </c>
    </row>
    <row r="1134" spans="1:30" s="1" customFormat="1" x14ac:dyDescent="0.3">
      <c r="A1134" s="1" t="s">
        <v>2529</v>
      </c>
      <c r="B1134" s="1" t="s">
        <v>134</v>
      </c>
      <c r="C1134" s="1" t="s">
        <v>341</v>
      </c>
      <c r="D1134" s="1" t="s">
        <v>37</v>
      </c>
      <c r="F1134" s="1">
        <v>105</v>
      </c>
      <c r="G1134" s="1" t="s">
        <v>2528</v>
      </c>
      <c r="H1134" s="1" t="s">
        <v>60</v>
      </c>
      <c r="I1134" s="1" t="s">
        <v>33</v>
      </c>
      <c r="J1134" s="1" t="s">
        <v>61</v>
      </c>
      <c r="K1134" s="1" t="str">
        <f>"FRN"</f>
        <v>FRN</v>
      </c>
      <c r="L1134" s="2">
        <v>43397</v>
      </c>
      <c r="M1134" s="2">
        <v>43399</v>
      </c>
      <c r="N1134" s="2">
        <v>43399</v>
      </c>
      <c r="W1134" s="1" t="s">
        <v>59</v>
      </c>
      <c r="X1134" s="1" t="str">
        <f>"305671"</f>
        <v>305671</v>
      </c>
      <c r="Z1134" s="1" t="s">
        <v>65</v>
      </c>
      <c r="AA1134" s="1">
        <v>1</v>
      </c>
      <c r="AB1134" s="1" t="s">
        <v>2530</v>
      </c>
      <c r="AD1134" s="1" t="s">
        <v>67</v>
      </c>
    </row>
    <row r="1135" spans="1:30" s="1" customFormat="1" x14ac:dyDescent="0.3">
      <c r="A1135" s="1" t="s">
        <v>2529</v>
      </c>
      <c r="B1135" s="1" t="s">
        <v>134</v>
      </c>
      <c r="C1135" s="1" t="s">
        <v>341</v>
      </c>
      <c r="D1135" s="1" t="s">
        <v>37</v>
      </c>
      <c r="F1135" s="1">
        <v>105</v>
      </c>
      <c r="G1135" s="1" t="s">
        <v>2531</v>
      </c>
      <c r="H1135" s="1" t="s">
        <v>60</v>
      </c>
      <c r="I1135" s="1" t="s">
        <v>33</v>
      </c>
      <c r="J1135" s="1" t="s">
        <v>61</v>
      </c>
      <c r="K1135" s="1" t="str">
        <f>"FRN"</f>
        <v>FRN</v>
      </c>
      <c r="L1135" s="2">
        <v>43397</v>
      </c>
      <c r="M1135" s="2">
        <v>43399</v>
      </c>
      <c r="N1135" s="2">
        <v>43399</v>
      </c>
      <c r="W1135" s="1" t="s">
        <v>59</v>
      </c>
      <c r="X1135" s="1" t="str">
        <f>"305671"</f>
        <v>305671</v>
      </c>
      <c r="Z1135" s="1" t="s">
        <v>65</v>
      </c>
      <c r="AA1135" s="1">
        <v>1</v>
      </c>
      <c r="AB1135" s="1" t="s">
        <v>2532</v>
      </c>
      <c r="AD1135" s="1" t="s">
        <v>67</v>
      </c>
    </row>
    <row r="1136" spans="1:30" s="1" customFormat="1" x14ac:dyDescent="0.3">
      <c r="A1136" s="1" t="s">
        <v>943</v>
      </c>
      <c r="B1136" s="1" t="s">
        <v>944</v>
      </c>
      <c r="C1136" s="1" t="s">
        <v>945</v>
      </c>
      <c r="D1136" s="1" t="s">
        <v>34</v>
      </c>
      <c r="F1136" s="1" t="s">
        <v>4475</v>
      </c>
      <c r="G1136" s="1" t="s">
        <v>2533</v>
      </c>
      <c r="H1136" s="1" t="s">
        <v>60</v>
      </c>
      <c r="I1136" s="1" t="s">
        <v>33</v>
      </c>
      <c r="J1136" s="1" t="s">
        <v>61</v>
      </c>
      <c r="K1136" s="1" t="str">
        <f>"LVL"</f>
        <v>LVL</v>
      </c>
      <c r="L1136" s="2">
        <v>43397</v>
      </c>
      <c r="M1136" s="2">
        <v>43399</v>
      </c>
      <c r="N1136" s="2">
        <v>43399</v>
      </c>
      <c r="W1136" s="1" t="s">
        <v>59</v>
      </c>
      <c r="X1136" s="1" t="str">
        <f>"139545"</f>
        <v>139545</v>
      </c>
      <c r="Z1136" s="1" t="s">
        <v>74</v>
      </c>
      <c r="AA1136" s="1">
        <v>1</v>
      </c>
      <c r="AB1136" s="1" t="s">
        <v>2534</v>
      </c>
      <c r="AD1136" s="1" t="s">
        <v>79</v>
      </c>
    </row>
    <row r="1137" spans="1:30" s="1" customFormat="1" x14ac:dyDescent="0.3">
      <c r="A1137" s="1" t="s">
        <v>2536</v>
      </c>
      <c r="B1137" s="1" t="s">
        <v>282</v>
      </c>
      <c r="C1137" s="1" t="s">
        <v>2537</v>
      </c>
      <c r="D1137" s="1" t="s">
        <v>37</v>
      </c>
      <c r="F1137" s="1">
        <v>105</v>
      </c>
      <c r="G1137" s="1" t="s">
        <v>2535</v>
      </c>
      <c r="H1137" s="1" t="s">
        <v>60</v>
      </c>
      <c r="I1137" s="1" t="s">
        <v>33</v>
      </c>
      <c r="J1137" s="1" t="s">
        <v>61</v>
      </c>
      <c r="K1137" s="1" t="str">
        <f>"102"</f>
        <v>102</v>
      </c>
      <c r="L1137" s="2">
        <v>43397</v>
      </c>
      <c r="M1137" s="2">
        <v>43399</v>
      </c>
      <c r="N1137" s="2">
        <v>43399</v>
      </c>
      <c r="W1137" s="1" t="s">
        <v>59</v>
      </c>
      <c r="X1137" s="1" t="str">
        <f>"305671"</f>
        <v>305671</v>
      </c>
      <c r="Z1137" s="1" t="s">
        <v>65</v>
      </c>
      <c r="AA1137" s="1">
        <v>1</v>
      </c>
      <c r="AB1137" s="1" t="s">
        <v>2538</v>
      </c>
      <c r="AD1137" s="1" t="s">
        <v>67</v>
      </c>
    </row>
    <row r="1138" spans="1:30" s="1" customFormat="1" x14ac:dyDescent="0.3">
      <c r="A1138" s="1" t="s">
        <v>666</v>
      </c>
      <c r="B1138" s="1" t="s">
        <v>664</v>
      </c>
      <c r="C1138" s="1" t="s">
        <v>1006</v>
      </c>
      <c r="D1138" s="1" t="s">
        <v>37</v>
      </c>
      <c r="F1138" s="1">
        <v>105</v>
      </c>
      <c r="G1138" s="1" t="s">
        <v>2539</v>
      </c>
      <c r="H1138" s="1" t="s">
        <v>60</v>
      </c>
      <c r="I1138" s="1" t="s">
        <v>33</v>
      </c>
      <c r="J1138" s="1" t="s">
        <v>61</v>
      </c>
      <c r="K1138" s="1" t="str">
        <f>"44"</f>
        <v>44</v>
      </c>
      <c r="L1138" s="2">
        <v>43397</v>
      </c>
      <c r="M1138" s="2">
        <v>43399</v>
      </c>
      <c r="N1138" s="2">
        <v>43399</v>
      </c>
      <c r="W1138" s="1" t="s">
        <v>59</v>
      </c>
      <c r="X1138" s="1" t="str">
        <f>"305671"</f>
        <v>305671</v>
      </c>
      <c r="Z1138" s="1" t="s">
        <v>65</v>
      </c>
      <c r="AA1138" s="1">
        <v>1</v>
      </c>
      <c r="AB1138" s="1" t="s">
        <v>2540</v>
      </c>
      <c r="AD1138" s="1" t="s">
        <v>67</v>
      </c>
    </row>
    <row r="1139" spans="1:30" s="1" customFormat="1" x14ac:dyDescent="0.3">
      <c r="A1139" s="1" t="s">
        <v>281</v>
      </c>
      <c r="B1139" s="1" t="s">
        <v>282</v>
      </c>
      <c r="C1139" s="1" t="s">
        <v>283</v>
      </c>
      <c r="D1139" s="1" t="s">
        <v>37</v>
      </c>
      <c r="F1139" s="1">
        <v>105</v>
      </c>
      <c r="G1139" s="1" t="s">
        <v>2541</v>
      </c>
      <c r="H1139" s="1" t="s">
        <v>60</v>
      </c>
      <c r="I1139" s="1" t="s">
        <v>33</v>
      </c>
      <c r="J1139" s="1" t="s">
        <v>61</v>
      </c>
      <c r="K1139" s="1" t="str">
        <f>"FRN"</f>
        <v>FRN</v>
      </c>
      <c r="L1139" s="2">
        <v>43397</v>
      </c>
      <c r="M1139" s="2">
        <v>43399</v>
      </c>
      <c r="N1139" s="2">
        <v>43399</v>
      </c>
      <c r="W1139" s="1" t="s">
        <v>59</v>
      </c>
      <c r="X1139" s="1" t="str">
        <f>"305671"</f>
        <v>305671</v>
      </c>
      <c r="Z1139" s="1" t="s">
        <v>65</v>
      </c>
      <c r="AA1139" s="1">
        <v>1</v>
      </c>
      <c r="AB1139" s="1" t="s">
        <v>2542</v>
      </c>
      <c r="AD1139" s="1" t="s">
        <v>67</v>
      </c>
    </row>
    <row r="1140" spans="1:30" s="1" customFormat="1" x14ac:dyDescent="0.3">
      <c r="A1140" s="1" t="s">
        <v>357</v>
      </c>
      <c r="B1140" s="1" t="s">
        <v>358</v>
      </c>
      <c r="C1140" s="1" t="s">
        <v>359</v>
      </c>
      <c r="D1140" s="1" t="s">
        <v>34</v>
      </c>
      <c r="F1140" s="1" t="s">
        <v>4475</v>
      </c>
      <c r="G1140" s="1" t="s">
        <v>2543</v>
      </c>
      <c r="H1140" s="1" t="s">
        <v>60</v>
      </c>
      <c r="I1140" s="1" t="s">
        <v>33</v>
      </c>
      <c r="J1140" s="1" t="s">
        <v>61</v>
      </c>
      <c r="K1140" s="1" t="str">
        <f>"LVL"</f>
        <v>LVL</v>
      </c>
      <c r="L1140" s="2">
        <v>43397</v>
      </c>
      <c r="M1140" s="2">
        <v>43399</v>
      </c>
      <c r="N1140" s="2">
        <v>43399</v>
      </c>
      <c r="W1140" s="1" t="s">
        <v>59</v>
      </c>
      <c r="X1140" s="1" t="str">
        <f>"690945"</f>
        <v>690945</v>
      </c>
      <c r="Z1140" s="1" t="s">
        <v>184</v>
      </c>
      <c r="AA1140" s="1">
        <v>1</v>
      </c>
      <c r="AB1140" s="1" t="s">
        <v>2544</v>
      </c>
      <c r="AD1140" s="1" t="s">
        <v>79</v>
      </c>
    </row>
    <row r="1141" spans="1:30" s="1" customFormat="1" x14ac:dyDescent="0.3">
      <c r="A1141" s="1" t="s">
        <v>357</v>
      </c>
      <c r="B1141" s="1" t="s">
        <v>358</v>
      </c>
      <c r="C1141" s="1" t="s">
        <v>359</v>
      </c>
      <c r="D1141" s="1" t="s">
        <v>34</v>
      </c>
      <c r="F1141" s="1" t="s">
        <v>4475</v>
      </c>
      <c r="G1141" s="1" t="s">
        <v>2545</v>
      </c>
      <c r="H1141" s="1" t="s">
        <v>60</v>
      </c>
      <c r="I1141" s="1" t="s">
        <v>33</v>
      </c>
      <c r="J1141" s="1" t="s">
        <v>61</v>
      </c>
      <c r="K1141" s="1" t="str">
        <f>"LVL"</f>
        <v>LVL</v>
      </c>
      <c r="L1141" s="2">
        <v>43397</v>
      </c>
      <c r="M1141" s="2">
        <v>43399</v>
      </c>
      <c r="N1141" s="2">
        <v>43399</v>
      </c>
      <c r="W1141" s="1" t="s">
        <v>59</v>
      </c>
      <c r="X1141" s="1" t="str">
        <f>"690945"</f>
        <v>690945</v>
      </c>
      <c r="Z1141" s="1" t="s">
        <v>184</v>
      </c>
      <c r="AA1141" s="1">
        <v>1</v>
      </c>
      <c r="AB1141" s="1" t="s">
        <v>2546</v>
      </c>
      <c r="AD1141" s="1" t="s">
        <v>79</v>
      </c>
    </row>
    <row r="1142" spans="1:30" s="1" customFormat="1" x14ac:dyDescent="0.3">
      <c r="A1142" s="1" t="s">
        <v>2548</v>
      </c>
      <c r="B1142" s="1" t="s">
        <v>282</v>
      </c>
      <c r="C1142" s="1" t="s">
        <v>2549</v>
      </c>
      <c r="D1142" s="1" t="s">
        <v>37</v>
      </c>
      <c r="F1142" s="1">
        <v>105</v>
      </c>
      <c r="G1142" s="1" t="s">
        <v>2547</v>
      </c>
      <c r="H1142" s="1" t="s">
        <v>60</v>
      </c>
      <c r="I1142" s="1" t="s">
        <v>33</v>
      </c>
      <c r="J1142" s="1" t="s">
        <v>61</v>
      </c>
      <c r="K1142" s="1" t="str">
        <f>"102"</f>
        <v>102</v>
      </c>
      <c r="L1142" s="2">
        <v>43397</v>
      </c>
      <c r="M1142" s="2">
        <v>43399</v>
      </c>
      <c r="N1142" s="2">
        <v>43399</v>
      </c>
      <c r="W1142" s="1" t="s">
        <v>59</v>
      </c>
      <c r="X1142" s="1" t="str">
        <f t="shared" ref="X1142:X1148" si="64">"305671"</f>
        <v>305671</v>
      </c>
      <c r="Z1142" s="1" t="s">
        <v>65</v>
      </c>
      <c r="AA1142" s="1">
        <v>1</v>
      </c>
      <c r="AB1142" s="1" t="s">
        <v>2550</v>
      </c>
      <c r="AD1142" s="1" t="s">
        <v>67</v>
      </c>
    </row>
    <row r="1143" spans="1:30" s="1" customFormat="1" x14ac:dyDescent="0.3">
      <c r="A1143" s="1" t="s">
        <v>666</v>
      </c>
      <c r="B1143" s="1" t="s">
        <v>664</v>
      </c>
      <c r="C1143" s="1" t="s">
        <v>1006</v>
      </c>
      <c r="D1143" s="1" t="s">
        <v>37</v>
      </c>
      <c r="F1143" s="1">
        <v>105</v>
      </c>
      <c r="G1143" s="1" t="s">
        <v>2551</v>
      </c>
      <c r="H1143" s="1" t="s">
        <v>60</v>
      </c>
      <c r="I1143" s="1" t="s">
        <v>33</v>
      </c>
      <c r="J1143" s="1" t="s">
        <v>61</v>
      </c>
      <c r="K1143" s="1" t="str">
        <f>"44"</f>
        <v>44</v>
      </c>
      <c r="L1143" s="2">
        <v>43397</v>
      </c>
      <c r="M1143" s="2">
        <v>43399</v>
      </c>
      <c r="N1143" s="2">
        <v>43399</v>
      </c>
      <c r="W1143" s="1" t="s">
        <v>59</v>
      </c>
      <c r="X1143" s="1" t="str">
        <f t="shared" si="64"/>
        <v>305671</v>
      </c>
      <c r="Z1143" s="1" t="s">
        <v>65</v>
      </c>
      <c r="AA1143" s="1">
        <v>1</v>
      </c>
      <c r="AB1143" s="1" t="s">
        <v>2552</v>
      </c>
      <c r="AD1143" s="1" t="s">
        <v>67</v>
      </c>
    </row>
    <row r="1144" spans="1:30" s="1" customFormat="1" x14ac:dyDescent="0.3">
      <c r="A1144" s="1" t="s">
        <v>1300</v>
      </c>
      <c r="B1144" s="1" t="s">
        <v>1301</v>
      </c>
      <c r="C1144" s="1" t="s">
        <v>1302</v>
      </c>
      <c r="D1144" s="1" t="s">
        <v>37</v>
      </c>
      <c r="F1144" s="1">
        <v>105</v>
      </c>
      <c r="G1144" s="1" t="s">
        <v>2553</v>
      </c>
      <c r="H1144" s="1" t="s">
        <v>60</v>
      </c>
      <c r="I1144" s="1" t="s">
        <v>33</v>
      </c>
      <c r="J1144" s="1" t="s">
        <v>61</v>
      </c>
      <c r="K1144" s="1" t="str">
        <f>"102"</f>
        <v>102</v>
      </c>
      <c r="L1144" s="2">
        <v>43397</v>
      </c>
      <c r="M1144" s="2">
        <v>43399</v>
      </c>
      <c r="N1144" s="2">
        <v>43399</v>
      </c>
      <c r="W1144" s="1" t="s">
        <v>59</v>
      </c>
      <c r="X1144" s="1" t="str">
        <f t="shared" si="64"/>
        <v>305671</v>
      </c>
      <c r="Z1144" s="1" t="s">
        <v>65</v>
      </c>
      <c r="AA1144" s="1">
        <v>1</v>
      </c>
      <c r="AB1144" s="1" t="s">
        <v>2554</v>
      </c>
      <c r="AD1144" s="1" t="s">
        <v>67</v>
      </c>
    </row>
    <row r="1145" spans="1:30" s="1" customFormat="1" x14ac:dyDescent="0.3">
      <c r="A1145" s="1" t="s">
        <v>663</v>
      </c>
      <c r="B1145" s="1" t="s">
        <v>664</v>
      </c>
      <c r="C1145" s="1" t="s">
        <v>665</v>
      </c>
      <c r="D1145" s="1" t="s">
        <v>37</v>
      </c>
      <c r="F1145" s="1">
        <v>105</v>
      </c>
      <c r="G1145" s="1" t="s">
        <v>2555</v>
      </c>
      <c r="H1145" s="1" t="s">
        <v>60</v>
      </c>
      <c r="I1145" s="1" t="s">
        <v>33</v>
      </c>
      <c r="J1145" s="1" t="s">
        <v>61</v>
      </c>
      <c r="K1145" s="1" t="str">
        <f>"44"</f>
        <v>44</v>
      </c>
      <c r="L1145" s="2">
        <v>43397</v>
      </c>
      <c r="M1145" s="2">
        <v>43399</v>
      </c>
      <c r="N1145" s="2">
        <v>43399</v>
      </c>
      <c r="W1145" s="1" t="s">
        <v>59</v>
      </c>
      <c r="X1145" s="1" t="str">
        <f t="shared" si="64"/>
        <v>305671</v>
      </c>
      <c r="Z1145" s="1" t="s">
        <v>65</v>
      </c>
      <c r="AA1145" s="1">
        <v>1</v>
      </c>
      <c r="AB1145" s="1" t="s">
        <v>2556</v>
      </c>
      <c r="AD1145" s="1" t="s">
        <v>67</v>
      </c>
    </row>
    <row r="1146" spans="1:30" s="1" customFormat="1" x14ac:dyDescent="0.3">
      <c r="A1146" s="1" t="s">
        <v>2558</v>
      </c>
      <c r="B1146" s="1" t="s">
        <v>2559</v>
      </c>
      <c r="C1146" s="1" t="s">
        <v>2560</v>
      </c>
      <c r="D1146" s="1" t="s">
        <v>37</v>
      </c>
      <c r="F1146" s="1">
        <v>105</v>
      </c>
      <c r="G1146" s="1" t="s">
        <v>2557</v>
      </c>
      <c r="H1146" s="1" t="s">
        <v>60</v>
      </c>
      <c r="I1146" s="1" t="s">
        <v>33</v>
      </c>
      <c r="J1146" s="1" t="s">
        <v>61</v>
      </c>
      <c r="K1146" s="1" t="str">
        <f>"44"</f>
        <v>44</v>
      </c>
      <c r="L1146" s="2">
        <v>43397</v>
      </c>
      <c r="M1146" s="2">
        <v>43399</v>
      </c>
      <c r="N1146" s="2">
        <v>43399</v>
      </c>
      <c r="W1146" s="1" t="s">
        <v>59</v>
      </c>
      <c r="X1146" s="1" t="str">
        <f t="shared" si="64"/>
        <v>305671</v>
      </c>
      <c r="Z1146" s="1" t="s">
        <v>65</v>
      </c>
      <c r="AA1146" s="1">
        <v>1</v>
      </c>
      <c r="AB1146" s="1" t="s">
        <v>2561</v>
      </c>
      <c r="AD1146" s="1" t="s">
        <v>67</v>
      </c>
    </row>
    <row r="1147" spans="1:30" s="1" customFormat="1" x14ac:dyDescent="0.3">
      <c r="A1147" s="1" t="s">
        <v>655</v>
      </c>
      <c r="B1147" s="1" t="s">
        <v>656</v>
      </c>
      <c r="C1147" s="1" t="s">
        <v>657</v>
      </c>
      <c r="D1147" s="1" t="s">
        <v>37</v>
      </c>
      <c r="F1147" s="1">
        <v>105</v>
      </c>
      <c r="G1147" s="1" t="s">
        <v>2562</v>
      </c>
      <c r="H1147" s="1" t="s">
        <v>60</v>
      </c>
      <c r="I1147" s="1" t="s">
        <v>33</v>
      </c>
      <c r="J1147" s="1" t="s">
        <v>61</v>
      </c>
      <c r="K1147" s="1" t="str">
        <f>"FRN"</f>
        <v>FRN</v>
      </c>
      <c r="L1147" s="2">
        <v>43397</v>
      </c>
      <c r="M1147" s="2">
        <v>43399</v>
      </c>
      <c r="N1147" s="2">
        <v>43399</v>
      </c>
      <c r="W1147" s="1" t="s">
        <v>59</v>
      </c>
      <c r="X1147" s="1" t="str">
        <f t="shared" si="64"/>
        <v>305671</v>
      </c>
      <c r="Z1147" s="1" t="s">
        <v>65</v>
      </c>
      <c r="AA1147" s="1">
        <v>1</v>
      </c>
      <c r="AB1147" s="1" t="s">
        <v>2563</v>
      </c>
      <c r="AD1147" s="1" t="s">
        <v>67</v>
      </c>
    </row>
    <row r="1148" spans="1:30" s="1" customFormat="1" x14ac:dyDescent="0.3">
      <c r="A1148" s="1" t="s">
        <v>2565</v>
      </c>
      <c r="B1148" s="1" t="s">
        <v>2566</v>
      </c>
      <c r="C1148" s="1" t="s">
        <v>2567</v>
      </c>
      <c r="D1148" s="1" t="s">
        <v>37</v>
      </c>
      <c r="F1148" s="1">
        <v>105</v>
      </c>
      <c r="G1148" s="1" t="s">
        <v>2564</v>
      </c>
      <c r="H1148" s="1" t="s">
        <v>60</v>
      </c>
      <c r="I1148" s="1" t="s">
        <v>33</v>
      </c>
      <c r="J1148" s="1" t="s">
        <v>61</v>
      </c>
      <c r="K1148" s="1" t="str">
        <f>"44"</f>
        <v>44</v>
      </c>
      <c r="L1148" s="2">
        <v>43397</v>
      </c>
      <c r="M1148" s="2">
        <v>43399</v>
      </c>
      <c r="N1148" s="2">
        <v>43399</v>
      </c>
      <c r="W1148" s="1" t="s">
        <v>59</v>
      </c>
      <c r="X1148" s="1" t="str">
        <f t="shared" si="64"/>
        <v>305671</v>
      </c>
      <c r="Z1148" s="1" t="s">
        <v>65</v>
      </c>
      <c r="AA1148" s="1">
        <v>1</v>
      </c>
      <c r="AB1148" s="1" t="s">
        <v>2568</v>
      </c>
      <c r="AD1148" s="1" t="s">
        <v>67</v>
      </c>
    </row>
    <row r="1149" spans="1:30" s="1" customFormat="1" x14ac:dyDescent="0.3">
      <c r="A1149" s="1" t="s">
        <v>1751</v>
      </c>
      <c r="B1149" s="1" t="s">
        <v>1752</v>
      </c>
      <c r="C1149" s="1" t="s">
        <v>1753</v>
      </c>
      <c r="D1149" s="1" t="s">
        <v>34</v>
      </c>
      <c r="F1149" s="1" t="s">
        <v>4495</v>
      </c>
      <c r="G1149" s="1" t="s">
        <v>2569</v>
      </c>
      <c r="H1149" s="1" t="s">
        <v>60</v>
      </c>
      <c r="I1149" s="1" t="s">
        <v>33</v>
      </c>
      <c r="J1149" s="1" t="s">
        <v>61</v>
      </c>
      <c r="K1149" s="1" t="str">
        <f>"LVL"</f>
        <v>LVL</v>
      </c>
      <c r="L1149" s="2">
        <v>43397</v>
      </c>
      <c r="M1149" s="2">
        <v>43399</v>
      </c>
      <c r="N1149" s="2">
        <v>43399</v>
      </c>
      <c r="W1149" s="1" t="s">
        <v>59</v>
      </c>
      <c r="X1149" s="1" t="str">
        <f>"156925"</f>
        <v>156925</v>
      </c>
      <c r="Z1149" s="1" t="s">
        <v>1483</v>
      </c>
      <c r="AA1149" s="1">
        <v>1</v>
      </c>
      <c r="AB1149" s="1" t="s">
        <v>2570</v>
      </c>
      <c r="AD1149" s="1" t="s">
        <v>1486</v>
      </c>
    </row>
    <row r="1150" spans="1:30" s="1" customFormat="1" x14ac:dyDescent="0.3">
      <c r="A1150" s="1" t="s">
        <v>2572</v>
      </c>
      <c r="B1150" s="1" t="s">
        <v>2573</v>
      </c>
      <c r="C1150" s="1" t="s">
        <v>2574</v>
      </c>
      <c r="D1150" s="1" t="s">
        <v>37</v>
      </c>
      <c r="F1150" s="1">
        <v>105</v>
      </c>
      <c r="G1150" s="1" t="s">
        <v>2571</v>
      </c>
      <c r="H1150" s="1" t="s">
        <v>60</v>
      </c>
      <c r="I1150" s="1" t="s">
        <v>33</v>
      </c>
      <c r="J1150" s="1" t="s">
        <v>61</v>
      </c>
      <c r="K1150" s="1" t="str">
        <f>"102"</f>
        <v>102</v>
      </c>
      <c r="L1150" s="2">
        <v>43397</v>
      </c>
      <c r="M1150" s="2">
        <v>43399</v>
      </c>
      <c r="N1150" s="2">
        <v>43399</v>
      </c>
      <c r="W1150" s="1" t="s">
        <v>59</v>
      </c>
      <c r="X1150" s="1" t="str">
        <f>"305671"</f>
        <v>305671</v>
      </c>
      <c r="Z1150" s="1" t="s">
        <v>65</v>
      </c>
      <c r="AA1150" s="1">
        <v>1</v>
      </c>
      <c r="AB1150" s="1" t="s">
        <v>2575</v>
      </c>
      <c r="AD1150" s="1" t="s">
        <v>67</v>
      </c>
    </row>
    <row r="1151" spans="1:30" s="1" customFormat="1" x14ac:dyDescent="0.3">
      <c r="A1151" s="1" t="s">
        <v>2577</v>
      </c>
      <c r="B1151" s="1" t="s">
        <v>2578</v>
      </c>
      <c r="C1151" s="1" t="s">
        <v>1826</v>
      </c>
      <c r="D1151" s="1" t="s">
        <v>34</v>
      </c>
      <c r="F1151" s="1" t="s">
        <v>4502</v>
      </c>
      <c r="G1151" s="1" t="s">
        <v>2576</v>
      </c>
      <c r="H1151" s="1" t="s">
        <v>60</v>
      </c>
      <c r="I1151" s="1" t="s">
        <v>33</v>
      </c>
      <c r="J1151" s="1" t="s">
        <v>61</v>
      </c>
      <c r="K1151" s="1" t="str">
        <f>"LVL"</f>
        <v>LVL</v>
      </c>
      <c r="L1151" s="2">
        <v>43397</v>
      </c>
      <c r="M1151" s="2">
        <v>43399</v>
      </c>
      <c r="N1151" s="2">
        <v>43399</v>
      </c>
      <c r="W1151" s="1" t="s">
        <v>59</v>
      </c>
      <c r="X1151" s="1" t="str">
        <f>"158371"</f>
        <v>158371</v>
      </c>
      <c r="Z1151" s="1" t="s">
        <v>1857</v>
      </c>
      <c r="AA1151" s="1">
        <v>1</v>
      </c>
      <c r="AB1151" s="1" t="s">
        <v>2579</v>
      </c>
      <c r="AD1151" s="1" t="s">
        <v>1861</v>
      </c>
    </row>
    <row r="1152" spans="1:30" s="1" customFormat="1" x14ac:dyDescent="0.3">
      <c r="A1152" s="1" t="s">
        <v>1187</v>
      </c>
      <c r="B1152" s="1" t="s">
        <v>1188</v>
      </c>
      <c r="C1152" s="1" t="s">
        <v>1189</v>
      </c>
      <c r="D1152" s="1" t="s">
        <v>37</v>
      </c>
      <c r="F1152" s="1">
        <v>105</v>
      </c>
      <c r="G1152" s="1" t="s">
        <v>2580</v>
      </c>
      <c r="H1152" s="1" t="s">
        <v>60</v>
      </c>
      <c r="I1152" s="1" t="s">
        <v>33</v>
      </c>
      <c r="J1152" s="1" t="s">
        <v>61</v>
      </c>
      <c r="K1152" s="1" t="str">
        <f>"102"</f>
        <v>102</v>
      </c>
      <c r="L1152" s="2">
        <v>43397</v>
      </c>
      <c r="M1152" s="2">
        <v>43399</v>
      </c>
      <c r="N1152" s="2">
        <v>43399</v>
      </c>
      <c r="W1152" s="1" t="s">
        <v>59</v>
      </c>
      <c r="X1152" s="1" t="str">
        <f t="shared" ref="X1152:X1158" si="65">"305671"</f>
        <v>305671</v>
      </c>
      <c r="Z1152" s="1" t="s">
        <v>65</v>
      </c>
      <c r="AA1152" s="1">
        <v>1</v>
      </c>
      <c r="AB1152" s="1" t="s">
        <v>2581</v>
      </c>
      <c r="AD1152" s="1" t="s">
        <v>67</v>
      </c>
    </row>
    <row r="1153" spans="1:30" s="1" customFormat="1" x14ac:dyDescent="0.3">
      <c r="A1153" s="1" t="s">
        <v>2286</v>
      </c>
      <c r="B1153" s="1" t="s">
        <v>51</v>
      </c>
      <c r="C1153" s="1" t="s">
        <v>2287</v>
      </c>
      <c r="D1153" s="1" t="s">
        <v>37</v>
      </c>
      <c r="F1153" s="1">
        <v>105</v>
      </c>
      <c r="G1153" s="1" t="s">
        <v>2582</v>
      </c>
      <c r="H1153" s="1" t="s">
        <v>60</v>
      </c>
      <c r="I1153" s="1" t="s">
        <v>33</v>
      </c>
      <c r="J1153" s="1" t="s">
        <v>61</v>
      </c>
      <c r="K1153" s="1" t="str">
        <f>"102"</f>
        <v>102</v>
      </c>
      <c r="L1153" s="2">
        <v>43397</v>
      </c>
      <c r="M1153" s="2">
        <v>43399</v>
      </c>
      <c r="N1153" s="2">
        <v>43399</v>
      </c>
      <c r="W1153" s="1" t="s">
        <v>59</v>
      </c>
      <c r="X1153" s="1" t="str">
        <f t="shared" si="65"/>
        <v>305671</v>
      </c>
      <c r="Z1153" s="1" t="s">
        <v>65</v>
      </c>
      <c r="AA1153" s="1">
        <v>1</v>
      </c>
      <c r="AB1153" s="1" t="s">
        <v>2583</v>
      </c>
      <c r="AD1153" s="1" t="s">
        <v>67</v>
      </c>
    </row>
    <row r="1154" spans="1:30" s="1" customFormat="1" x14ac:dyDescent="0.3">
      <c r="A1154" s="1" t="s">
        <v>844</v>
      </c>
      <c r="B1154" s="1" t="s">
        <v>845</v>
      </c>
      <c r="C1154" s="1" t="s">
        <v>846</v>
      </c>
      <c r="D1154" s="1" t="s">
        <v>37</v>
      </c>
      <c r="F1154" s="1">
        <v>105</v>
      </c>
      <c r="G1154" s="1" t="s">
        <v>2584</v>
      </c>
      <c r="H1154" s="1" t="s">
        <v>60</v>
      </c>
      <c r="I1154" s="1" t="s">
        <v>33</v>
      </c>
      <c r="J1154" s="1" t="s">
        <v>61</v>
      </c>
      <c r="K1154" s="1" t="str">
        <f>"FRN"</f>
        <v>FRN</v>
      </c>
      <c r="L1154" s="2">
        <v>43397</v>
      </c>
      <c r="M1154" s="2">
        <v>43399</v>
      </c>
      <c r="N1154" s="2">
        <v>43399</v>
      </c>
      <c r="W1154" s="1" t="s">
        <v>59</v>
      </c>
      <c r="X1154" s="1" t="str">
        <f t="shared" si="65"/>
        <v>305671</v>
      </c>
      <c r="Z1154" s="1" t="s">
        <v>65</v>
      </c>
      <c r="AA1154" s="1">
        <v>1</v>
      </c>
      <c r="AB1154" s="1" t="s">
        <v>2585</v>
      </c>
      <c r="AD1154" s="1" t="s">
        <v>67</v>
      </c>
    </row>
    <row r="1155" spans="1:30" s="1" customFormat="1" x14ac:dyDescent="0.3">
      <c r="A1155" s="1" t="s">
        <v>1145</v>
      </c>
      <c r="B1155" s="1" t="s">
        <v>664</v>
      </c>
      <c r="C1155" s="1" t="s">
        <v>1146</v>
      </c>
      <c r="D1155" s="1" t="s">
        <v>37</v>
      </c>
      <c r="F1155" s="1">
        <v>105</v>
      </c>
      <c r="G1155" s="1" t="s">
        <v>2586</v>
      </c>
      <c r="H1155" s="1" t="s">
        <v>60</v>
      </c>
      <c r="I1155" s="1" t="s">
        <v>33</v>
      </c>
      <c r="J1155" s="1" t="s">
        <v>61</v>
      </c>
      <c r="K1155" s="1" t="str">
        <f>"44"</f>
        <v>44</v>
      </c>
      <c r="L1155" s="2">
        <v>43397</v>
      </c>
      <c r="M1155" s="2">
        <v>43399</v>
      </c>
      <c r="N1155" s="2">
        <v>43399</v>
      </c>
      <c r="W1155" s="1" t="s">
        <v>59</v>
      </c>
      <c r="X1155" s="1" t="str">
        <f t="shared" si="65"/>
        <v>305671</v>
      </c>
      <c r="Z1155" s="1" t="s">
        <v>65</v>
      </c>
      <c r="AA1155" s="1">
        <v>1</v>
      </c>
      <c r="AB1155" s="1" t="s">
        <v>2587</v>
      </c>
      <c r="AD1155" s="1" t="s">
        <v>67</v>
      </c>
    </row>
    <row r="1156" spans="1:30" s="1" customFormat="1" x14ac:dyDescent="0.3">
      <c r="A1156" s="1" t="s">
        <v>2589</v>
      </c>
      <c r="B1156" s="1" t="s">
        <v>2590</v>
      </c>
      <c r="C1156" s="1" t="s">
        <v>2591</v>
      </c>
      <c r="D1156" s="1" t="s">
        <v>37</v>
      </c>
      <c r="F1156" s="1">
        <v>105</v>
      </c>
      <c r="G1156" s="1" t="s">
        <v>2588</v>
      </c>
      <c r="H1156" s="1" t="s">
        <v>60</v>
      </c>
      <c r="I1156" s="1" t="s">
        <v>33</v>
      </c>
      <c r="J1156" s="1" t="s">
        <v>61</v>
      </c>
      <c r="K1156" s="1" t="str">
        <f>"FRN"</f>
        <v>FRN</v>
      </c>
      <c r="L1156" s="2">
        <v>43397</v>
      </c>
      <c r="M1156" s="2">
        <v>43399</v>
      </c>
      <c r="N1156" s="2">
        <v>43399</v>
      </c>
      <c r="W1156" s="1" t="s">
        <v>59</v>
      </c>
      <c r="X1156" s="1" t="str">
        <f t="shared" si="65"/>
        <v>305671</v>
      </c>
      <c r="Z1156" s="1" t="s">
        <v>65</v>
      </c>
      <c r="AA1156" s="1">
        <v>1</v>
      </c>
      <c r="AB1156" s="1" t="s">
        <v>2592</v>
      </c>
      <c r="AD1156" s="1" t="s">
        <v>67</v>
      </c>
    </row>
    <row r="1157" spans="1:30" s="1" customFormat="1" x14ac:dyDescent="0.3">
      <c r="A1157" s="1" t="s">
        <v>449</v>
      </c>
      <c r="B1157" s="1" t="s">
        <v>450</v>
      </c>
      <c r="C1157" s="1" t="s">
        <v>451</v>
      </c>
      <c r="D1157" s="1" t="s">
        <v>37</v>
      </c>
      <c r="F1157" s="1">
        <v>105</v>
      </c>
      <c r="G1157" s="1" t="s">
        <v>2593</v>
      </c>
      <c r="H1157" s="1" t="s">
        <v>60</v>
      </c>
      <c r="I1157" s="1" t="s">
        <v>33</v>
      </c>
      <c r="J1157" s="1" t="s">
        <v>61</v>
      </c>
      <c r="K1157" s="1" t="str">
        <f>"102"</f>
        <v>102</v>
      </c>
      <c r="L1157" s="2">
        <v>43397</v>
      </c>
      <c r="M1157" s="2">
        <v>43399</v>
      </c>
      <c r="N1157" s="2">
        <v>43399</v>
      </c>
      <c r="W1157" s="1" t="s">
        <v>59</v>
      </c>
      <c r="X1157" s="1" t="str">
        <f t="shared" si="65"/>
        <v>305671</v>
      </c>
      <c r="Z1157" s="1" t="s">
        <v>65</v>
      </c>
      <c r="AA1157" s="1">
        <v>1</v>
      </c>
      <c r="AB1157" s="1" t="s">
        <v>2594</v>
      </c>
      <c r="AD1157" s="1" t="s">
        <v>67</v>
      </c>
    </row>
    <row r="1158" spans="1:30" s="1" customFormat="1" x14ac:dyDescent="0.3">
      <c r="A1158" s="1" t="s">
        <v>866</v>
      </c>
      <c r="B1158" s="1" t="s">
        <v>134</v>
      </c>
      <c r="C1158" s="1" t="s">
        <v>653</v>
      </c>
      <c r="D1158" s="1" t="s">
        <v>37</v>
      </c>
      <c r="F1158" s="1">
        <v>105</v>
      </c>
      <c r="G1158" s="1" t="s">
        <v>2595</v>
      </c>
      <c r="H1158" s="1" t="s">
        <v>60</v>
      </c>
      <c r="I1158" s="1" t="s">
        <v>33</v>
      </c>
      <c r="J1158" s="1" t="s">
        <v>61</v>
      </c>
      <c r="K1158" s="1" t="str">
        <f>"102"</f>
        <v>102</v>
      </c>
      <c r="L1158" s="2">
        <v>43397</v>
      </c>
      <c r="M1158" s="2">
        <v>43399</v>
      </c>
      <c r="N1158" s="2">
        <v>43399</v>
      </c>
      <c r="W1158" s="1" t="s">
        <v>59</v>
      </c>
      <c r="X1158" s="1" t="str">
        <f t="shared" si="65"/>
        <v>305671</v>
      </c>
      <c r="Z1158" s="1" t="s">
        <v>65</v>
      </c>
      <c r="AA1158" s="1">
        <v>1</v>
      </c>
      <c r="AB1158" s="1" t="s">
        <v>2596</v>
      </c>
      <c r="AD1158" s="1" t="s">
        <v>67</v>
      </c>
    </row>
    <row r="1159" spans="1:30" s="1" customFormat="1" x14ac:dyDescent="0.3">
      <c r="A1159" s="1" t="s">
        <v>2598</v>
      </c>
      <c r="B1159" s="1" t="s">
        <v>2599</v>
      </c>
      <c r="C1159" s="1" t="s">
        <v>2600</v>
      </c>
      <c r="D1159" s="1" t="s">
        <v>34</v>
      </c>
      <c r="F1159" s="1" t="s">
        <v>4475</v>
      </c>
      <c r="G1159" s="1" t="s">
        <v>2597</v>
      </c>
      <c r="H1159" s="1" t="s">
        <v>60</v>
      </c>
      <c r="I1159" s="1" t="s">
        <v>33</v>
      </c>
      <c r="J1159" s="1" t="s">
        <v>61</v>
      </c>
      <c r="K1159" s="1" t="str">
        <f>"LVL"</f>
        <v>LVL</v>
      </c>
      <c r="L1159" s="2">
        <v>43397</v>
      </c>
      <c r="M1159" s="2">
        <v>43399</v>
      </c>
      <c r="N1159" s="2">
        <v>43399</v>
      </c>
      <c r="W1159" s="1" t="s">
        <v>59</v>
      </c>
      <c r="X1159" s="1" t="str">
        <f>"139545"</f>
        <v>139545</v>
      </c>
      <c r="Z1159" s="1" t="s">
        <v>74</v>
      </c>
      <c r="AA1159" s="1">
        <v>1</v>
      </c>
      <c r="AB1159" s="1" t="s">
        <v>2601</v>
      </c>
      <c r="AD1159" s="1" t="s">
        <v>79</v>
      </c>
    </row>
    <row r="1160" spans="1:30" s="1" customFormat="1" x14ac:dyDescent="0.3">
      <c r="A1160" s="1" t="s">
        <v>2603</v>
      </c>
      <c r="B1160" s="1" t="s">
        <v>51</v>
      </c>
      <c r="C1160" s="1" t="s">
        <v>2604</v>
      </c>
      <c r="D1160" s="1" t="s">
        <v>34</v>
      </c>
      <c r="F1160" s="1" t="s">
        <v>4474</v>
      </c>
      <c r="G1160" s="1" t="s">
        <v>2602</v>
      </c>
      <c r="H1160" s="1" t="s">
        <v>60</v>
      </c>
      <c r="I1160" s="1" t="s">
        <v>33</v>
      </c>
      <c r="J1160" s="1" t="s">
        <v>61</v>
      </c>
      <c r="K1160" s="1" t="str">
        <f>"LVL"</f>
        <v>LVL</v>
      </c>
      <c r="L1160" s="2">
        <v>43397</v>
      </c>
      <c r="M1160" s="2">
        <v>43402</v>
      </c>
      <c r="N1160" s="2">
        <v>43402</v>
      </c>
      <c r="W1160" s="1" t="s">
        <v>59</v>
      </c>
      <c r="X1160" s="1" t="str">
        <f>"259950"</f>
        <v>259950</v>
      </c>
      <c r="Z1160" s="1" t="s">
        <v>69</v>
      </c>
      <c r="AA1160" s="1">
        <v>1</v>
      </c>
      <c r="AB1160" s="1" t="s">
        <v>2605</v>
      </c>
      <c r="AD1160" s="1" t="s">
        <v>70</v>
      </c>
    </row>
    <row r="1161" spans="1:30" s="1" customFormat="1" x14ac:dyDescent="0.3">
      <c r="A1161" s="1" t="s">
        <v>2471</v>
      </c>
      <c r="B1161" s="1" t="s">
        <v>2472</v>
      </c>
      <c r="C1161" s="1" t="s">
        <v>2473</v>
      </c>
      <c r="D1161" s="1" t="s">
        <v>34</v>
      </c>
      <c r="F1161" s="1" t="s">
        <v>4475</v>
      </c>
      <c r="G1161" s="1" t="s">
        <v>2606</v>
      </c>
      <c r="H1161" s="1" t="s">
        <v>60</v>
      </c>
      <c r="I1161" s="1" t="s">
        <v>33</v>
      </c>
      <c r="J1161" s="1" t="s">
        <v>61</v>
      </c>
      <c r="K1161" s="1" t="str">
        <f>"LVL"</f>
        <v>LVL</v>
      </c>
      <c r="L1161" s="2">
        <v>43397</v>
      </c>
      <c r="M1161" s="2">
        <v>43402</v>
      </c>
      <c r="N1161" s="2">
        <v>43402</v>
      </c>
      <c r="W1161" s="1" t="s">
        <v>59</v>
      </c>
      <c r="X1161" s="1" t="str">
        <f>"139545"</f>
        <v>139545</v>
      </c>
      <c r="Z1161" s="1" t="s">
        <v>74</v>
      </c>
      <c r="AA1161" s="1">
        <v>1</v>
      </c>
      <c r="AB1161" s="1" t="s">
        <v>2607</v>
      </c>
      <c r="AD1161" s="1" t="s">
        <v>79</v>
      </c>
    </row>
    <row r="1162" spans="1:30" s="1" customFormat="1" x14ac:dyDescent="0.3">
      <c r="A1162" s="1" t="s">
        <v>2577</v>
      </c>
      <c r="B1162" s="1" t="s">
        <v>2578</v>
      </c>
      <c r="C1162" s="1" t="s">
        <v>1826</v>
      </c>
      <c r="D1162" s="1" t="s">
        <v>34</v>
      </c>
      <c r="F1162" s="1" t="s">
        <v>4502</v>
      </c>
      <c r="G1162" s="1" t="s">
        <v>2608</v>
      </c>
      <c r="H1162" s="1" t="s">
        <v>60</v>
      </c>
      <c r="I1162" s="1" t="s">
        <v>33</v>
      </c>
      <c r="J1162" s="1" t="s">
        <v>61</v>
      </c>
      <c r="K1162" s="1" t="str">
        <f>"LVL"</f>
        <v>LVL</v>
      </c>
      <c r="L1162" s="2">
        <v>43397</v>
      </c>
      <c r="M1162" s="2">
        <v>43402</v>
      </c>
      <c r="N1162" s="2">
        <v>43402</v>
      </c>
      <c r="W1162" s="1" t="s">
        <v>59</v>
      </c>
      <c r="X1162" s="1" t="str">
        <f>"158371"</f>
        <v>158371</v>
      </c>
      <c r="Z1162" s="1" t="s">
        <v>1857</v>
      </c>
      <c r="AA1162" s="1">
        <v>1</v>
      </c>
      <c r="AB1162" s="1" t="s">
        <v>2609</v>
      </c>
      <c r="AD1162" s="1" t="s">
        <v>1861</v>
      </c>
    </row>
    <row r="1163" spans="1:30" s="1" customFormat="1" x14ac:dyDescent="0.3">
      <c r="A1163" s="1" t="s">
        <v>1587</v>
      </c>
      <c r="B1163" s="1" t="s">
        <v>1588</v>
      </c>
      <c r="C1163" s="1" t="s">
        <v>1589</v>
      </c>
      <c r="D1163" s="1" t="s">
        <v>34</v>
      </c>
      <c r="F1163" s="1" t="s">
        <v>4475</v>
      </c>
      <c r="G1163" s="1" t="s">
        <v>2610</v>
      </c>
      <c r="H1163" s="1" t="s">
        <v>60</v>
      </c>
      <c r="I1163" s="1" t="s">
        <v>33</v>
      </c>
      <c r="J1163" s="1" t="s">
        <v>61</v>
      </c>
      <c r="K1163" s="1" t="str">
        <f>"LVL"</f>
        <v>LVL</v>
      </c>
      <c r="L1163" s="2">
        <v>43397</v>
      </c>
      <c r="M1163" s="2">
        <v>43402</v>
      </c>
      <c r="N1163" s="2">
        <v>43402</v>
      </c>
      <c r="W1163" s="1" t="s">
        <v>59</v>
      </c>
      <c r="X1163" s="1" t="str">
        <f>"690945"</f>
        <v>690945</v>
      </c>
      <c r="Z1163" s="1" t="s">
        <v>184</v>
      </c>
      <c r="AA1163" s="1">
        <v>1</v>
      </c>
      <c r="AB1163" s="1" t="s">
        <v>2611</v>
      </c>
      <c r="AD1163" s="1" t="s">
        <v>79</v>
      </c>
    </row>
    <row r="1164" spans="1:30" s="1" customFormat="1" x14ac:dyDescent="0.3">
      <c r="A1164" s="1" t="s">
        <v>666</v>
      </c>
      <c r="B1164" s="1" t="s">
        <v>664</v>
      </c>
      <c r="C1164" s="1" t="s">
        <v>1006</v>
      </c>
      <c r="D1164" s="1" t="s">
        <v>37</v>
      </c>
      <c r="F1164" s="1">
        <v>105</v>
      </c>
      <c r="G1164" s="1" t="s">
        <v>2612</v>
      </c>
      <c r="H1164" s="1" t="s">
        <v>60</v>
      </c>
      <c r="I1164" s="1" t="s">
        <v>33</v>
      </c>
      <c r="J1164" s="1" t="s">
        <v>61</v>
      </c>
      <c r="K1164" s="1" t="str">
        <f>"44"</f>
        <v>44</v>
      </c>
      <c r="L1164" s="2">
        <v>43397</v>
      </c>
      <c r="M1164" s="2">
        <v>43402</v>
      </c>
      <c r="N1164" s="2">
        <v>43402</v>
      </c>
      <c r="W1164" s="1" t="s">
        <v>59</v>
      </c>
      <c r="X1164" s="1" t="str">
        <f>"305671"</f>
        <v>305671</v>
      </c>
      <c r="Z1164" s="1" t="s">
        <v>65</v>
      </c>
      <c r="AA1164" s="1">
        <v>1</v>
      </c>
      <c r="AB1164" s="1" t="s">
        <v>2613</v>
      </c>
      <c r="AD1164" s="1" t="s">
        <v>67</v>
      </c>
    </row>
    <row r="1165" spans="1:30" s="1" customFormat="1" x14ac:dyDescent="0.3">
      <c r="A1165" s="1" t="s">
        <v>1069</v>
      </c>
      <c r="B1165" s="1" t="s">
        <v>1070</v>
      </c>
      <c r="C1165" s="1" t="s">
        <v>1071</v>
      </c>
      <c r="D1165" s="1" t="s">
        <v>34</v>
      </c>
      <c r="F1165" s="1" t="s">
        <v>4475</v>
      </c>
      <c r="G1165" s="1" t="s">
        <v>2614</v>
      </c>
      <c r="H1165" s="1" t="s">
        <v>60</v>
      </c>
      <c r="I1165" s="1" t="s">
        <v>33</v>
      </c>
      <c r="J1165" s="1" t="s">
        <v>61</v>
      </c>
      <c r="K1165" s="1" t="str">
        <f>"LVL"</f>
        <v>LVL</v>
      </c>
      <c r="L1165" s="2">
        <v>43397</v>
      </c>
      <c r="M1165" s="2">
        <v>43402</v>
      </c>
      <c r="N1165" s="2">
        <v>43402</v>
      </c>
      <c r="W1165" s="1" t="s">
        <v>59</v>
      </c>
      <c r="X1165" s="1" t="str">
        <f>"139545"</f>
        <v>139545</v>
      </c>
      <c r="Z1165" s="1" t="s">
        <v>74</v>
      </c>
      <c r="AA1165" s="1">
        <v>1</v>
      </c>
      <c r="AB1165" s="1" t="s">
        <v>2615</v>
      </c>
      <c r="AD1165" s="1" t="s">
        <v>79</v>
      </c>
    </row>
    <row r="1166" spans="1:30" s="1" customFormat="1" x14ac:dyDescent="0.3">
      <c r="A1166" s="1" t="s">
        <v>1445</v>
      </c>
      <c r="B1166" s="1" t="s">
        <v>1446</v>
      </c>
      <c r="C1166" s="1" t="s">
        <v>1447</v>
      </c>
      <c r="D1166" s="1" t="s">
        <v>34</v>
      </c>
      <c r="F1166" s="1" t="s">
        <v>4475</v>
      </c>
      <c r="G1166" s="1" t="s">
        <v>2616</v>
      </c>
      <c r="H1166" s="1" t="s">
        <v>60</v>
      </c>
      <c r="I1166" s="1" t="s">
        <v>33</v>
      </c>
      <c r="J1166" s="1" t="s">
        <v>61</v>
      </c>
      <c r="K1166" s="1" t="str">
        <f>"LVL"</f>
        <v>LVL</v>
      </c>
      <c r="L1166" s="2">
        <v>43397</v>
      </c>
      <c r="M1166" s="2">
        <v>43402</v>
      </c>
      <c r="N1166" s="2">
        <v>43402</v>
      </c>
      <c r="W1166" s="1" t="s">
        <v>59</v>
      </c>
      <c r="X1166" s="1" t="str">
        <f>"139545"</f>
        <v>139545</v>
      </c>
      <c r="Z1166" s="1" t="s">
        <v>74</v>
      </c>
      <c r="AA1166" s="1">
        <v>1</v>
      </c>
      <c r="AB1166" s="1" t="s">
        <v>2617</v>
      </c>
      <c r="AD1166" s="1" t="s">
        <v>79</v>
      </c>
    </row>
    <row r="1167" spans="1:30" s="1" customFormat="1" x14ac:dyDescent="0.3">
      <c r="A1167" s="1" t="s">
        <v>717</v>
      </c>
      <c r="B1167" s="1" t="s">
        <v>718</v>
      </c>
      <c r="C1167" s="1" t="s">
        <v>719</v>
      </c>
      <c r="D1167" s="1" t="s">
        <v>37</v>
      </c>
      <c r="F1167" s="1">
        <v>105</v>
      </c>
      <c r="G1167" s="1" t="s">
        <v>2618</v>
      </c>
      <c r="H1167" s="1" t="s">
        <v>60</v>
      </c>
      <c r="I1167" s="1" t="s">
        <v>33</v>
      </c>
      <c r="J1167" s="1" t="s">
        <v>61</v>
      </c>
      <c r="K1167" s="1" t="str">
        <f>"102"</f>
        <v>102</v>
      </c>
      <c r="L1167" s="2">
        <v>43397</v>
      </c>
      <c r="M1167" s="2">
        <v>43402</v>
      </c>
      <c r="N1167" s="2">
        <v>43402</v>
      </c>
      <c r="W1167" s="1" t="s">
        <v>59</v>
      </c>
      <c r="X1167" s="1" t="str">
        <f>"305671"</f>
        <v>305671</v>
      </c>
      <c r="Z1167" s="1" t="s">
        <v>65</v>
      </c>
      <c r="AA1167" s="1">
        <v>1</v>
      </c>
      <c r="AB1167" s="1" t="s">
        <v>2619</v>
      </c>
      <c r="AD1167" s="1" t="s">
        <v>67</v>
      </c>
    </row>
    <row r="1168" spans="1:30" s="1" customFormat="1" x14ac:dyDescent="0.3">
      <c r="A1168" s="1" t="s">
        <v>2057</v>
      </c>
      <c r="B1168" s="1" t="s">
        <v>2058</v>
      </c>
      <c r="C1168" s="1" t="s">
        <v>2059</v>
      </c>
      <c r="D1168" s="1" t="s">
        <v>34</v>
      </c>
      <c r="F1168" s="1" t="s">
        <v>4475</v>
      </c>
      <c r="G1168" s="1" t="s">
        <v>2620</v>
      </c>
      <c r="H1168" s="1" t="s">
        <v>60</v>
      </c>
      <c r="I1168" s="1" t="s">
        <v>33</v>
      </c>
      <c r="J1168" s="1" t="s">
        <v>61</v>
      </c>
      <c r="K1168" s="1" t="str">
        <f>"LVL"</f>
        <v>LVL</v>
      </c>
      <c r="L1168" s="2">
        <v>43397</v>
      </c>
      <c r="M1168" s="2">
        <v>43402</v>
      </c>
      <c r="N1168" s="2">
        <v>43402</v>
      </c>
      <c r="W1168" s="1" t="s">
        <v>59</v>
      </c>
      <c r="X1168" s="1" t="str">
        <f>"139545"</f>
        <v>139545</v>
      </c>
      <c r="Z1168" s="1" t="s">
        <v>74</v>
      </c>
      <c r="AA1168" s="1">
        <v>1</v>
      </c>
      <c r="AB1168" s="1" t="s">
        <v>2621</v>
      </c>
      <c r="AD1168" s="1" t="s">
        <v>79</v>
      </c>
    </row>
    <row r="1169" spans="1:30" s="1" customFormat="1" x14ac:dyDescent="0.3">
      <c r="A1169" s="1" t="s">
        <v>2623</v>
      </c>
      <c r="B1169" s="1" t="s">
        <v>1748</v>
      </c>
      <c r="C1169" s="1" t="s">
        <v>2624</v>
      </c>
      <c r="D1169" s="1" t="s">
        <v>34</v>
      </c>
      <c r="F1169" s="1" t="s">
        <v>4475</v>
      </c>
      <c r="G1169" s="1" t="s">
        <v>2622</v>
      </c>
      <c r="H1169" s="1" t="s">
        <v>60</v>
      </c>
      <c r="I1169" s="1" t="s">
        <v>33</v>
      </c>
      <c r="J1169" s="1" t="s">
        <v>61</v>
      </c>
      <c r="K1169" s="1" t="str">
        <f>"LVL"</f>
        <v>LVL</v>
      </c>
      <c r="L1169" s="2">
        <v>43397</v>
      </c>
      <c r="M1169" s="2">
        <v>43402</v>
      </c>
      <c r="N1169" s="2">
        <v>43402</v>
      </c>
      <c r="W1169" s="1" t="s">
        <v>59</v>
      </c>
      <c r="X1169" s="1" t="str">
        <f>"690945"</f>
        <v>690945</v>
      </c>
      <c r="Z1169" s="1" t="s">
        <v>184</v>
      </c>
      <c r="AA1169" s="1">
        <v>1</v>
      </c>
      <c r="AB1169" s="1" t="s">
        <v>2625</v>
      </c>
      <c r="AD1169" s="1" t="s">
        <v>79</v>
      </c>
    </row>
    <row r="1170" spans="1:30" s="1" customFormat="1" x14ac:dyDescent="0.3">
      <c r="A1170" s="1" t="s">
        <v>50</v>
      </c>
      <c r="B1170" s="1" t="s">
        <v>51</v>
      </c>
      <c r="C1170" s="1" t="s">
        <v>52</v>
      </c>
      <c r="D1170" s="1" t="s">
        <v>34</v>
      </c>
      <c r="F1170" s="1" t="s">
        <v>4474</v>
      </c>
      <c r="G1170" s="1" t="s">
        <v>2626</v>
      </c>
      <c r="H1170" s="1" t="s">
        <v>60</v>
      </c>
      <c r="I1170" s="1" t="s">
        <v>33</v>
      </c>
      <c r="J1170" s="1" t="s">
        <v>61</v>
      </c>
      <c r="K1170" s="1" t="str">
        <f>"LVL"</f>
        <v>LVL</v>
      </c>
      <c r="L1170" s="2">
        <v>43397</v>
      </c>
      <c r="M1170" s="2">
        <v>43402</v>
      </c>
      <c r="N1170" s="2">
        <v>43402</v>
      </c>
      <c r="W1170" s="1" t="s">
        <v>59</v>
      </c>
      <c r="X1170" s="1" t="str">
        <f>"259950"</f>
        <v>259950</v>
      </c>
      <c r="Z1170" s="1" t="s">
        <v>69</v>
      </c>
      <c r="AA1170" s="1">
        <v>1</v>
      </c>
      <c r="AB1170" s="1" t="s">
        <v>2627</v>
      </c>
      <c r="AD1170" s="1" t="s">
        <v>70</v>
      </c>
    </row>
    <row r="1171" spans="1:30" s="1" customFormat="1" x14ac:dyDescent="0.3">
      <c r="A1171" s="1" t="s">
        <v>1244</v>
      </c>
      <c r="B1171" s="1" t="s">
        <v>134</v>
      </c>
      <c r="C1171" s="1" t="s">
        <v>171</v>
      </c>
      <c r="D1171" s="1" t="s">
        <v>37</v>
      </c>
      <c r="F1171" s="1">
        <v>105</v>
      </c>
      <c r="G1171" s="1" t="s">
        <v>2628</v>
      </c>
      <c r="H1171" s="1" t="s">
        <v>60</v>
      </c>
      <c r="I1171" s="1" t="s">
        <v>33</v>
      </c>
      <c r="J1171" s="1" t="s">
        <v>61</v>
      </c>
      <c r="K1171" s="1" t="str">
        <f>"FRN"</f>
        <v>FRN</v>
      </c>
      <c r="L1171" s="2">
        <v>43397</v>
      </c>
      <c r="M1171" s="2">
        <v>43402</v>
      </c>
      <c r="N1171" s="2">
        <v>43402</v>
      </c>
      <c r="W1171" s="1" t="s">
        <v>59</v>
      </c>
      <c r="X1171" s="1" t="str">
        <f>"305671"</f>
        <v>305671</v>
      </c>
      <c r="Z1171" s="1" t="s">
        <v>65</v>
      </c>
      <c r="AA1171" s="1">
        <v>1</v>
      </c>
      <c r="AB1171" s="1" t="s">
        <v>2629</v>
      </c>
      <c r="AD1171" s="1" t="s">
        <v>67</v>
      </c>
    </row>
    <row r="1172" spans="1:30" s="1" customFormat="1" x14ac:dyDescent="0.3">
      <c r="A1172" s="1" t="s">
        <v>1540</v>
      </c>
      <c r="B1172" s="1" t="s">
        <v>82</v>
      </c>
      <c r="C1172" s="1" t="s">
        <v>1541</v>
      </c>
      <c r="D1172" s="1" t="s">
        <v>37</v>
      </c>
      <c r="F1172" s="1">
        <v>105</v>
      </c>
      <c r="G1172" s="1" t="s">
        <v>2630</v>
      </c>
      <c r="H1172" s="1" t="s">
        <v>60</v>
      </c>
      <c r="I1172" s="1" t="s">
        <v>33</v>
      </c>
      <c r="J1172" s="1" t="s">
        <v>61</v>
      </c>
      <c r="K1172" s="1" t="str">
        <f>"102"</f>
        <v>102</v>
      </c>
      <c r="L1172" s="2">
        <v>43397</v>
      </c>
      <c r="M1172" s="2">
        <v>43403</v>
      </c>
      <c r="N1172" s="2">
        <v>43403</v>
      </c>
      <c r="W1172" s="1" t="s">
        <v>59</v>
      </c>
      <c r="X1172" s="1" t="str">
        <f>"305671"</f>
        <v>305671</v>
      </c>
      <c r="Z1172" s="1" t="s">
        <v>65</v>
      </c>
      <c r="AA1172" s="1">
        <v>1</v>
      </c>
      <c r="AB1172" s="1" t="s">
        <v>2631</v>
      </c>
      <c r="AD1172" s="1" t="s">
        <v>67</v>
      </c>
    </row>
    <row r="1173" spans="1:30" s="1" customFormat="1" x14ac:dyDescent="0.3">
      <c r="A1173" s="1" t="s">
        <v>666</v>
      </c>
      <c r="B1173" s="1" t="s">
        <v>664</v>
      </c>
      <c r="C1173" s="1" t="s">
        <v>1006</v>
      </c>
      <c r="D1173" s="1" t="s">
        <v>37</v>
      </c>
      <c r="F1173" s="1">
        <v>105</v>
      </c>
      <c r="G1173" s="1" t="s">
        <v>2632</v>
      </c>
      <c r="H1173" s="1" t="s">
        <v>60</v>
      </c>
      <c r="I1173" s="1" t="s">
        <v>33</v>
      </c>
      <c r="J1173" s="1" t="s">
        <v>61</v>
      </c>
      <c r="K1173" s="1" t="str">
        <f>"44"</f>
        <v>44</v>
      </c>
      <c r="L1173" s="2">
        <v>43397</v>
      </c>
      <c r="M1173" s="2">
        <v>43402</v>
      </c>
      <c r="N1173" s="2">
        <v>43402</v>
      </c>
      <c r="W1173" s="1" t="s">
        <v>59</v>
      </c>
      <c r="X1173" s="1" t="str">
        <f>"305671"</f>
        <v>305671</v>
      </c>
      <c r="Z1173" s="1" t="s">
        <v>65</v>
      </c>
      <c r="AA1173" s="1">
        <v>1</v>
      </c>
      <c r="AB1173" s="1" t="s">
        <v>2633</v>
      </c>
      <c r="AD1173" s="1" t="s">
        <v>67</v>
      </c>
    </row>
    <row r="1174" spans="1:30" s="1" customFormat="1" x14ac:dyDescent="0.3">
      <c r="A1174" s="1" t="s">
        <v>2635</v>
      </c>
      <c r="B1174" s="1" t="s">
        <v>2636</v>
      </c>
      <c r="C1174" s="1" t="s">
        <v>2637</v>
      </c>
      <c r="D1174" s="1" t="s">
        <v>37</v>
      </c>
      <c r="F1174" s="1">
        <v>105</v>
      </c>
      <c r="G1174" s="1" t="s">
        <v>2634</v>
      </c>
      <c r="H1174" s="1" t="s">
        <v>60</v>
      </c>
      <c r="I1174" s="1" t="s">
        <v>33</v>
      </c>
      <c r="J1174" s="1" t="s">
        <v>61</v>
      </c>
      <c r="K1174" s="1" t="str">
        <f>"FRN"</f>
        <v>FRN</v>
      </c>
      <c r="L1174" s="2">
        <v>43397</v>
      </c>
      <c r="M1174" s="2">
        <v>43403</v>
      </c>
      <c r="N1174" s="2">
        <v>43403</v>
      </c>
      <c r="W1174" s="1" t="s">
        <v>59</v>
      </c>
      <c r="X1174" s="1" t="str">
        <f>"305671"</f>
        <v>305671</v>
      </c>
      <c r="Z1174" s="1" t="s">
        <v>65</v>
      </c>
      <c r="AA1174" s="1">
        <v>1</v>
      </c>
      <c r="AB1174" s="1" t="s">
        <v>2638</v>
      </c>
      <c r="AD1174" s="1" t="s">
        <v>67</v>
      </c>
    </row>
    <row r="1175" spans="1:30" s="1" customFormat="1" x14ac:dyDescent="0.3">
      <c r="A1175" s="1" t="s">
        <v>2635</v>
      </c>
      <c r="B1175" s="1" t="s">
        <v>2636</v>
      </c>
      <c r="C1175" s="1" t="s">
        <v>2637</v>
      </c>
      <c r="D1175" s="1" t="s">
        <v>37</v>
      </c>
      <c r="F1175" s="1">
        <v>105</v>
      </c>
      <c r="G1175" s="1" t="s">
        <v>2639</v>
      </c>
      <c r="H1175" s="1" t="s">
        <v>60</v>
      </c>
      <c r="I1175" s="1" t="s">
        <v>33</v>
      </c>
      <c r="J1175" s="1" t="s">
        <v>61</v>
      </c>
      <c r="K1175" s="1" t="str">
        <f>"FRN"</f>
        <v>FRN</v>
      </c>
      <c r="L1175" s="2">
        <v>43397</v>
      </c>
      <c r="M1175" s="2">
        <v>43403</v>
      </c>
      <c r="N1175" s="2">
        <v>43403</v>
      </c>
      <c r="W1175" s="1" t="s">
        <v>59</v>
      </c>
      <c r="X1175" s="1" t="str">
        <f>"305671"</f>
        <v>305671</v>
      </c>
      <c r="Z1175" s="1" t="s">
        <v>65</v>
      </c>
      <c r="AA1175" s="1">
        <v>1</v>
      </c>
      <c r="AB1175" s="1" t="s">
        <v>2640</v>
      </c>
      <c r="AD1175" s="1" t="s">
        <v>67</v>
      </c>
    </row>
    <row r="1176" spans="1:30" s="1" customFormat="1" x14ac:dyDescent="0.3">
      <c r="A1176" s="1" t="s">
        <v>1620</v>
      </c>
      <c r="B1176" s="1" t="s">
        <v>1621</v>
      </c>
      <c r="C1176" s="1" t="s">
        <v>1622</v>
      </c>
      <c r="D1176" s="1" t="s">
        <v>34</v>
      </c>
      <c r="F1176" s="1" t="s">
        <v>4475</v>
      </c>
      <c r="G1176" s="1" t="s">
        <v>2641</v>
      </c>
      <c r="H1176" s="1" t="s">
        <v>60</v>
      </c>
      <c r="I1176" s="1" t="s">
        <v>33</v>
      </c>
      <c r="J1176" s="1" t="s">
        <v>61</v>
      </c>
      <c r="K1176" s="1" t="str">
        <f>"LVL"</f>
        <v>LVL</v>
      </c>
      <c r="L1176" s="2">
        <v>43397</v>
      </c>
      <c r="M1176" s="2">
        <v>43403</v>
      </c>
      <c r="N1176" s="2">
        <v>43403</v>
      </c>
      <c r="W1176" s="1" t="s">
        <v>59</v>
      </c>
      <c r="X1176" s="1" t="str">
        <f>"139545"</f>
        <v>139545</v>
      </c>
      <c r="Z1176" s="1" t="s">
        <v>74</v>
      </c>
      <c r="AA1176" s="1">
        <v>1</v>
      </c>
      <c r="AB1176" s="1" t="s">
        <v>2642</v>
      </c>
      <c r="AD1176" s="1" t="s">
        <v>79</v>
      </c>
    </row>
    <row r="1177" spans="1:30" s="1" customFormat="1" x14ac:dyDescent="0.3">
      <c r="A1177" s="1" t="s">
        <v>1620</v>
      </c>
      <c r="B1177" s="1" t="s">
        <v>1621</v>
      </c>
      <c r="C1177" s="1" t="s">
        <v>1622</v>
      </c>
      <c r="D1177" s="1" t="s">
        <v>34</v>
      </c>
      <c r="F1177" s="1" t="s">
        <v>4475</v>
      </c>
      <c r="G1177" s="1" t="s">
        <v>2643</v>
      </c>
      <c r="H1177" s="1" t="s">
        <v>60</v>
      </c>
      <c r="I1177" s="1" t="s">
        <v>33</v>
      </c>
      <c r="J1177" s="1" t="s">
        <v>61</v>
      </c>
      <c r="K1177" s="1" t="str">
        <f>"LVL"</f>
        <v>LVL</v>
      </c>
      <c r="L1177" s="2">
        <v>43397</v>
      </c>
      <c r="M1177" s="2">
        <v>43403</v>
      </c>
      <c r="N1177" s="2">
        <v>43403</v>
      </c>
      <c r="W1177" s="1" t="s">
        <v>59</v>
      </c>
      <c r="X1177" s="1" t="str">
        <f>"139545"</f>
        <v>139545</v>
      </c>
      <c r="Z1177" s="1" t="s">
        <v>74</v>
      </c>
      <c r="AA1177" s="1">
        <v>1</v>
      </c>
      <c r="AB1177" s="1" t="s">
        <v>2644</v>
      </c>
      <c r="AD1177" s="1" t="s">
        <v>79</v>
      </c>
    </row>
    <row r="1178" spans="1:30" s="1" customFormat="1" x14ac:dyDescent="0.3">
      <c r="A1178" s="1" t="s">
        <v>666</v>
      </c>
      <c r="B1178" s="1" t="s">
        <v>664</v>
      </c>
      <c r="C1178" s="1" t="s">
        <v>1006</v>
      </c>
      <c r="D1178" s="1" t="s">
        <v>37</v>
      </c>
      <c r="F1178" s="1">
        <v>105</v>
      </c>
      <c r="G1178" s="1" t="s">
        <v>2645</v>
      </c>
      <c r="H1178" s="1" t="s">
        <v>60</v>
      </c>
      <c r="I1178" s="1" t="s">
        <v>33</v>
      </c>
      <c r="J1178" s="1" t="s">
        <v>61</v>
      </c>
      <c r="K1178" s="1" t="str">
        <f>"44"</f>
        <v>44</v>
      </c>
      <c r="L1178" s="2">
        <v>43397</v>
      </c>
      <c r="M1178" s="2">
        <v>43403</v>
      </c>
      <c r="N1178" s="2">
        <v>43403</v>
      </c>
      <c r="W1178" s="1" t="s">
        <v>59</v>
      </c>
      <c r="X1178" s="1" t="str">
        <f>"305671"</f>
        <v>305671</v>
      </c>
      <c r="Z1178" s="1" t="s">
        <v>65</v>
      </c>
      <c r="AA1178" s="1">
        <v>1</v>
      </c>
      <c r="AB1178" s="1" t="s">
        <v>2646</v>
      </c>
      <c r="AD1178" s="1" t="s">
        <v>67</v>
      </c>
    </row>
    <row r="1179" spans="1:30" s="1" customFormat="1" x14ac:dyDescent="0.3">
      <c r="A1179" s="1" t="s">
        <v>2648</v>
      </c>
      <c r="B1179" s="1" t="s">
        <v>2649</v>
      </c>
      <c r="C1179" s="1" t="s">
        <v>2650</v>
      </c>
      <c r="D1179" s="1" t="s">
        <v>37</v>
      </c>
      <c r="F1179" s="1">
        <v>105</v>
      </c>
      <c r="G1179" s="1" t="s">
        <v>2647</v>
      </c>
      <c r="H1179" s="1" t="s">
        <v>60</v>
      </c>
      <c r="I1179" s="1" t="s">
        <v>33</v>
      </c>
      <c r="J1179" s="1" t="s">
        <v>61</v>
      </c>
      <c r="K1179" s="1" t="str">
        <f>"44"</f>
        <v>44</v>
      </c>
      <c r="L1179" s="2">
        <v>43397</v>
      </c>
      <c r="M1179" s="2">
        <v>43403</v>
      </c>
      <c r="N1179" s="2">
        <v>43403</v>
      </c>
      <c r="W1179" s="1" t="s">
        <v>59</v>
      </c>
      <c r="X1179" s="1" t="str">
        <f>"305671"</f>
        <v>305671</v>
      </c>
      <c r="Z1179" s="1" t="s">
        <v>65</v>
      </c>
      <c r="AA1179" s="1">
        <v>1</v>
      </c>
      <c r="AB1179" s="1" t="s">
        <v>2651</v>
      </c>
      <c r="AD1179" s="1" t="s">
        <v>67</v>
      </c>
    </row>
    <row r="1180" spans="1:30" s="1" customFormat="1" x14ac:dyDescent="0.3">
      <c r="A1180" s="1" t="s">
        <v>1953</v>
      </c>
      <c r="B1180" s="1" t="s">
        <v>1954</v>
      </c>
      <c r="C1180" s="1" t="s">
        <v>1955</v>
      </c>
      <c r="D1180" s="1" t="s">
        <v>34</v>
      </c>
      <c r="F1180" s="1" t="s">
        <v>4475</v>
      </c>
      <c r="G1180" s="1" t="s">
        <v>2652</v>
      </c>
      <c r="H1180" s="1" t="s">
        <v>60</v>
      </c>
      <c r="I1180" s="1" t="s">
        <v>33</v>
      </c>
      <c r="J1180" s="1" t="s">
        <v>61</v>
      </c>
      <c r="K1180" s="1" t="str">
        <f>"LVL"</f>
        <v>LVL</v>
      </c>
      <c r="L1180" s="2">
        <v>43397</v>
      </c>
      <c r="M1180" s="2">
        <v>43403</v>
      </c>
      <c r="N1180" s="2">
        <v>43403</v>
      </c>
      <c r="W1180" s="1" t="s">
        <v>59</v>
      </c>
      <c r="X1180" s="1" t="str">
        <f>"690945"</f>
        <v>690945</v>
      </c>
      <c r="Z1180" s="1" t="s">
        <v>184</v>
      </c>
      <c r="AA1180" s="1">
        <v>1</v>
      </c>
      <c r="AB1180" s="1" t="s">
        <v>2653</v>
      </c>
      <c r="AD1180" s="1" t="s">
        <v>79</v>
      </c>
    </row>
    <row r="1181" spans="1:30" s="1" customFormat="1" x14ac:dyDescent="0.3">
      <c r="A1181" s="1" t="s">
        <v>1848</v>
      </c>
      <c r="B1181" s="1" t="s">
        <v>1849</v>
      </c>
      <c r="C1181" s="1" t="s">
        <v>1850</v>
      </c>
      <c r="D1181" s="1" t="s">
        <v>34</v>
      </c>
      <c r="F1181" s="1" t="s">
        <v>4475</v>
      </c>
      <c r="G1181" s="1" t="s">
        <v>2654</v>
      </c>
      <c r="H1181" s="1" t="s">
        <v>60</v>
      </c>
      <c r="I1181" s="1" t="s">
        <v>33</v>
      </c>
      <c r="J1181" s="1" t="s">
        <v>61</v>
      </c>
      <c r="K1181" s="1" t="str">
        <f>"LVL"</f>
        <v>LVL</v>
      </c>
      <c r="L1181" s="2">
        <v>43397</v>
      </c>
      <c r="M1181" s="2">
        <v>43403</v>
      </c>
      <c r="N1181" s="2">
        <v>43403</v>
      </c>
      <c r="W1181" s="1" t="s">
        <v>59</v>
      </c>
      <c r="X1181" s="1" t="str">
        <f>"690945"</f>
        <v>690945</v>
      </c>
      <c r="Z1181" s="1" t="s">
        <v>184</v>
      </c>
      <c r="AA1181" s="1">
        <v>1</v>
      </c>
      <c r="AB1181" s="1" t="s">
        <v>2655</v>
      </c>
      <c r="AD1181" s="1" t="s">
        <v>79</v>
      </c>
    </row>
    <row r="1182" spans="1:30" s="1" customFormat="1" x14ac:dyDescent="0.3">
      <c r="A1182" s="1" t="s">
        <v>1848</v>
      </c>
      <c r="B1182" s="1" t="s">
        <v>1849</v>
      </c>
      <c r="C1182" s="1" t="s">
        <v>1850</v>
      </c>
      <c r="D1182" s="1" t="s">
        <v>34</v>
      </c>
      <c r="F1182" s="1" t="s">
        <v>4475</v>
      </c>
      <c r="G1182" s="1" t="s">
        <v>2656</v>
      </c>
      <c r="H1182" s="1" t="s">
        <v>60</v>
      </c>
      <c r="I1182" s="1" t="s">
        <v>33</v>
      </c>
      <c r="J1182" s="1" t="s">
        <v>61</v>
      </c>
      <c r="K1182" s="1" t="str">
        <f>"LVL"</f>
        <v>LVL</v>
      </c>
      <c r="L1182" s="2">
        <v>43397</v>
      </c>
      <c r="M1182" s="2">
        <v>43403</v>
      </c>
      <c r="N1182" s="2">
        <v>43403</v>
      </c>
      <c r="W1182" s="1" t="s">
        <v>59</v>
      </c>
      <c r="X1182" s="1" t="str">
        <f>"690945"</f>
        <v>690945</v>
      </c>
      <c r="Z1182" s="1" t="s">
        <v>184</v>
      </c>
      <c r="AA1182" s="1">
        <v>1</v>
      </c>
      <c r="AB1182" s="1" t="s">
        <v>2657</v>
      </c>
      <c r="AD1182" s="1" t="s">
        <v>79</v>
      </c>
    </row>
    <row r="1183" spans="1:30" s="1" customFormat="1" x14ac:dyDescent="0.3">
      <c r="A1183" s="1" t="s">
        <v>2659</v>
      </c>
      <c r="B1183" s="1" t="s">
        <v>2660</v>
      </c>
      <c r="C1183" s="1" t="s">
        <v>2107</v>
      </c>
      <c r="D1183" s="1" t="s">
        <v>34</v>
      </c>
      <c r="F1183" s="1" t="s">
        <v>4475</v>
      </c>
      <c r="G1183" s="1" t="s">
        <v>2658</v>
      </c>
      <c r="H1183" s="1" t="s">
        <v>60</v>
      </c>
      <c r="I1183" s="1" t="s">
        <v>33</v>
      </c>
      <c r="J1183" s="1" t="s">
        <v>61</v>
      </c>
      <c r="K1183" s="1" t="str">
        <f>"LVL"</f>
        <v>LVL</v>
      </c>
      <c r="L1183" s="2">
        <v>43397</v>
      </c>
      <c r="M1183" s="2">
        <v>43403</v>
      </c>
      <c r="N1183" s="2">
        <v>43403</v>
      </c>
      <c r="W1183" s="1" t="s">
        <v>59</v>
      </c>
      <c r="X1183" s="1" t="str">
        <f>"139545"</f>
        <v>139545</v>
      </c>
      <c r="Z1183" s="1" t="s">
        <v>74</v>
      </c>
      <c r="AA1183" s="1">
        <v>1</v>
      </c>
      <c r="AB1183" s="1" t="s">
        <v>2661</v>
      </c>
      <c r="AD1183" s="1" t="s">
        <v>79</v>
      </c>
    </row>
    <row r="1184" spans="1:30" s="1" customFormat="1" x14ac:dyDescent="0.3">
      <c r="A1184" s="1" t="s">
        <v>1157</v>
      </c>
      <c r="B1184" s="1" t="s">
        <v>1158</v>
      </c>
      <c r="C1184" s="1" t="s">
        <v>1159</v>
      </c>
      <c r="D1184" s="1" t="s">
        <v>34</v>
      </c>
      <c r="F1184" s="1" t="s">
        <v>4475</v>
      </c>
      <c r="G1184" s="1" t="s">
        <v>2662</v>
      </c>
      <c r="H1184" s="1" t="s">
        <v>60</v>
      </c>
      <c r="I1184" s="1" t="s">
        <v>33</v>
      </c>
      <c r="J1184" s="1" t="s">
        <v>61</v>
      </c>
      <c r="K1184" s="1" t="str">
        <f>"LVL"</f>
        <v>LVL</v>
      </c>
      <c r="L1184" s="2">
        <v>43397</v>
      </c>
      <c r="M1184" s="2">
        <v>43403</v>
      </c>
      <c r="N1184" s="2">
        <v>43403</v>
      </c>
      <c r="W1184" s="1" t="s">
        <v>59</v>
      </c>
      <c r="X1184" s="1" t="str">
        <f>"139545"</f>
        <v>139545</v>
      </c>
      <c r="Z1184" s="1" t="s">
        <v>74</v>
      </c>
      <c r="AA1184" s="1">
        <v>1</v>
      </c>
      <c r="AB1184" s="1" t="s">
        <v>2663</v>
      </c>
      <c r="AD1184" s="1" t="s">
        <v>79</v>
      </c>
    </row>
    <row r="1185" spans="1:30" s="1" customFormat="1" x14ac:dyDescent="0.3">
      <c r="A1185" s="1" t="s">
        <v>2665</v>
      </c>
      <c r="B1185" s="1" t="s">
        <v>2666</v>
      </c>
      <c r="C1185" s="1" t="s">
        <v>2667</v>
      </c>
      <c r="D1185" s="1" t="s">
        <v>37</v>
      </c>
      <c r="F1185" s="1">
        <v>105</v>
      </c>
      <c r="G1185" s="1" t="s">
        <v>2664</v>
      </c>
      <c r="H1185" s="1" t="s">
        <v>60</v>
      </c>
      <c r="I1185" s="1" t="s">
        <v>33</v>
      </c>
      <c r="J1185" s="1" t="s">
        <v>61</v>
      </c>
      <c r="K1185" s="1" t="str">
        <f>"102"</f>
        <v>102</v>
      </c>
      <c r="L1185" s="2">
        <v>43397</v>
      </c>
      <c r="M1185" s="2">
        <v>43403</v>
      </c>
      <c r="N1185" s="2">
        <v>43403</v>
      </c>
      <c r="W1185" s="1" t="s">
        <v>59</v>
      </c>
      <c r="X1185" s="1" t="str">
        <f>"305671"</f>
        <v>305671</v>
      </c>
      <c r="Z1185" s="1" t="s">
        <v>65</v>
      </c>
      <c r="AA1185" s="1">
        <v>1</v>
      </c>
      <c r="AB1185" s="1" t="s">
        <v>2668</v>
      </c>
      <c r="AD1185" s="1" t="s">
        <v>67</v>
      </c>
    </row>
    <row r="1186" spans="1:30" s="1" customFormat="1" x14ac:dyDescent="0.3">
      <c r="A1186" s="1" t="s">
        <v>770</v>
      </c>
      <c r="B1186" s="1" t="s">
        <v>771</v>
      </c>
      <c r="C1186" s="1" t="s">
        <v>772</v>
      </c>
      <c r="D1186" s="1" t="s">
        <v>34</v>
      </c>
      <c r="F1186" s="1" t="s">
        <v>4475</v>
      </c>
      <c r="G1186" s="1" t="s">
        <v>2669</v>
      </c>
      <c r="H1186" s="1" t="s">
        <v>60</v>
      </c>
      <c r="I1186" s="1" t="s">
        <v>33</v>
      </c>
      <c r="J1186" s="1" t="s">
        <v>61</v>
      </c>
      <c r="K1186" s="1" t="str">
        <f>"LVL"</f>
        <v>LVL</v>
      </c>
      <c r="L1186" s="2">
        <v>43397</v>
      </c>
      <c r="M1186" s="2">
        <v>43403</v>
      </c>
      <c r="N1186" s="2">
        <v>43403</v>
      </c>
      <c r="W1186" s="1" t="s">
        <v>59</v>
      </c>
      <c r="X1186" s="1" t="str">
        <f>"690945"</f>
        <v>690945</v>
      </c>
      <c r="Z1186" s="1" t="s">
        <v>184</v>
      </c>
      <c r="AA1186" s="1">
        <v>1</v>
      </c>
      <c r="AB1186" s="1" t="s">
        <v>2670</v>
      </c>
      <c r="AD1186" s="1" t="s">
        <v>79</v>
      </c>
    </row>
    <row r="1187" spans="1:30" s="1" customFormat="1" x14ac:dyDescent="0.3">
      <c r="A1187" s="1" t="s">
        <v>1733</v>
      </c>
      <c r="B1187" s="1" t="s">
        <v>500</v>
      </c>
      <c r="C1187" s="1" t="s">
        <v>1734</v>
      </c>
      <c r="D1187" s="1" t="s">
        <v>34</v>
      </c>
      <c r="F1187" s="1" t="s">
        <v>4495</v>
      </c>
      <c r="G1187" s="1" t="s">
        <v>2672</v>
      </c>
      <c r="H1187" s="1" t="s">
        <v>60</v>
      </c>
      <c r="I1187" s="1" t="s">
        <v>33</v>
      </c>
      <c r="J1187" s="1" t="s">
        <v>61</v>
      </c>
      <c r="K1187" s="1" t="str">
        <f>"LVL"</f>
        <v>LVL</v>
      </c>
      <c r="L1187" s="2">
        <v>43397</v>
      </c>
      <c r="M1187" s="2">
        <v>43403</v>
      </c>
      <c r="N1187" s="2">
        <v>43403</v>
      </c>
      <c r="W1187" s="1" t="s">
        <v>59</v>
      </c>
      <c r="X1187" s="1" t="str">
        <f>"223411"</f>
        <v>223411</v>
      </c>
      <c r="Z1187" s="1" t="s">
        <v>2671</v>
      </c>
      <c r="AA1187" s="1">
        <v>1</v>
      </c>
      <c r="AB1187" s="1" t="s">
        <v>2673</v>
      </c>
      <c r="AD1187" s="1" t="s">
        <v>1486</v>
      </c>
    </row>
    <row r="1188" spans="1:30" s="1" customFormat="1" x14ac:dyDescent="0.3">
      <c r="A1188" s="1" t="s">
        <v>1686</v>
      </c>
      <c r="B1188" s="1" t="s">
        <v>1687</v>
      </c>
      <c r="C1188" s="1" t="s">
        <v>912</v>
      </c>
      <c r="D1188" s="1" t="s">
        <v>34</v>
      </c>
      <c r="F1188" s="1" t="s">
        <v>4475</v>
      </c>
      <c r="G1188" s="1" t="s">
        <v>2674</v>
      </c>
      <c r="H1188" s="1" t="s">
        <v>60</v>
      </c>
      <c r="I1188" s="1" t="s">
        <v>33</v>
      </c>
      <c r="J1188" s="1" t="s">
        <v>61</v>
      </c>
      <c r="K1188" s="1" t="str">
        <f>"LVL"</f>
        <v>LVL</v>
      </c>
      <c r="L1188" s="2">
        <v>43397</v>
      </c>
      <c r="M1188" s="2">
        <v>43403</v>
      </c>
      <c r="N1188" s="2">
        <v>43403</v>
      </c>
      <c r="W1188" s="1" t="s">
        <v>59</v>
      </c>
      <c r="X1188" s="1" t="str">
        <f>"139545"</f>
        <v>139545</v>
      </c>
      <c r="Z1188" s="1" t="s">
        <v>74</v>
      </c>
      <c r="AA1188" s="1">
        <v>1</v>
      </c>
      <c r="AB1188" s="1" t="s">
        <v>2675</v>
      </c>
      <c r="AD1188" s="1" t="s">
        <v>79</v>
      </c>
    </row>
    <row r="1189" spans="1:30" s="1" customFormat="1" x14ac:dyDescent="0.3">
      <c r="A1189" s="1" t="s">
        <v>910</v>
      </c>
      <c r="B1189" s="1" t="s">
        <v>911</v>
      </c>
      <c r="C1189" s="1" t="s">
        <v>912</v>
      </c>
      <c r="D1189" s="1" t="s">
        <v>34</v>
      </c>
      <c r="F1189" s="1" t="s">
        <v>4475</v>
      </c>
      <c r="G1189" s="1" t="s">
        <v>2676</v>
      </c>
      <c r="H1189" s="1" t="s">
        <v>60</v>
      </c>
      <c r="I1189" s="1" t="s">
        <v>33</v>
      </c>
      <c r="J1189" s="1" t="s">
        <v>61</v>
      </c>
      <c r="K1189" s="1" t="str">
        <f>"LVL"</f>
        <v>LVL</v>
      </c>
      <c r="L1189" s="2">
        <v>43397</v>
      </c>
      <c r="M1189" s="2">
        <v>43404</v>
      </c>
      <c r="N1189" s="2">
        <v>43404</v>
      </c>
      <c r="W1189" s="1" t="s">
        <v>59</v>
      </c>
      <c r="X1189" s="1" t="str">
        <f>"139545"</f>
        <v>139545</v>
      </c>
      <c r="Z1189" s="1" t="s">
        <v>74</v>
      </c>
      <c r="AA1189" s="1">
        <v>1</v>
      </c>
      <c r="AB1189" s="1" t="s">
        <v>2677</v>
      </c>
      <c r="AD1189" s="1" t="s">
        <v>79</v>
      </c>
    </row>
    <row r="1190" spans="1:30" s="1" customFormat="1" x14ac:dyDescent="0.3">
      <c r="A1190" s="1" t="s">
        <v>2679</v>
      </c>
      <c r="B1190" s="1" t="s">
        <v>134</v>
      </c>
      <c r="C1190" s="1" t="s">
        <v>2680</v>
      </c>
      <c r="D1190" s="1" t="s">
        <v>37</v>
      </c>
      <c r="F1190" s="1">
        <v>105</v>
      </c>
      <c r="G1190" s="1" t="s">
        <v>2678</v>
      </c>
      <c r="H1190" s="1" t="s">
        <v>60</v>
      </c>
      <c r="I1190" s="1" t="s">
        <v>33</v>
      </c>
      <c r="J1190" s="1" t="s">
        <v>61</v>
      </c>
      <c r="K1190" s="1" t="str">
        <f>"102"</f>
        <v>102</v>
      </c>
      <c r="L1190" s="2">
        <v>43397</v>
      </c>
      <c r="M1190" s="2">
        <v>43404</v>
      </c>
      <c r="N1190" s="2">
        <v>43404</v>
      </c>
      <c r="W1190" s="1" t="s">
        <v>59</v>
      </c>
      <c r="X1190" s="1" t="str">
        <f>"305671"</f>
        <v>305671</v>
      </c>
      <c r="Z1190" s="1" t="s">
        <v>65</v>
      </c>
      <c r="AA1190" s="1">
        <v>1</v>
      </c>
      <c r="AB1190" s="1" t="s">
        <v>2681</v>
      </c>
      <c r="AD1190" s="1" t="s">
        <v>67</v>
      </c>
    </row>
    <row r="1191" spans="1:30" s="1" customFormat="1" x14ac:dyDescent="0.3">
      <c r="A1191" s="1" t="s">
        <v>2679</v>
      </c>
      <c r="B1191" s="1" t="s">
        <v>134</v>
      </c>
      <c r="C1191" s="1" t="s">
        <v>2680</v>
      </c>
      <c r="D1191" s="1" t="s">
        <v>37</v>
      </c>
      <c r="F1191" s="1">
        <v>105</v>
      </c>
      <c r="G1191" s="1" t="s">
        <v>2682</v>
      </c>
      <c r="H1191" s="1" t="s">
        <v>60</v>
      </c>
      <c r="I1191" s="1" t="s">
        <v>33</v>
      </c>
      <c r="J1191" s="1" t="s">
        <v>61</v>
      </c>
      <c r="K1191" s="1" t="str">
        <f>"102"</f>
        <v>102</v>
      </c>
      <c r="L1191" s="2">
        <v>43397</v>
      </c>
      <c r="M1191" s="2">
        <v>43404</v>
      </c>
      <c r="N1191" s="2">
        <v>43404</v>
      </c>
      <c r="W1191" s="1" t="s">
        <v>59</v>
      </c>
      <c r="X1191" s="1" t="str">
        <f>"305671"</f>
        <v>305671</v>
      </c>
      <c r="Z1191" s="1" t="s">
        <v>65</v>
      </c>
      <c r="AA1191" s="1">
        <v>1</v>
      </c>
      <c r="AB1191" s="1" t="s">
        <v>2683</v>
      </c>
      <c r="AD1191" s="1" t="s">
        <v>67</v>
      </c>
    </row>
    <row r="1192" spans="1:30" s="1" customFormat="1" x14ac:dyDescent="0.3">
      <c r="A1192" s="1" t="s">
        <v>1359</v>
      </c>
      <c r="B1192" s="1" t="s">
        <v>294</v>
      </c>
      <c r="C1192" s="1" t="s">
        <v>295</v>
      </c>
      <c r="D1192" s="1" t="s">
        <v>37</v>
      </c>
      <c r="F1192" s="1">
        <v>105</v>
      </c>
      <c r="G1192" s="1" t="s">
        <v>2684</v>
      </c>
      <c r="H1192" s="1" t="s">
        <v>60</v>
      </c>
      <c r="I1192" s="1" t="s">
        <v>33</v>
      </c>
      <c r="J1192" s="1" t="s">
        <v>61</v>
      </c>
      <c r="K1192" s="1" t="str">
        <f>"102"</f>
        <v>102</v>
      </c>
      <c r="L1192" s="2">
        <v>43397</v>
      </c>
      <c r="M1192" s="2">
        <v>43404</v>
      </c>
      <c r="N1192" s="2">
        <v>43404</v>
      </c>
      <c r="W1192" s="1" t="s">
        <v>59</v>
      </c>
      <c r="X1192" s="1" t="str">
        <f>"305671"</f>
        <v>305671</v>
      </c>
      <c r="Z1192" s="1" t="s">
        <v>65</v>
      </c>
      <c r="AA1192" s="1">
        <v>1</v>
      </c>
      <c r="AB1192" s="1" t="s">
        <v>2685</v>
      </c>
      <c r="AD1192" s="1" t="s">
        <v>67</v>
      </c>
    </row>
    <row r="1193" spans="1:30" s="1" customFormat="1" x14ac:dyDescent="0.3">
      <c r="A1193" s="1" t="s">
        <v>281</v>
      </c>
      <c r="B1193" s="1" t="s">
        <v>282</v>
      </c>
      <c r="C1193" s="1" t="s">
        <v>283</v>
      </c>
      <c r="D1193" s="1" t="s">
        <v>37</v>
      </c>
      <c r="F1193" s="1">
        <v>105</v>
      </c>
      <c r="G1193" s="1" t="s">
        <v>2686</v>
      </c>
      <c r="H1193" s="1" t="s">
        <v>60</v>
      </c>
      <c r="I1193" s="1" t="s">
        <v>33</v>
      </c>
      <c r="J1193" s="1" t="s">
        <v>61</v>
      </c>
      <c r="K1193" s="1" t="str">
        <f>"FRN"</f>
        <v>FRN</v>
      </c>
      <c r="L1193" s="2">
        <v>43397</v>
      </c>
      <c r="M1193" s="2">
        <v>43404</v>
      </c>
      <c r="N1193" s="2">
        <v>43404</v>
      </c>
      <c r="W1193" s="1" t="s">
        <v>59</v>
      </c>
      <c r="X1193" s="1" t="str">
        <f>"305671"</f>
        <v>305671</v>
      </c>
      <c r="Z1193" s="1" t="s">
        <v>65</v>
      </c>
      <c r="AA1193" s="1">
        <v>1</v>
      </c>
      <c r="AB1193" s="1" t="s">
        <v>2687</v>
      </c>
      <c r="AD1193" s="1" t="s">
        <v>67</v>
      </c>
    </row>
    <row r="1194" spans="1:30" s="1" customFormat="1" x14ac:dyDescent="0.3">
      <c r="A1194" s="1" t="s">
        <v>1888</v>
      </c>
      <c r="B1194" s="1" t="s">
        <v>1248</v>
      </c>
      <c r="C1194" s="1" t="s">
        <v>1889</v>
      </c>
      <c r="D1194" s="1" t="s">
        <v>34</v>
      </c>
      <c r="F1194" s="1" t="s">
        <v>4475</v>
      </c>
      <c r="G1194" s="1" t="s">
        <v>2688</v>
      </c>
      <c r="H1194" s="1" t="s">
        <v>60</v>
      </c>
      <c r="I1194" s="1" t="s">
        <v>33</v>
      </c>
      <c r="J1194" s="1" t="s">
        <v>61</v>
      </c>
      <c r="K1194" s="1" t="str">
        <f>"LVL"</f>
        <v>LVL</v>
      </c>
      <c r="L1194" s="2">
        <v>43397</v>
      </c>
      <c r="M1194" s="2">
        <v>43404</v>
      </c>
      <c r="N1194" s="2">
        <v>43404</v>
      </c>
      <c r="W1194" s="1" t="s">
        <v>59</v>
      </c>
      <c r="X1194" s="1" t="str">
        <f>"139545"</f>
        <v>139545</v>
      </c>
      <c r="Z1194" s="1" t="s">
        <v>74</v>
      </c>
      <c r="AA1194" s="1">
        <v>1</v>
      </c>
      <c r="AB1194" s="1" t="s">
        <v>2689</v>
      </c>
      <c r="AD1194" s="1" t="s">
        <v>79</v>
      </c>
    </row>
    <row r="1195" spans="1:30" s="1" customFormat="1" x14ac:dyDescent="0.3">
      <c r="A1195" s="1" t="s">
        <v>609</v>
      </c>
      <c r="B1195" s="1" t="s">
        <v>610</v>
      </c>
      <c r="C1195" s="1" t="s">
        <v>611</v>
      </c>
      <c r="D1195" s="1" t="s">
        <v>34</v>
      </c>
      <c r="F1195" s="1" t="s">
        <v>4475</v>
      </c>
      <c r="G1195" s="1" t="s">
        <v>2690</v>
      </c>
      <c r="H1195" s="1" t="s">
        <v>60</v>
      </c>
      <c r="I1195" s="1" t="s">
        <v>33</v>
      </c>
      <c r="J1195" s="1" t="s">
        <v>61</v>
      </c>
      <c r="K1195" s="1" t="str">
        <f>"LVL"</f>
        <v>LVL</v>
      </c>
      <c r="L1195" s="2">
        <v>43397</v>
      </c>
      <c r="M1195" s="2">
        <v>43404</v>
      </c>
      <c r="N1195" s="2">
        <v>43404</v>
      </c>
      <c r="W1195" s="1" t="s">
        <v>59</v>
      </c>
      <c r="X1195" s="1" t="str">
        <f>"690945"</f>
        <v>690945</v>
      </c>
      <c r="Z1195" s="1" t="s">
        <v>184</v>
      </c>
      <c r="AA1195" s="1">
        <v>1</v>
      </c>
      <c r="AB1195" s="1" t="s">
        <v>2691</v>
      </c>
      <c r="AD1195" s="1" t="s">
        <v>79</v>
      </c>
    </row>
    <row r="1196" spans="1:30" s="1" customFormat="1" x14ac:dyDescent="0.3">
      <c r="A1196" s="1" t="s">
        <v>2693</v>
      </c>
      <c r="B1196" s="1" t="s">
        <v>687</v>
      </c>
      <c r="C1196" s="1" t="s">
        <v>2694</v>
      </c>
      <c r="D1196" s="1" t="s">
        <v>34</v>
      </c>
      <c r="F1196" s="1" t="s">
        <v>4475</v>
      </c>
      <c r="G1196" s="1" t="s">
        <v>2692</v>
      </c>
      <c r="H1196" s="1" t="s">
        <v>60</v>
      </c>
      <c r="I1196" s="1" t="s">
        <v>33</v>
      </c>
      <c r="J1196" s="1" t="s">
        <v>61</v>
      </c>
      <c r="K1196" s="1" t="str">
        <f>"LVL"</f>
        <v>LVL</v>
      </c>
      <c r="L1196" s="2">
        <v>43397</v>
      </c>
      <c r="M1196" s="2">
        <v>43404</v>
      </c>
      <c r="N1196" s="2">
        <v>43404</v>
      </c>
      <c r="W1196" s="1" t="s">
        <v>59</v>
      </c>
      <c r="X1196" s="1" t="str">
        <f>"139545"</f>
        <v>139545</v>
      </c>
      <c r="Z1196" s="1" t="s">
        <v>74</v>
      </c>
      <c r="AA1196" s="1">
        <v>1</v>
      </c>
      <c r="AB1196" s="1" t="s">
        <v>2695</v>
      </c>
      <c r="AD1196" s="1" t="s">
        <v>79</v>
      </c>
    </row>
    <row r="1197" spans="1:30" s="1" customFormat="1" x14ac:dyDescent="0.3">
      <c r="A1197" s="1" t="s">
        <v>1285</v>
      </c>
      <c r="B1197" s="1" t="s">
        <v>1283</v>
      </c>
      <c r="C1197" s="1" t="s">
        <v>1762</v>
      </c>
      <c r="D1197" s="1" t="s">
        <v>37</v>
      </c>
      <c r="F1197" s="1">
        <v>105</v>
      </c>
      <c r="G1197" s="1" t="s">
        <v>2696</v>
      </c>
      <c r="H1197" s="1" t="s">
        <v>60</v>
      </c>
      <c r="I1197" s="1" t="s">
        <v>113</v>
      </c>
      <c r="J1197" s="1" t="s">
        <v>61</v>
      </c>
      <c r="K1197" s="1" t="str">
        <f t="shared" ref="K1197:K1205" si="66">"102"</f>
        <v>102</v>
      </c>
      <c r="L1197" s="2">
        <v>43397</v>
      </c>
      <c r="M1197" s="2">
        <v>43398</v>
      </c>
      <c r="N1197" s="2">
        <v>43398</v>
      </c>
      <c r="W1197" s="1" t="s">
        <v>59</v>
      </c>
      <c r="X1197" s="1" t="str">
        <f>"305671"</f>
        <v>305671</v>
      </c>
      <c r="Z1197" s="1" t="s">
        <v>65</v>
      </c>
      <c r="AA1197" s="1">
        <v>1</v>
      </c>
      <c r="AD1197" s="1" t="s">
        <v>67</v>
      </c>
    </row>
    <row r="1198" spans="1:30" s="1" customFormat="1" x14ac:dyDescent="0.3">
      <c r="A1198" s="1" t="s">
        <v>1682</v>
      </c>
      <c r="B1198" s="1" t="s">
        <v>282</v>
      </c>
      <c r="C1198" s="1" t="s">
        <v>1683</v>
      </c>
      <c r="D1198" s="1" t="s">
        <v>37</v>
      </c>
      <c r="F1198" s="1">
        <v>105</v>
      </c>
      <c r="G1198" s="1" t="s">
        <v>2697</v>
      </c>
      <c r="H1198" s="1" t="s">
        <v>60</v>
      </c>
      <c r="I1198" s="1" t="s">
        <v>113</v>
      </c>
      <c r="J1198" s="1" t="s">
        <v>61</v>
      </c>
      <c r="K1198" s="1" t="str">
        <f t="shared" si="66"/>
        <v>102</v>
      </c>
      <c r="L1198" s="2">
        <v>43397</v>
      </c>
      <c r="M1198" s="2">
        <v>43398</v>
      </c>
      <c r="N1198" s="2">
        <v>43398</v>
      </c>
      <c r="W1198" s="1" t="s">
        <v>59</v>
      </c>
      <c r="X1198" s="1" t="str">
        <f>"305671"</f>
        <v>305671</v>
      </c>
      <c r="Z1198" s="1" t="s">
        <v>65</v>
      </c>
      <c r="AA1198" s="1">
        <v>1</v>
      </c>
      <c r="AD1198" s="1" t="s">
        <v>67</v>
      </c>
    </row>
    <row r="1199" spans="1:30" s="1" customFormat="1" x14ac:dyDescent="0.3">
      <c r="A1199" s="1" t="s">
        <v>479</v>
      </c>
      <c r="B1199" s="1" t="s">
        <v>480</v>
      </c>
      <c r="C1199" s="1" t="s">
        <v>481</v>
      </c>
      <c r="D1199" s="1" t="s">
        <v>37</v>
      </c>
      <c r="F1199" s="1">
        <v>105</v>
      </c>
      <c r="G1199" s="1" t="s">
        <v>2698</v>
      </c>
      <c r="H1199" s="1" t="s">
        <v>60</v>
      </c>
      <c r="I1199" s="1" t="s">
        <v>113</v>
      </c>
      <c r="J1199" s="1" t="s">
        <v>61</v>
      </c>
      <c r="K1199" s="1" t="str">
        <f t="shared" si="66"/>
        <v>102</v>
      </c>
      <c r="L1199" s="2">
        <v>43397</v>
      </c>
      <c r="M1199" s="2">
        <v>43399</v>
      </c>
      <c r="N1199" s="2">
        <v>43399</v>
      </c>
      <c r="W1199" s="1" t="s">
        <v>59</v>
      </c>
      <c r="X1199" s="1" t="str">
        <f>"305671"</f>
        <v>305671</v>
      </c>
      <c r="Z1199" s="1" t="s">
        <v>65</v>
      </c>
      <c r="AA1199" s="1">
        <v>1</v>
      </c>
      <c r="AD1199" s="1" t="s">
        <v>67</v>
      </c>
    </row>
    <row r="1200" spans="1:30" s="1" customFormat="1" x14ac:dyDescent="0.3">
      <c r="A1200" s="1" t="s">
        <v>577</v>
      </c>
      <c r="B1200" s="1" t="s">
        <v>578</v>
      </c>
      <c r="C1200" s="1" t="s">
        <v>579</v>
      </c>
      <c r="D1200" s="1" t="s">
        <v>37</v>
      </c>
      <c r="F1200" s="1" t="s">
        <v>4478</v>
      </c>
      <c r="G1200" s="1" t="s">
        <v>2699</v>
      </c>
      <c r="H1200" s="1" t="s">
        <v>60</v>
      </c>
      <c r="I1200" s="1" t="s">
        <v>113</v>
      </c>
      <c r="J1200" s="1" t="s">
        <v>61</v>
      </c>
      <c r="K1200" s="1" t="str">
        <f t="shared" si="66"/>
        <v>102</v>
      </c>
      <c r="L1200" s="2">
        <v>43398</v>
      </c>
      <c r="M1200" s="2">
        <v>43399</v>
      </c>
      <c r="N1200" s="2">
        <v>43399</v>
      </c>
      <c r="W1200" s="1" t="s">
        <v>59</v>
      </c>
      <c r="X1200" s="1" t="str">
        <f t="shared" ref="X1200:X1205" si="67">"847692"</f>
        <v>847692</v>
      </c>
      <c r="Z1200" s="1" t="s">
        <v>108</v>
      </c>
      <c r="AA1200" s="1">
        <v>1</v>
      </c>
      <c r="AD1200" s="1" t="s">
        <v>114</v>
      </c>
    </row>
    <row r="1201" spans="1:30" s="1" customFormat="1" x14ac:dyDescent="0.3">
      <c r="A1201" s="1" t="s">
        <v>2701</v>
      </c>
      <c r="B1201" s="1" t="s">
        <v>120</v>
      </c>
      <c r="C1201" s="1" t="s">
        <v>121</v>
      </c>
      <c r="D1201" s="1" t="s">
        <v>37</v>
      </c>
      <c r="F1201" s="1" t="s">
        <v>4478</v>
      </c>
      <c r="G1201" s="1" t="s">
        <v>2700</v>
      </c>
      <c r="H1201" s="1" t="s">
        <v>60</v>
      </c>
      <c r="I1201" s="1" t="s">
        <v>64</v>
      </c>
      <c r="J1201" s="1" t="s">
        <v>61</v>
      </c>
      <c r="K1201" s="1" t="str">
        <f t="shared" si="66"/>
        <v>102</v>
      </c>
      <c r="L1201" s="2">
        <v>43399</v>
      </c>
      <c r="M1201" s="2">
        <v>43402</v>
      </c>
      <c r="N1201" s="2">
        <v>43402</v>
      </c>
      <c r="W1201" s="1" t="s">
        <v>59</v>
      </c>
      <c r="X1201" s="1" t="str">
        <f t="shared" si="67"/>
        <v>847692</v>
      </c>
      <c r="Z1201" s="1" t="s">
        <v>108</v>
      </c>
      <c r="AA1201" s="1">
        <v>1</v>
      </c>
      <c r="AD1201" s="1" t="s">
        <v>114</v>
      </c>
    </row>
    <row r="1202" spans="1:30" s="1" customFormat="1" x14ac:dyDescent="0.3">
      <c r="A1202" s="1" t="s">
        <v>2701</v>
      </c>
      <c r="B1202" s="1" t="s">
        <v>120</v>
      </c>
      <c r="C1202" s="1" t="s">
        <v>121</v>
      </c>
      <c r="D1202" s="1" t="s">
        <v>37</v>
      </c>
      <c r="F1202" s="1" t="s">
        <v>4478</v>
      </c>
      <c r="G1202" s="1" t="s">
        <v>2700</v>
      </c>
      <c r="H1202" s="1" t="s">
        <v>60</v>
      </c>
      <c r="I1202" s="1" t="s">
        <v>64</v>
      </c>
      <c r="J1202" s="1" t="s">
        <v>61</v>
      </c>
      <c r="K1202" s="1" t="str">
        <f t="shared" si="66"/>
        <v>102</v>
      </c>
      <c r="L1202" s="2">
        <v>43399</v>
      </c>
      <c r="M1202" s="2">
        <v>43402</v>
      </c>
      <c r="N1202" s="2">
        <v>43402</v>
      </c>
      <c r="W1202" s="1" t="s">
        <v>59</v>
      </c>
      <c r="X1202" s="1" t="str">
        <f t="shared" si="67"/>
        <v>847692</v>
      </c>
      <c r="Z1202" s="1" t="s">
        <v>108</v>
      </c>
      <c r="AA1202" s="1">
        <v>1</v>
      </c>
      <c r="AD1202" s="1" t="s">
        <v>114</v>
      </c>
    </row>
    <row r="1203" spans="1:30" s="1" customFormat="1" x14ac:dyDescent="0.3">
      <c r="A1203" s="1" t="s">
        <v>2701</v>
      </c>
      <c r="B1203" s="1" t="s">
        <v>120</v>
      </c>
      <c r="C1203" s="1" t="s">
        <v>121</v>
      </c>
      <c r="D1203" s="1" t="s">
        <v>37</v>
      </c>
      <c r="F1203" s="1" t="s">
        <v>4478</v>
      </c>
      <c r="G1203" s="1" t="s">
        <v>2700</v>
      </c>
      <c r="H1203" s="1" t="s">
        <v>60</v>
      </c>
      <c r="I1203" s="1" t="s">
        <v>64</v>
      </c>
      <c r="J1203" s="1" t="s">
        <v>61</v>
      </c>
      <c r="K1203" s="1" t="str">
        <f t="shared" si="66"/>
        <v>102</v>
      </c>
      <c r="L1203" s="2">
        <v>43399</v>
      </c>
      <c r="M1203" s="2">
        <v>43402</v>
      </c>
      <c r="N1203" s="2">
        <v>43402</v>
      </c>
      <c r="W1203" s="1" t="s">
        <v>59</v>
      </c>
      <c r="X1203" s="1" t="str">
        <f t="shared" si="67"/>
        <v>847692</v>
      </c>
      <c r="Z1203" s="1" t="s">
        <v>108</v>
      </c>
      <c r="AA1203" s="1">
        <v>1</v>
      </c>
      <c r="AD1203" s="1" t="s">
        <v>114</v>
      </c>
    </row>
    <row r="1204" spans="1:30" s="1" customFormat="1" x14ac:dyDescent="0.3">
      <c r="A1204" s="1" t="s">
        <v>2701</v>
      </c>
      <c r="B1204" s="1" t="s">
        <v>120</v>
      </c>
      <c r="C1204" s="1" t="s">
        <v>121</v>
      </c>
      <c r="D1204" s="1" t="s">
        <v>37</v>
      </c>
      <c r="F1204" s="1" t="s">
        <v>4478</v>
      </c>
      <c r="G1204" s="1" t="s">
        <v>2700</v>
      </c>
      <c r="H1204" s="1" t="s">
        <v>60</v>
      </c>
      <c r="I1204" s="1" t="s">
        <v>64</v>
      </c>
      <c r="J1204" s="1" t="s">
        <v>61</v>
      </c>
      <c r="K1204" s="1" t="str">
        <f t="shared" si="66"/>
        <v>102</v>
      </c>
      <c r="L1204" s="2">
        <v>43399</v>
      </c>
      <c r="M1204" s="2">
        <v>43402</v>
      </c>
      <c r="N1204" s="2">
        <v>43402</v>
      </c>
      <c r="W1204" s="1" t="s">
        <v>59</v>
      </c>
      <c r="X1204" s="1" t="str">
        <f t="shared" si="67"/>
        <v>847692</v>
      </c>
      <c r="Z1204" s="1" t="s">
        <v>108</v>
      </c>
      <c r="AA1204" s="1">
        <v>1</v>
      </c>
      <c r="AD1204" s="1" t="s">
        <v>114</v>
      </c>
    </row>
    <row r="1205" spans="1:30" s="1" customFormat="1" x14ac:dyDescent="0.3">
      <c r="A1205" s="1" t="s">
        <v>251</v>
      </c>
      <c r="B1205" s="1" t="s">
        <v>252</v>
      </c>
      <c r="C1205" s="1" t="s">
        <v>253</v>
      </c>
      <c r="D1205" s="1" t="s">
        <v>37</v>
      </c>
      <c r="F1205" s="1" t="s">
        <v>4478</v>
      </c>
      <c r="G1205" s="1" t="s">
        <v>2702</v>
      </c>
      <c r="H1205" s="1" t="s">
        <v>60</v>
      </c>
      <c r="I1205" s="1" t="s">
        <v>113</v>
      </c>
      <c r="J1205" s="1" t="s">
        <v>61</v>
      </c>
      <c r="K1205" s="1" t="str">
        <f t="shared" si="66"/>
        <v>102</v>
      </c>
      <c r="L1205" s="2">
        <v>43399</v>
      </c>
      <c r="M1205" s="2">
        <v>43402</v>
      </c>
      <c r="N1205" s="2">
        <v>43402</v>
      </c>
      <c r="W1205" s="1" t="s">
        <v>59</v>
      </c>
      <c r="X1205" s="1" t="str">
        <f t="shared" si="67"/>
        <v>847692</v>
      </c>
      <c r="Z1205" s="1" t="s">
        <v>108</v>
      </c>
      <c r="AA1205" s="1">
        <v>1</v>
      </c>
      <c r="AB1205" s="1" t="s">
        <v>2703</v>
      </c>
      <c r="AD1205" s="1" t="s">
        <v>114</v>
      </c>
    </row>
    <row r="1206" spans="1:30" s="1" customFormat="1" x14ac:dyDescent="0.3">
      <c r="A1206" s="1" t="s">
        <v>1781</v>
      </c>
      <c r="B1206" s="1" t="s">
        <v>78</v>
      </c>
      <c r="C1206" s="1" t="s">
        <v>1782</v>
      </c>
      <c r="D1206" s="1" t="s">
        <v>37</v>
      </c>
      <c r="F1206" s="1">
        <v>105</v>
      </c>
      <c r="G1206" s="1" t="s">
        <v>2704</v>
      </c>
      <c r="H1206" s="1" t="s">
        <v>60</v>
      </c>
      <c r="I1206" s="1" t="s">
        <v>113</v>
      </c>
      <c r="J1206" s="1" t="s">
        <v>61</v>
      </c>
      <c r="K1206" s="1" t="str">
        <f>"FRN"</f>
        <v>FRN</v>
      </c>
      <c r="L1206" s="2">
        <v>43402</v>
      </c>
      <c r="M1206" s="2">
        <v>43403</v>
      </c>
      <c r="N1206" s="2">
        <v>43403</v>
      </c>
      <c r="W1206" s="1" t="s">
        <v>59</v>
      </c>
      <c r="X1206" s="1" t="str">
        <f>"305671"</f>
        <v>305671</v>
      </c>
      <c r="Z1206" s="1" t="s">
        <v>65</v>
      </c>
      <c r="AA1206" s="1">
        <v>1</v>
      </c>
      <c r="AD1206" s="1" t="s">
        <v>67</v>
      </c>
    </row>
    <row r="1207" spans="1:30" s="1" customFormat="1" x14ac:dyDescent="0.3">
      <c r="A1207" s="1" t="s">
        <v>1069</v>
      </c>
      <c r="B1207" s="1" t="s">
        <v>1070</v>
      </c>
      <c r="C1207" s="1" t="s">
        <v>1071</v>
      </c>
      <c r="D1207" s="1" t="s">
        <v>34</v>
      </c>
      <c r="F1207" s="1" t="s">
        <v>4475</v>
      </c>
      <c r="G1207" s="1" t="s">
        <v>2705</v>
      </c>
      <c r="H1207" s="1" t="s">
        <v>60</v>
      </c>
      <c r="I1207" s="1" t="s">
        <v>113</v>
      </c>
      <c r="J1207" s="1" t="s">
        <v>61</v>
      </c>
      <c r="K1207" s="1" t="str">
        <f>"LVL"</f>
        <v>LVL</v>
      </c>
      <c r="L1207" s="2">
        <v>43402</v>
      </c>
      <c r="M1207" s="2">
        <v>43403</v>
      </c>
      <c r="N1207" s="2">
        <v>43403</v>
      </c>
      <c r="W1207" s="1" t="s">
        <v>59</v>
      </c>
      <c r="X1207" s="1" t="str">
        <f>"139545"</f>
        <v>139545</v>
      </c>
      <c r="Z1207" s="1" t="s">
        <v>74</v>
      </c>
      <c r="AA1207" s="1">
        <v>1</v>
      </c>
      <c r="AB1207" s="1" t="s">
        <v>2706</v>
      </c>
      <c r="AD1207" s="1" t="s">
        <v>79</v>
      </c>
    </row>
    <row r="1208" spans="1:30" s="1" customFormat="1" x14ac:dyDescent="0.3">
      <c r="A1208" s="1" t="s">
        <v>378</v>
      </c>
      <c r="B1208" s="1" t="s">
        <v>379</v>
      </c>
      <c r="C1208" s="1" t="s">
        <v>380</v>
      </c>
      <c r="D1208" s="1" t="s">
        <v>37</v>
      </c>
      <c r="F1208" s="1" t="s">
        <v>4478</v>
      </c>
      <c r="G1208" s="1" t="s">
        <v>2707</v>
      </c>
      <c r="H1208" s="1" t="s">
        <v>60</v>
      </c>
      <c r="I1208" s="1" t="s">
        <v>113</v>
      </c>
      <c r="J1208" s="1" t="s">
        <v>61</v>
      </c>
      <c r="K1208" s="1" t="str">
        <f>"102"</f>
        <v>102</v>
      </c>
      <c r="L1208" s="2">
        <v>43402</v>
      </c>
      <c r="M1208" s="2">
        <v>43403</v>
      </c>
      <c r="N1208" s="2">
        <v>43403</v>
      </c>
      <c r="W1208" s="1" t="s">
        <v>59</v>
      </c>
      <c r="X1208" s="1" t="str">
        <f>"847692"</f>
        <v>847692</v>
      </c>
      <c r="Z1208" s="1" t="s">
        <v>108</v>
      </c>
      <c r="AA1208" s="1">
        <v>1</v>
      </c>
      <c r="AB1208" s="1" t="s">
        <v>2708</v>
      </c>
      <c r="AD1208" s="1" t="s">
        <v>114</v>
      </c>
    </row>
    <row r="1209" spans="1:30" s="1" customFormat="1" x14ac:dyDescent="0.3">
      <c r="A1209" s="1" t="s">
        <v>2710</v>
      </c>
      <c r="B1209" s="1" t="s">
        <v>2711</v>
      </c>
      <c r="C1209" s="1" t="s">
        <v>2712</v>
      </c>
      <c r="D1209" s="1" t="s">
        <v>37</v>
      </c>
      <c r="F1209" s="1" t="s">
        <v>4478</v>
      </c>
      <c r="G1209" s="1" t="s">
        <v>2709</v>
      </c>
      <c r="H1209" s="1" t="s">
        <v>60</v>
      </c>
      <c r="I1209" s="1" t="s">
        <v>113</v>
      </c>
      <c r="J1209" s="1" t="s">
        <v>61</v>
      </c>
      <c r="K1209" s="1" t="str">
        <f>"102"</f>
        <v>102</v>
      </c>
      <c r="L1209" s="2">
        <v>43402</v>
      </c>
      <c r="M1209" s="2">
        <v>43403</v>
      </c>
      <c r="N1209" s="2">
        <v>43403</v>
      </c>
      <c r="W1209" s="1" t="s">
        <v>59</v>
      </c>
      <c r="X1209" s="1" t="str">
        <f>"847692"</f>
        <v>847692</v>
      </c>
      <c r="Z1209" s="1" t="s">
        <v>108</v>
      </c>
      <c r="AA1209" s="1">
        <v>1</v>
      </c>
      <c r="AD1209" s="1" t="s">
        <v>114</v>
      </c>
    </row>
    <row r="1210" spans="1:30" s="1" customFormat="1" x14ac:dyDescent="0.3">
      <c r="A1210" s="1" t="s">
        <v>2710</v>
      </c>
      <c r="B1210" s="1" t="s">
        <v>2711</v>
      </c>
      <c r="C1210" s="1" t="s">
        <v>2712</v>
      </c>
      <c r="D1210" s="1" t="s">
        <v>37</v>
      </c>
      <c r="F1210" s="1" t="s">
        <v>4478</v>
      </c>
      <c r="G1210" s="1" t="s">
        <v>2713</v>
      </c>
      <c r="H1210" s="1" t="s">
        <v>60</v>
      </c>
      <c r="I1210" s="1" t="s">
        <v>113</v>
      </c>
      <c r="J1210" s="1" t="s">
        <v>61</v>
      </c>
      <c r="K1210" s="1" t="str">
        <f>"102"</f>
        <v>102</v>
      </c>
      <c r="L1210" s="2">
        <v>43402</v>
      </c>
      <c r="M1210" s="2">
        <v>43403</v>
      </c>
      <c r="N1210" s="2">
        <v>43403</v>
      </c>
      <c r="W1210" s="1" t="s">
        <v>59</v>
      </c>
      <c r="X1210" s="1" t="str">
        <f>"847692"</f>
        <v>847692</v>
      </c>
      <c r="Z1210" s="1" t="s">
        <v>108</v>
      </c>
      <c r="AA1210" s="1">
        <v>1</v>
      </c>
      <c r="AD1210" s="1" t="s">
        <v>114</v>
      </c>
    </row>
    <row r="1211" spans="1:30" s="1" customFormat="1" x14ac:dyDescent="0.3">
      <c r="A1211" s="1" t="s">
        <v>2710</v>
      </c>
      <c r="B1211" s="1" t="s">
        <v>2711</v>
      </c>
      <c r="C1211" s="1" t="s">
        <v>2712</v>
      </c>
      <c r="D1211" s="1" t="s">
        <v>37</v>
      </c>
      <c r="F1211" s="1" t="s">
        <v>4478</v>
      </c>
      <c r="G1211" s="1" t="s">
        <v>2713</v>
      </c>
      <c r="H1211" s="1" t="s">
        <v>60</v>
      </c>
      <c r="I1211" s="1" t="s">
        <v>113</v>
      </c>
      <c r="J1211" s="1" t="s">
        <v>61</v>
      </c>
      <c r="K1211" s="1" t="str">
        <f>"102"</f>
        <v>102</v>
      </c>
      <c r="L1211" s="2">
        <v>43402</v>
      </c>
      <c r="M1211" s="2">
        <v>43403</v>
      </c>
      <c r="N1211" s="2">
        <v>43403</v>
      </c>
      <c r="W1211" s="1" t="s">
        <v>59</v>
      </c>
      <c r="X1211" s="1" t="str">
        <f>"847692"</f>
        <v>847692</v>
      </c>
      <c r="Z1211" s="1" t="s">
        <v>108</v>
      </c>
      <c r="AA1211" s="1">
        <v>1</v>
      </c>
      <c r="AD1211" s="1" t="s">
        <v>114</v>
      </c>
    </row>
    <row r="1212" spans="1:30" s="1" customFormat="1" x14ac:dyDescent="0.3">
      <c r="A1212" s="1" t="s">
        <v>2710</v>
      </c>
      <c r="B1212" s="1" t="s">
        <v>2711</v>
      </c>
      <c r="C1212" s="1" t="s">
        <v>2712</v>
      </c>
      <c r="D1212" s="1" t="s">
        <v>37</v>
      </c>
      <c r="F1212" s="1" t="s">
        <v>4478</v>
      </c>
      <c r="G1212" s="1" t="s">
        <v>2714</v>
      </c>
      <c r="H1212" s="1" t="s">
        <v>60</v>
      </c>
      <c r="I1212" s="1" t="s">
        <v>113</v>
      </c>
      <c r="J1212" s="1" t="s">
        <v>61</v>
      </c>
      <c r="K1212" s="1" t="str">
        <f>"102"</f>
        <v>102</v>
      </c>
      <c r="L1212" s="2">
        <v>43403</v>
      </c>
      <c r="M1212" s="2">
        <v>43404</v>
      </c>
      <c r="N1212" s="2">
        <v>43404</v>
      </c>
      <c r="W1212" s="1" t="s">
        <v>59</v>
      </c>
      <c r="X1212" s="1" t="str">
        <f>"847692"</f>
        <v>847692</v>
      </c>
      <c r="Z1212" s="1" t="s">
        <v>108</v>
      </c>
      <c r="AA1212" s="1">
        <v>1</v>
      </c>
      <c r="AD1212" s="1" t="s">
        <v>114</v>
      </c>
    </row>
    <row r="1213" spans="1:30" s="1" customFormat="1" x14ac:dyDescent="0.3">
      <c r="A1213" s="1" t="s">
        <v>432</v>
      </c>
      <c r="B1213" s="1" t="s">
        <v>433</v>
      </c>
      <c r="C1213" s="1" t="s">
        <v>434</v>
      </c>
      <c r="D1213" s="1" t="s">
        <v>34</v>
      </c>
      <c r="F1213" s="1" t="s">
        <v>4475</v>
      </c>
      <c r="G1213" s="1" t="s">
        <v>2715</v>
      </c>
      <c r="H1213" s="1" t="s">
        <v>60</v>
      </c>
      <c r="I1213" s="1" t="s">
        <v>113</v>
      </c>
      <c r="J1213" s="1" t="s">
        <v>61</v>
      </c>
      <c r="K1213" s="1" t="str">
        <f>"LVL"</f>
        <v>LVL</v>
      </c>
      <c r="L1213" s="2">
        <v>43403</v>
      </c>
      <c r="M1213" s="2">
        <v>43406</v>
      </c>
      <c r="N1213" s="2">
        <v>43406</v>
      </c>
      <c r="W1213" s="1" t="s">
        <v>59</v>
      </c>
      <c r="X1213" s="1" t="str">
        <f>"690945"</f>
        <v>690945</v>
      </c>
      <c r="Z1213" s="1" t="s">
        <v>184</v>
      </c>
      <c r="AA1213" s="1">
        <v>1</v>
      </c>
      <c r="AD1213" s="1" t="s">
        <v>79</v>
      </c>
    </row>
    <row r="1214" spans="1:30" s="1" customFormat="1" x14ac:dyDescent="0.3">
      <c r="A1214" s="1" t="s">
        <v>795</v>
      </c>
      <c r="B1214" s="1" t="s">
        <v>796</v>
      </c>
      <c r="C1214" s="1" t="s">
        <v>797</v>
      </c>
      <c r="D1214" s="1" t="s">
        <v>34</v>
      </c>
      <c r="F1214" s="1" t="s">
        <v>4475</v>
      </c>
      <c r="G1214" s="1" t="s">
        <v>2716</v>
      </c>
      <c r="H1214" s="1" t="s">
        <v>60</v>
      </c>
      <c r="I1214" s="1" t="s">
        <v>113</v>
      </c>
      <c r="J1214" s="1" t="s">
        <v>61</v>
      </c>
      <c r="K1214" s="1" t="str">
        <f>"LVL"</f>
        <v>LVL</v>
      </c>
      <c r="L1214" s="2">
        <v>43403</v>
      </c>
      <c r="M1214" s="2">
        <v>43406</v>
      </c>
      <c r="N1214" s="2">
        <v>43406</v>
      </c>
      <c r="W1214" s="1" t="s">
        <v>59</v>
      </c>
      <c r="X1214" s="1" t="str">
        <f>"139545"</f>
        <v>139545</v>
      </c>
      <c r="Z1214" s="1" t="s">
        <v>74</v>
      </c>
      <c r="AA1214" s="1">
        <v>1</v>
      </c>
      <c r="AB1214" s="1" t="s">
        <v>2717</v>
      </c>
      <c r="AD1214" s="1" t="s">
        <v>79</v>
      </c>
    </row>
    <row r="1215" spans="1:30" s="1" customFormat="1" x14ac:dyDescent="0.3">
      <c r="A1215" s="1" t="s">
        <v>2719</v>
      </c>
      <c r="B1215" s="1" t="s">
        <v>2720</v>
      </c>
      <c r="C1215" s="1" t="s">
        <v>2721</v>
      </c>
      <c r="D1215" s="1" t="s">
        <v>37</v>
      </c>
      <c r="F1215" s="1">
        <v>78</v>
      </c>
      <c r="G1215" s="1" t="s">
        <v>2718</v>
      </c>
      <c r="H1215" s="1" t="s">
        <v>60</v>
      </c>
      <c r="I1215" s="1" t="s">
        <v>64</v>
      </c>
      <c r="J1215" s="1" t="s">
        <v>61</v>
      </c>
      <c r="K1215" s="1" t="str">
        <f>"FRN"</f>
        <v>FRN</v>
      </c>
      <c r="L1215" s="2">
        <v>43404</v>
      </c>
      <c r="M1215" s="2">
        <v>43406</v>
      </c>
      <c r="N1215" s="2">
        <v>43406</v>
      </c>
      <c r="W1215" s="1" t="s">
        <v>59</v>
      </c>
      <c r="X1215" s="1" t="str">
        <f>"607064"</f>
        <v>607064</v>
      </c>
      <c r="Z1215" s="1" t="s">
        <v>42</v>
      </c>
      <c r="AA1215" s="1">
        <v>1</v>
      </c>
      <c r="AD1215" s="1" t="s">
        <v>43</v>
      </c>
    </row>
    <row r="1216" spans="1:30" s="1" customFormat="1" x14ac:dyDescent="0.3">
      <c r="A1216" s="1" t="s">
        <v>1445</v>
      </c>
      <c r="B1216" s="1" t="s">
        <v>1446</v>
      </c>
      <c r="C1216" s="1" t="s">
        <v>1447</v>
      </c>
      <c r="D1216" s="1" t="s">
        <v>37</v>
      </c>
      <c r="F1216" s="1">
        <v>105</v>
      </c>
      <c r="G1216" s="1" t="s">
        <v>2722</v>
      </c>
      <c r="H1216" s="1" t="s">
        <v>60</v>
      </c>
      <c r="I1216" s="1" t="s">
        <v>64</v>
      </c>
      <c r="J1216" s="1" t="s">
        <v>61</v>
      </c>
      <c r="K1216" s="1" t="str">
        <f>"44"</f>
        <v>44</v>
      </c>
      <c r="L1216" s="2">
        <v>43404</v>
      </c>
      <c r="M1216" s="2">
        <v>43406</v>
      </c>
      <c r="N1216" s="2">
        <v>43406</v>
      </c>
      <c r="W1216" s="1" t="s">
        <v>59</v>
      </c>
      <c r="X1216" s="1" t="str">
        <f>"305671"</f>
        <v>305671</v>
      </c>
      <c r="Z1216" s="1" t="s">
        <v>65</v>
      </c>
      <c r="AA1216" s="1">
        <v>1</v>
      </c>
      <c r="AB1216" s="1" t="s">
        <v>49</v>
      </c>
      <c r="AD1216" s="1" t="s">
        <v>67</v>
      </c>
    </row>
    <row r="1217" spans="1:30" s="1" customFormat="1" x14ac:dyDescent="0.3">
      <c r="A1217" s="1" t="s">
        <v>2724</v>
      </c>
      <c r="B1217" s="1" t="s">
        <v>2725</v>
      </c>
      <c r="C1217" s="1" t="s">
        <v>2726</v>
      </c>
      <c r="D1217" s="1" t="s">
        <v>37</v>
      </c>
      <c r="F1217" s="1">
        <v>105</v>
      </c>
      <c r="G1217" s="1" t="s">
        <v>2723</v>
      </c>
      <c r="H1217" s="1" t="s">
        <v>60</v>
      </c>
      <c r="I1217" s="1" t="s">
        <v>95</v>
      </c>
      <c r="J1217" s="1" t="s">
        <v>61</v>
      </c>
      <c r="K1217" s="1" t="str">
        <f>"102"</f>
        <v>102</v>
      </c>
      <c r="L1217" s="2">
        <v>43404</v>
      </c>
      <c r="M1217" s="2">
        <v>43409</v>
      </c>
      <c r="N1217" s="2">
        <v>43409</v>
      </c>
      <c r="W1217" s="1" t="s">
        <v>59</v>
      </c>
      <c r="X1217" s="1" t="str">
        <f>"305671"</f>
        <v>305671</v>
      </c>
      <c r="Z1217" s="1" t="s">
        <v>65</v>
      </c>
      <c r="AA1217" s="1">
        <v>1</v>
      </c>
      <c r="AD1217" s="1" t="s">
        <v>67</v>
      </c>
    </row>
    <row r="1218" spans="1:30" s="1" customFormat="1" x14ac:dyDescent="0.3">
      <c r="A1218" s="1" t="s">
        <v>2010</v>
      </c>
      <c r="B1218" s="1" t="s">
        <v>500</v>
      </c>
      <c r="C1218" s="1" t="s">
        <v>2011</v>
      </c>
      <c r="D1218" s="1" t="s">
        <v>37</v>
      </c>
      <c r="F1218" s="1" t="s">
        <v>4478</v>
      </c>
      <c r="G1218" s="1" t="s">
        <v>2727</v>
      </c>
      <c r="H1218" s="1" t="s">
        <v>60</v>
      </c>
      <c r="I1218" s="1" t="s">
        <v>95</v>
      </c>
      <c r="J1218" s="1" t="s">
        <v>61</v>
      </c>
      <c r="K1218" s="1" t="str">
        <f>"102"</f>
        <v>102</v>
      </c>
      <c r="L1218" s="2">
        <v>43404</v>
      </c>
      <c r="M1218" s="2">
        <v>43409</v>
      </c>
      <c r="N1218" s="2">
        <v>43409</v>
      </c>
      <c r="W1218" s="1" t="s">
        <v>59</v>
      </c>
      <c r="X1218" s="1" t="str">
        <f>"847692"</f>
        <v>847692</v>
      </c>
      <c r="Z1218" s="1" t="s">
        <v>108</v>
      </c>
      <c r="AA1218" s="1">
        <v>1</v>
      </c>
      <c r="AD1218" s="1" t="s">
        <v>114</v>
      </c>
    </row>
    <row r="1219" spans="1:30" s="1" customFormat="1" x14ac:dyDescent="0.3">
      <c r="A1219" s="1" t="s">
        <v>432</v>
      </c>
      <c r="B1219" s="1" t="s">
        <v>433</v>
      </c>
      <c r="C1219" s="1" t="s">
        <v>434</v>
      </c>
      <c r="D1219" s="1" t="s">
        <v>34</v>
      </c>
      <c r="F1219" s="1" t="s">
        <v>4475</v>
      </c>
      <c r="G1219" s="1" t="s">
        <v>2728</v>
      </c>
      <c r="H1219" s="1" t="s">
        <v>60</v>
      </c>
      <c r="I1219" s="1" t="s">
        <v>113</v>
      </c>
      <c r="J1219" s="1" t="s">
        <v>61</v>
      </c>
      <c r="K1219" s="1" t="str">
        <f>"LVL"</f>
        <v>LVL</v>
      </c>
      <c r="L1219" s="2">
        <v>43404</v>
      </c>
      <c r="M1219" s="2">
        <v>43409</v>
      </c>
      <c r="N1219" s="2">
        <v>43409</v>
      </c>
      <c r="W1219" s="1" t="s">
        <v>59</v>
      </c>
      <c r="X1219" s="1" t="str">
        <f>"690945"</f>
        <v>690945</v>
      </c>
      <c r="Z1219" s="1" t="s">
        <v>184</v>
      </c>
      <c r="AA1219" s="1">
        <v>1</v>
      </c>
      <c r="AD1219" s="1" t="s">
        <v>79</v>
      </c>
    </row>
    <row r="1220" spans="1:30" s="1" customFormat="1" x14ac:dyDescent="0.3">
      <c r="A1220" s="1" t="s">
        <v>432</v>
      </c>
      <c r="B1220" s="1" t="s">
        <v>433</v>
      </c>
      <c r="C1220" s="1" t="s">
        <v>434</v>
      </c>
      <c r="D1220" s="1" t="s">
        <v>34</v>
      </c>
      <c r="F1220" s="1" t="s">
        <v>4475</v>
      </c>
      <c r="G1220" s="1" t="s">
        <v>2728</v>
      </c>
      <c r="H1220" s="1" t="s">
        <v>60</v>
      </c>
      <c r="I1220" s="1" t="s">
        <v>113</v>
      </c>
      <c r="J1220" s="1" t="s">
        <v>61</v>
      </c>
      <c r="K1220" s="1" t="str">
        <f>"LVL"</f>
        <v>LVL</v>
      </c>
      <c r="L1220" s="2">
        <v>43404</v>
      </c>
      <c r="M1220" s="2">
        <v>43409</v>
      </c>
      <c r="N1220" s="2">
        <v>43409</v>
      </c>
      <c r="W1220" s="1" t="s">
        <v>59</v>
      </c>
      <c r="X1220" s="1" t="str">
        <f>"690945"</f>
        <v>690945</v>
      </c>
      <c r="Z1220" s="1" t="s">
        <v>184</v>
      </c>
      <c r="AA1220" s="1">
        <v>1</v>
      </c>
      <c r="AD1220" s="1" t="s">
        <v>79</v>
      </c>
    </row>
    <row r="1221" spans="1:30" s="1" customFormat="1" x14ac:dyDescent="0.3">
      <c r="A1221" s="1" t="s">
        <v>432</v>
      </c>
      <c r="B1221" s="1" t="s">
        <v>433</v>
      </c>
      <c r="C1221" s="1" t="s">
        <v>434</v>
      </c>
      <c r="D1221" s="1" t="s">
        <v>34</v>
      </c>
      <c r="F1221" s="1" t="s">
        <v>4475</v>
      </c>
      <c r="G1221" s="1" t="s">
        <v>2728</v>
      </c>
      <c r="H1221" s="1" t="s">
        <v>60</v>
      </c>
      <c r="I1221" s="1" t="s">
        <v>113</v>
      </c>
      <c r="J1221" s="1" t="s">
        <v>61</v>
      </c>
      <c r="K1221" s="1" t="str">
        <f>"LVL"</f>
        <v>LVL</v>
      </c>
      <c r="L1221" s="2">
        <v>43404</v>
      </c>
      <c r="M1221" s="2">
        <v>43409</v>
      </c>
      <c r="N1221" s="2">
        <v>43409</v>
      </c>
      <c r="W1221" s="1" t="s">
        <v>59</v>
      </c>
      <c r="X1221" s="1" t="str">
        <f>"690945"</f>
        <v>690945</v>
      </c>
      <c r="Z1221" s="1" t="s">
        <v>184</v>
      </c>
      <c r="AA1221" s="1">
        <v>1</v>
      </c>
      <c r="AD1221" s="1" t="s">
        <v>79</v>
      </c>
    </row>
    <row r="1222" spans="1:30" s="1" customFormat="1" x14ac:dyDescent="0.3">
      <c r="A1222" s="1" t="s">
        <v>402</v>
      </c>
      <c r="B1222" s="1" t="s">
        <v>403</v>
      </c>
      <c r="C1222" s="1" t="s">
        <v>404</v>
      </c>
      <c r="D1222" s="1" t="s">
        <v>37</v>
      </c>
      <c r="F1222" s="1" t="s">
        <v>4478</v>
      </c>
      <c r="G1222" s="1" t="s">
        <v>2729</v>
      </c>
      <c r="H1222" s="1" t="s">
        <v>60</v>
      </c>
      <c r="I1222" s="1" t="s">
        <v>113</v>
      </c>
      <c r="J1222" s="1" t="s">
        <v>61</v>
      </c>
      <c r="K1222" s="1" t="str">
        <f>"102"</f>
        <v>102</v>
      </c>
      <c r="L1222" s="2">
        <v>43407</v>
      </c>
      <c r="M1222" s="2">
        <v>43410</v>
      </c>
      <c r="N1222" s="2">
        <v>43410</v>
      </c>
      <c r="W1222" s="1" t="s">
        <v>59</v>
      </c>
      <c r="X1222" s="1" t="str">
        <f>"847692"</f>
        <v>847692</v>
      </c>
      <c r="Z1222" s="1" t="s">
        <v>108</v>
      </c>
      <c r="AA1222" s="1">
        <v>1</v>
      </c>
      <c r="AB1222" s="1" t="s">
        <v>2730</v>
      </c>
      <c r="AD1222" s="1" t="s">
        <v>114</v>
      </c>
    </row>
    <row r="1223" spans="1:30" s="1" customFormat="1" x14ac:dyDescent="0.3">
      <c r="A1223" s="1" t="s">
        <v>402</v>
      </c>
      <c r="B1223" s="1" t="s">
        <v>403</v>
      </c>
      <c r="C1223" s="1" t="s">
        <v>404</v>
      </c>
      <c r="D1223" s="1" t="s">
        <v>37</v>
      </c>
      <c r="F1223" s="1" t="s">
        <v>4478</v>
      </c>
      <c r="G1223" s="1" t="s">
        <v>2729</v>
      </c>
      <c r="H1223" s="1" t="s">
        <v>60</v>
      </c>
      <c r="I1223" s="1" t="s">
        <v>113</v>
      </c>
      <c r="J1223" s="1" t="s">
        <v>61</v>
      </c>
      <c r="K1223" s="1" t="str">
        <f>"102"</f>
        <v>102</v>
      </c>
      <c r="L1223" s="2">
        <v>43407</v>
      </c>
      <c r="M1223" s="2">
        <v>43410</v>
      </c>
      <c r="N1223" s="2">
        <v>43410</v>
      </c>
      <c r="W1223" s="1" t="s">
        <v>59</v>
      </c>
      <c r="X1223" s="1" t="str">
        <f>"847692"</f>
        <v>847692</v>
      </c>
      <c r="Z1223" s="1" t="s">
        <v>108</v>
      </c>
      <c r="AA1223" s="1">
        <v>1</v>
      </c>
      <c r="AB1223" s="1" t="s">
        <v>2730</v>
      </c>
      <c r="AD1223" s="1" t="s">
        <v>114</v>
      </c>
    </row>
    <row r="1224" spans="1:30" s="1" customFormat="1" x14ac:dyDescent="0.3">
      <c r="A1224" s="1" t="s">
        <v>402</v>
      </c>
      <c r="B1224" s="1" t="s">
        <v>403</v>
      </c>
      <c r="C1224" s="1" t="s">
        <v>404</v>
      </c>
      <c r="D1224" s="1" t="s">
        <v>37</v>
      </c>
      <c r="F1224" s="1" t="s">
        <v>4478</v>
      </c>
      <c r="G1224" s="1" t="s">
        <v>2731</v>
      </c>
      <c r="H1224" s="1" t="s">
        <v>60</v>
      </c>
      <c r="I1224" s="1" t="s">
        <v>113</v>
      </c>
      <c r="J1224" s="1" t="s">
        <v>61</v>
      </c>
      <c r="K1224" s="1" t="str">
        <f>"102"</f>
        <v>102</v>
      </c>
      <c r="L1224" s="2">
        <v>43407</v>
      </c>
      <c r="M1224" s="2">
        <v>43410</v>
      </c>
      <c r="N1224" s="2">
        <v>43410</v>
      </c>
      <c r="W1224" s="1" t="s">
        <v>59</v>
      </c>
      <c r="X1224" s="1" t="str">
        <f>"847692"</f>
        <v>847692</v>
      </c>
      <c r="Z1224" s="1" t="s">
        <v>108</v>
      </c>
      <c r="AA1224" s="1">
        <v>1</v>
      </c>
      <c r="AB1224" s="1" t="s">
        <v>2732</v>
      </c>
      <c r="AD1224" s="1" t="s">
        <v>114</v>
      </c>
    </row>
    <row r="1225" spans="1:30" s="1" customFormat="1" x14ac:dyDescent="0.3">
      <c r="A1225" s="1" t="s">
        <v>1965</v>
      </c>
      <c r="B1225" s="1" t="s">
        <v>1966</v>
      </c>
      <c r="C1225" s="1" t="s">
        <v>1967</v>
      </c>
      <c r="D1225" s="1" t="s">
        <v>37</v>
      </c>
      <c r="F1225" s="1">
        <v>105</v>
      </c>
      <c r="G1225" s="1" t="s">
        <v>2733</v>
      </c>
      <c r="H1225" s="1" t="s">
        <v>60</v>
      </c>
      <c r="I1225" s="1" t="s">
        <v>113</v>
      </c>
      <c r="J1225" s="1" t="s">
        <v>61</v>
      </c>
      <c r="K1225" s="1" t="str">
        <f>"102"</f>
        <v>102</v>
      </c>
      <c r="L1225" s="2">
        <v>43407</v>
      </c>
      <c r="M1225" s="2">
        <v>43410</v>
      </c>
      <c r="N1225" s="2">
        <v>43410</v>
      </c>
      <c r="W1225" s="1" t="s">
        <v>59</v>
      </c>
      <c r="X1225" s="1" t="str">
        <f>"305671"</f>
        <v>305671</v>
      </c>
      <c r="Z1225" s="1" t="s">
        <v>65</v>
      </c>
      <c r="AA1225" s="1">
        <v>1</v>
      </c>
      <c r="AD1225" s="1" t="s">
        <v>67</v>
      </c>
    </row>
    <row r="1226" spans="1:30" s="1" customFormat="1" x14ac:dyDescent="0.3">
      <c r="A1226" s="1" t="s">
        <v>1965</v>
      </c>
      <c r="B1226" s="1" t="s">
        <v>1966</v>
      </c>
      <c r="C1226" s="1" t="s">
        <v>1967</v>
      </c>
      <c r="D1226" s="1" t="s">
        <v>37</v>
      </c>
      <c r="F1226" s="1">
        <v>105</v>
      </c>
      <c r="G1226" s="1" t="s">
        <v>2734</v>
      </c>
      <c r="H1226" s="1" t="s">
        <v>60</v>
      </c>
      <c r="I1226" s="1" t="s">
        <v>113</v>
      </c>
      <c r="J1226" s="1" t="s">
        <v>61</v>
      </c>
      <c r="K1226" s="1" t="str">
        <f>"102"</f>
        <v>102</v>
      </c>
      <c r="L1226" s="2">
        <v>43407</v>
      </c>
      <c r="M1226" s="2">
        <v>43410</v>
      </c>
      <c r="N1226" s="2">
        <v>43410</v>
      </c>
      <c r="W1226" s="1" t="s">
        <v>59</v>
      </c>
      <c r="X1226" s="1" t="str">
        <f>"305671"</f>
        <v>305671</v>
      </c>
      <c r="Z1226" s="1" t="s">
        <v>65</v>
      </c>
      <c r="AA1226" s="1">
        <v>1</v>
      </c>
      <c r="AD1226" s="1" t="s">
        <v>67</v>
      </c>
    </row>
    <row r="1227" spans="1:30" s="1" customFormat="1" x14ac:dyDescent="0.3">
      <c r="A1227" s="1" t="s">
        <v>1463</v>
      </c>
      <c r="B1227" s="1" t="s">
        <v>1464</v>
      </c>
      <c r="C1227" s="1" t="s">
        <v>1465</v>
      </c>
      <c r="D1227" s="1" t="s">
        <v>34</v>
      </c>
      <c r="F1227" s="1" t="s">
        <v>4475</v>
      </c>
      <c r="G1227" s="1" t="s">
        <v>2735</v>
      </c>
      <c r="H1227" s="1" t="s">
        <v>60</v>
      </c>
      <c r="I1227" s="1" t="s">
        <v>113</v>
      </c>
      <c r="J1227" s="1" t="s">
        <v>61</v>
      </c>
      <c r="K1227" s="1" t="str">
        <f>"LVL"</f>
        <v>LVL</v>
      </c>
      <c r="L1227" s="2">
        <v>43409</v>
      </c>
      <c r="M1227" s="2">
        <v>43410</v>
      </c>
      <c r="N1227" s="2">
        <v>43410</v>
      </c>
      <c r="W1227" s="1" t="s">
        <v>59</v>
      </c>
      <c r="X1227" s="1" t="str">
        <f>"139545"</f>
        <v>139545</v>
      </c>
      <c r="Z1227" s="1" t="s">
        <v>74</v>
      </c>
      <c r="AA1227" s="1">
        <v>1</v>
      </c>
      <c r="AD1227" s="1" t="s">
        <v>79</v>
      </c>
    </row>
    <row r="1228" spans="1:30" s="1" customFormat="1" x14ac:dyDescent="0.3">
      <c r="A1228" s="1" t="s">
        <v>1463</v>
      </c>
      <c r="B1228" s="1" t="s">
        <v>1464</v>
      </c>
      <c r="C1228" s="1" t="s">
        <v>1465</v>
      </c>
      <c r="D1228" s="1" t="s">
        <v>34</v>
      </c>
      <c r="F1228" s="1" t="s">
        <v>4475</v>
      </c>
      <c r="G1228" s="1" t="s">
        <v>2736</v>
      </c>
      <c r="H1228" s="1" t="s">
        <v>60</v>
      </c>
      <c r="I1228" s="1" t="s">
        <v>113</v>
      </c>
      <c r="J1228" s="1" t="s">
        <v>61</v>
      </c>
      <c r="K1228" s="1" t="str">
        <f>"LVL"</f>
        <v>LVL</v>
      </c>
      <c r="L1228" s="2">
        <v>43410</v>
      </c>
      <c r="M1228" s="2">
        <v>43411</v>
      </c>
      <c r="N1228" s="2">
        <v>43411</v>
      </c>
      <c r="W1228" s="1" t="s">
        <v>59</v>
      </c>
      <c r="X1228" s="1" t="str">
        <f>"139545"</f>
        <v>139545</v>
      </c>
      <c r="Z1228" s="1" t="s">
        <v>74</v>
      </c>
      <c r="AA1228" s="1">
        <v>1</v>
      </c>
      <c r="AD1228" s="1" t="s">
        <v>79</v>
      </c>
    </row>
    <row r="1229" spans="1:30" s="1" customFormat="1" x14ac:dyDescent="0.3">
      <c r="A1229" s="1" t="s">
        <v>1463</v>
      </c>
      <c r="B1229" s="1" t="s">
        <v>1464</v>
      </c>
      <c r="C1229" s="1" t="s">
        <v>1465</v>
      </c>
      <c r="D1229" s="1" t="s">
        <v>34</v>
      </c>
      <c r="F1229" s="1" t="s">
        <v>4475</v>
      </c>
      <c r="G1229" s="1" t="s">
        <v>2737</v>
      </c>
      <c r="H1229" s="1" t="s">
        <v>60</v>
      </c>
      <c r="I1229" s="1" t="s">
        <v>113</v>
      </c>
      <c r="J1229" s="1" t="s">
        <v>61</v>
      </c>
      <c r="K1229" s="1" t="str">
        <f>"LVL"</f>
        <v>LVL</v>
      </c>
      <c r="L1229" s="2">
        <v>43410</v>
      </c>
      <c r="M1229" s="2">
        <v>43411</v>
      </c>
      <c r="N1229" s="2">
        <v>43411</v>
      </c>
      <c r="W1229" s="1" t="s">
        <v>59</v>
      </c>
      <c r="X1229" s="1" t="str">
        <f>"139545"</f>
        <v>139545</v>
      </c>
      <c r="Z1229" s="1" t="s">
        <v>74</v>
      </c>
      <c r="AA1229" s="1">
        <v>1</v>
      </c>
      <c r="AD1229" s="1" t="s">
        <v>79</v>
      </c>
    </row>
    <row r="1230" spans="1:30" s="1" customFormat="1" x14ac:dyDescent="0.3">
      <c r="A1230" s="1" t="s">
        <v>2739</v>
      </c>
      <c r="B1230" s="1" t="s">
        <v>289</v>
      </c>
      <c r="C1230" s="1" t="s">
        <v>574</v>
      </c>
      <c r="D1230" s="1" t="s">
        <v>34</v>
      </c>
      <c r="F1230" s="1" t="s">
        <v>4475</v>
      </c>
      <c r="G1230" s="1" t="s">
        <v>2738</v>
      </c>
      <c r="H1230" s="1" t="s">
        <v>60</v>
      </c>
      <c r="I1230" s="1" t="s">
        <v>113</v>
      </c>
      <c r="J1230" s="1" t="s">
        <v>61</v>
      </c>
      <c r="K1230" s="1" t="str">
        <f>"LVL"</f>
        <v>LVL</v>
      </c>
      <c r="L1230" s="2">
        <v>43410</v>
      </c>
      <c r="M1230" s="2">
        <v>43411</v>
      </c>
      <c r="N1230" s="2">
        <v>43411</v>
      </c>
      <c r="W1230" s="1" t="s">
        <v>59</v>
      </c>
      <c r="X1230" s="1" t="str">
        <f>"139545"</f>
        <v>139545</v>
      </c>
      <c r="Z1230" s="1" t="s">
        <v>74</v>
      </c>
      <c r="AA1230" s="1">
        <v>1</v>
      </c>
      <c r="AD1230" s="1" t="s">
        <v>79</v>
      </c>
    </row>
    <row r="1231" spans="1:30" s="1" customFormat="1" x14ac:dyDescent="0.3">
      <c r="A1231" s="1" t="s">
        <v>191</v>
      </c>
      <c r="B1231" s="1" t="s">
        <v>192</v>
      </c>
      <c r="C1231" s="1" t="s">
        <v>193</v>
      </c>
      <c r="D1231" s="1" t="s">
        <v>37</v>
      </c>
      <c r="F1231" s="1">
        <v>105</v>
      </c>
      <c r="G1231" s="1" t="s">
        <v>2740</v>
      </c>
      <c r="H1231" s="1" t="s">
        <v>60</v>
      </c>
      <c r="I1231" s="1" t="s">
        <v>113</v>
      </c>
      <c r="J1231" s="1" t="s">
        <v>61</v>
      </c>
      <c r="K1231" s="1" t="str">
        <f>"102"</f>
        <v>102</v>
      </c>
      <c r="L1231" s="2">
        <v>43410</v>
      </c>
      <c r="M1231" s="2">
        <v>43411</v>
      </c>
      <c r="N1231" s="2">
        <v>43411</v>
      </c>
      <c r="W1231" s="1" t="s">
        <v>59</v>
      </c>
      <c r="X1231" s="1" t="str">
        <f>"305671"</f>
        <v>305671</v>
      </c>
      <c r="Z1231" s="1" t="s">
        <v>65</v>
      </c>
      <c r="AA1231" s="1">
        <v>1</v>
      </c>
      <c r="AD1231" s="1" t="s">
        <v>67</v>
      </c>
    </row>
    <row r="1232" spans="1:30" s="1" customFormat="1" x14ac:dyDescent="0.3">
      <c r="A1232" s="1" t="s">
        <v>191</v>
      </c>
      <c r="B1232" s="1" t="s">
        <v>192</v>
      </c>
      <c r="C1232" s="1" t="s">
        <v>193</v>
      </c>
      <c r="D1232" s="1" t="s">
        <v>37</v>
      </c>
      <c r="F1232" s="1">
        <v>105</v>
      </c>
      <c r="G1232" s="1" t="s">
        <v>2741</v>
      </c>
      <c r="H1232" s="1" t="s">
        <v>60</v>
      </c>
      <c r="I1232" s="1" t="s">
        <v>113</v>
      </c>
      <c r="J1232" s="1" t="s">
        <v>61</v>
      </c>
      <c r="K1232" s="1" t="str">
        <f>"102"</f>
        <v>102</v>
      </c>
      <c r="L1232" s="2">
        <v>43410</v>
      </c>
      <c r="M1232" s="2">
        <v>43411</v>
      </c>
      <c r="N1232" s="2">
        <v>43411</v>
      </c>
      <c r="W1232" s="1" t="s">
        <v>59</v>
      </c>
      <c r="X1232" s="1" t="str">
        <f>"305671"</f>
        <v>305671</v>
      </c>
      <c r="Z1232" s="1" t="s">
        <v>65</v>
      </c>
      <c r="AA1232" s="1">
        <v>1</v>
      </c>
      <c r="AD1232" s="1" t="s">
        <v>67</v>
      </c>
    </row>
    <row r="1233" spans="1:30" s="1" customFormat="1" x14ac:dyDescent="0.3">
      <c r="A1233" s="1" t="s">
        <v>2431</v>
      </c>
      <c r="B1233" s="1" t="s">
        <v>134</v>
      </c>
      <c r="C1233" s="1" t="s">
        <v>2432</v>
      </c>
      <c r="D1233" s="1" t="s">
        <v>37</v>
      </c>
      <c r="F1233" s="1">
        <v>105</v>
      </c>
      <c r="G1233" s="1" t="s">
        <v>2742</v>
      </c>
      <c r="H1233" s="1" t="s">
        <v>60</v>
      </c>
      <c r="I1233" s="1" t="s">
        <v>113</v>
      </c>
      <c r="J1233" s="1" t="s">
        <v>61</v>
      </c>
      <c r="K1233" s="1" t="str">
        <f>"FRN"</f>
        <v>FRN</v>
      </c>
      <c r="L1233" s="2">
        <v>43411</v>
      </c>
      <c r="M1233" s="2">
        <v>43412</v>
      </c>
      <c r="N1233" s="2">
        <v>43412</v>
      </c>
      <c r="W1233" s="1" t="s">
        <v>59</v>
      </c>
      <c r="X1233" s="1" t="str">
        <f>"305671"</f>
        <v>305671</v>
      </c>
      <c r="Z1233" s="1" t="s">
        <v>65</v>
      </c>
      <c r="AA1233" s="1">
        <v>1</v>
      </c>
      <c r="AB1233" s="1" t="s">
        <v>2743</v>
      </c>
      <c r="AD1233" s="1" t="s">
        <v>67</v>
      </c>
    </row>
    <row r="1234" spans="1:30" s="1" customFormat="1" x14ac:dyDescent="0.3">
      <c r="A1234" s="1" t="s">
        <v>2745</v>
      </c>
      <c r="B1234" s="1" t="s">
        <v>2746</v>
      </c>
      <c r="C1234" s="1" t="s">
        <v>2747</v>
      </c>
      <c r="D1234" s="1" t="s">
        <v>37</v>
      </c>
      <c r="F1234" s="1">
        <v>78</v>
      </c>
      <c r="G1234" s="1" t="s">
        <v>2744</v>
      </c>
      <c r="H1234" s="1" t="s">
        <v>60</v>
      </c>
      <c r="I1234" s="1" t="s">
        <v>95</v>
      </c>
      <c r="J1234" s="1" t="s">
        <v>61</v>
      </c>
      <c r="K1234" s="1" t="str">
        <f>"44"</f>
        <v>44</v>
      </c>
      <c r="L1234" s="2">
        <v>43412</v>
      </c>
      <c r="M1234" s="2">
        <v>43413</v>
      </c>
      <c r="N1234" s="2">
        <v>43413</v>
      </c>
      <c r="W1234" s="1" t="s">
        <v>59</v>
      </c>
      <c r="X1234" s="1" t="str">
        <f>"607064"</f>
        <v>607064</v>
      </c>
      <c r="Z1234" s="1" t="s">
        <v>42</v>
      </c>
      <c r="AA1234" s="1">
        <v>6</v>
      </c>
      <c r="AC1234" s="1" t="s">
        <v>4509</v>
      </c>
      <c r="AD1234" s="1" t="s">
        <v>43</v>
      </c>
    </row>
    <row r="1235" spans="1:30" s="1" customFormat="1" x14ac:dyDescent="0.3">
      <c r="A1235" s="1" t="s">
        <v>2749</v>
      </c>
      <c r="B1235" s="1" t="s">
        <v>134</v>
      </c>
      <c r="C1235" s="1" t="s">
        <v>2750</v>
      </c>
      <c r="D1235" s="1" t="s">
        <v>34</v>
      </c>
      <c r="F1235" s="1" t="s">
        <v>4475</v>
      </c>
      <c r="G1235" s="1" t="s">
        <v>2748</v>
      </c>
      <c r="H1235" s="1" t="s">
        <v>60</v>
      </c>
      <c r="I1235" s="1" t="s">
        <v>113</v>
      </c>
      <c r="J1235" s="1" t="s">
        <v>61</v>
      </c>
      <c r="K1235" s="1" t="str">
        <f>"LVL"</f>
        <v>LVL</v>
      </c>
      <c r="L1235" s="2">
        <v>43412</v>
      </c>
      <c r="M1235" s="2">
        <v>43413</v>
      </c>
      <c r="N1235" s="2">
        <v>43413</v>
      </c>
      <c r="W1235" s="1" t="s">
        <v>59</v>
      </c>
      <c r="X1235" s="1" t="str">
        <f>"139545"</f>
        <v>139545</v>
      </c>
      <c r="Z1235" s="1" t="s">
        <v>74</v>
      </c>
      <c r="AA1235" s="1">
        <v>1</v>
      </c>
      <c r="AB1235" s="1" t="s">
        <v>2751</v>
      </c>
      <c r="AD1235" s="1" t="s">
        <v>79</v>
      </c>
    </row>
    <row r="1236" spans="1:30" s="1" customFormat="1" x14ac:dyDescent="0.3">
      <c r="A1236" s="1" t="s">
        <v>2749</v>
      </c>
      <c r="B1236" s="1" t="s">
        <v>134</v>
      </c>
      <c r="C1236" s="1" t="s">
        <v>2750</v>
      </c>
      <c r="D1236" s="1" t="s">
        <v>34</v>
      </c>
      <c r="F1236" s="1" t="s">
        <v>4475</v>
      </c>
      <c r="G1236" s="1" t="s">
        <v>2752</v>
      </c>
      <c r="H1236" s="1" t="s">
        <v>60</v>
      </c>
      <c r="I1236" s="1" t="s">
        <v>113</v>
      </c>
      <c r="J1236" s="1" t="s">
        <v>61</v>
      </c>
      <c r="K1236" s="1" t="str">
        <f>"LVL"</f>
        <v>LVL</v>
      </c>
      <c r="L1236" s="2">
        <v>43412</v>
      </c>
      <c r="M1236" s="2">
        <v>43413</v>
      </c>
      <c r="N1236" s="2">
        <v>43413</v>
      </c>
      <c r="W1236" s="1" t="s">
        <v>59</v>
      </c>
      <c r="X1236" s="1" t="str">
        <f>"139545"</f>
        <v>139545</v>
      </c>
      <c r="Z1236" s="1" t="s">
        <v>74</v>
      </c>
      <c r="AA1236" s="1">
        <v>1</v>
      </c>
      <c r="AB1236" s="1" t="s">
        <v>2753</v>
      </c>
      <c r="AD1236" s="1" t="s">
        <v>79</v>
      </c>
    </row>
    <row r="1237" spans="1:30" s="1" customFormat="1" x14ac:dyDescent="0.3">
      <c r="A1237" s="1" t="s">
        <v>2739</v>
      </c>
      <c r="B1237" s="1" t="s">
        <v>289</v>
      </c>
      <c r="C1237" s="1" t="s">
        <v>574</v>
      </c>
      <c r="D1237" s="1" t="s">
        <v>34</v>
      </c>
      <c r="F1237" s="1" t="s">
        <v>4475</v>
      </c>
      <c r="G1237" s="1" t="s">
        <v>2754</v>
      </c>
      <c r="H1237" s="1" t="s">
        <v>60</v>
      </c>
      <c r="I1237" s="1" t="s">
        <v>113</v>
      </c>
      <c r="J1237" s="1" t="s">
        <v>61</v>
      </c>
      <c r="K1237" s="1" t="str">
        <f>"LVL"</f>
        <v>LVL</v>
      </c>
      <c r="L1237" s="2">
        <v>43412</v>
      </c>
      <c r="M1237" s="2">
        <v>43413</v>
      </c>
      <c r="N1237" s="2">
        <v>43413</v>
      </c>
      <c r="W1237" s="1" t="s">
        <v>59</v>
      </c>
      <c r="X1237" s="1" t="str">
        <f>"139545"</f>
        <v>139545</v>
      </c>
      <c r="Z1237" s="1" t="s">
        <v>74</v>
      </c>
      <c r="AA1237" s="1">
        <v>1</v>
      </c>
      <c r="AD1237" s="1" t="s">
        <v>79</v>
      </c>
    </row>
    <row r="1238" spans="1:30" s="1" customFormat="1" x14ac:dyDescent="0.3">
      <c r="A1238" s="1" t="s">
        <v>2756</v>
      </c>
      <c r="B1238" s="1" t="s">
        <v>2757</v>
      </c>
      <c r="C1238" s="1" t="s">
        <v>1441</v>
      </c>
      <c r="D1238" s="1" t="s">
        <v>37</v>
      </c>
      <c r="F1238" s="1">
        <v>105</v>
      </c>
      <c r="G1238" s="1" t="s">
        <v>2755</v>
      </c>
      <c r="H1238" s="1" t="s">
        <v>60</v>
      </c>
      <c r="I1238" s="1" t="s">
        <v>113</v>
      </c>
      <c r="J1238" s="1" t="s">
        <v>61</v>
      </c>
      <c r="K1238" s="1" t="str">
        <f>"102"</f>
        <v>102</v>
      </c>
      <c r="L1238" s="2">
        <v>43413</v>
      </c>
      <c r="M1238" s="2">
        <v>43416</v>
      </c>
      <c r="N1238" s="2">
        <v>43416</v>
      </c>
      <c r="W1238" s="1" t="s">
        <v>59</v>
      </c>
      <c r="X1238" s="1" t="str">
        <f>"305671"</f>
        <v>305671</v>
      </c>
      <c r="Z1238" s="1" t="s">
        <v>65</v>
      </c>
      <c r="AA1238" s="1">
        <v>1</v>
      </c>
      <c r="AD1238" s="1" t="s">
        <v>67</v>
      </c>
    </row>
    <row r="1239" spans="1:30" s="1" customFormat="1" x14ac:dyDescent="0.3">
      <c r="A1239" s="1" t="s">
        <v>2759</v>
      </c>
      <c r="B1239" s="1" t="s">
        <v>2760</v>
      </c>
      <c r="C1239" s="1" t="s">
        <v>2761</v>
      </c>
      <c r="D1239" s="1" t="s">
        <v>37</v>
      </c>
      <c r="F1239" s="1" t="s">
        <v>4478</v>
      </c>
      <c r="G1239" s="1" t="s">
        <v>2758</v>
      </c>
      <c r="H1239" s="1" t="s">
        <v>60</v>
      </c>
      <c r="I1239" s="1" t="s">
        <v>113</v>
      </c>
      <c r="J1239" s="1" t="s">
        <v>61</v>
      </c>
      <c r="K1239" s="1" t="str">
        <f>"102"</f>
        <v>102</v>
      </c>
      <c r="L1239" s="2">
        <v>43413</v>
      </c>
      <c r="M1239" s="2">
        <v>43416</v>
      </c>
      <c r="N1239" s="2">
        <v>43416</v>
      </c>
      <c r="W1239" s="1" t="s">
        <v>59</v>
      </c>
      <c r="X1239" s="1" t="str">
        <f>"847692"</f>
        <v>847692</v>
      </c>
      <c r="Z1239" s="1" t="s">
        <v>108</v>
      </c>
      <c r="AA1239" s="1">
        <v>1</v>
      </c>
      <c r="AD1239" s="1" t="s">
        <v>114</v>
      </c>
    </row>
    <row r="1240" spans="1:30" s="1" customFormat="1" x14ac:dyDescent="0.3">
      <c r="A1240" s="1" t="s">
        <v>2759</v>
      </c>
      <c r="B1240" s="1" t="s">
        <v>2760</v>
      </c>
      <c r="C1240" s="1" t="s">
        <v>2761</v>
      </c>
      <c r="D1240" s="1" t="s">
        <v>37</v>
      </c>
      <c r="F1240" s="1" t="s">
        <v>4478</v>
      </c>
      <c r="G1240" s="1" t="s">
        <v>2762</v>
      </c>
      <c r="H1240" s="1" t="s">
        <v>60</v>
      </c>
      <c r="I1240" s="1" t="s">
        <v>113</v>
      </c>
      <c r="J1240" s="1" t="s">
        <v>61</v>
      </c>
      <c r="K1240" s="1" t="str">
        <f>"102"</f>
        <v>102</v>
      </c>
      <c r="L1240" s="2">
        <v>43413</v>
      </c>
      <c r="M1240" s="2">
        <v>43416</v>
      </c>
      <c r="N1240" s="2">
        <v>43416</v>
      </c>
      <c r="W1240" s="1" t="s">
        <v>59</v>
      </c>
      <c r="X1240" s="1" t="str">
        <f>"847692"</f>
        <v>847692</v>
      </c>
      <c r="Z1240" s="1" t="s">
        <v>108</v>
      </c>
      <c r="AA1240" s="1">
        <v>1</v>
      </c>
      <c r="AD1240" s="1" t="s">
        <v>114</v>
      </c>
    </row>
    <row r="1241" spans="1:30" s="1" customFormat="1" x14ac:dyDescent="0.3">
      <c r="A1241" s="1" t="s">
        <v>2431</v>
      </c>
      <c r="B1241" s="1" t="s">
        <v>134</v>
      </c>
      <c r="C1241" s="1" t="s">
        <v>2432</v>
      </c>
      <c r="D1241" s="1" t="s">
        <v>37</v>
      </c>
      <c r="F1241" s="1">
        <v>105</v>
      </c>
      <c r="G1241" s="1" t="s">
        <v>2763</v>
      </c>
      <c r="H1241" s="1" t="s">
        <v>60</v>
      </c>
      <c r="I1241" s="1" t="s">
        <v>113</v>
      </c>
      <c r="J1241" s="1" t="s">
        <v>61</v>
      </c>
      <c r="K1241" s="1" t="str">
        <f>"FRN"</f>
        <v>FRN</v>
      </c>
      <c r="L1241" s="2">
        <v>43413</v>
      </c>
      <c r="M1241" s="2">
        <v>43416</v>
      </c>
      <c r="N1241" s="2">
        <v>43416</v>
      </c>
      <c r="W1241" s="1" t="s">
        <v>59</v>
      </c>
      <c r="X1241" s="1" t="str">
        <f>"305671"</f>
        <v>305671</v>
      </c>
      <c r="Z1241" s="1" t="s">
        <v>65</v>
      </c>
      <c r="AA1241" s="1">
        <v>1</v>
      </c>
      <c r="AB1241" s="1" t="s">
        <v>2764</v>
      </c>
      <c r="AD1241" s="1" t="s">
        <v>67</v>
      </c>
    </row>
    <row r="1242" spans="1:30" s="1" customFormat="1" x14ac:dyDescent="0.3">
      <c r="A1242" s="1" t="s">
        <v>2431</v>
      </c>
      <c r="B1242" s="1" t="s">
        <v>134</v>
      </c>
      <c r="C1242" s="1" t="s">
        <v>2432</v>
      </c>
      <c r="D1242" s="1" t="s">
        <v>37</v>
      </c>
      <c r="F1242" s="1">
        <v>105</v>
      </c>
      <c r="G1242" s="1" t="s">
        <v>2765</v>
      </c>
      <c r="H1242" s="1" t="s">
        <v>60</v>
      </c>
      <c r="I1242" s="1" t="s">
        <v>113</v>
      </c>
      <c r="J1242" s="1" t="s">
        <v>61</v>
      </c>
      <c r="K1242" s="1" t="str">
        <f>"FRN"</f>
        <v>FRN</v>
      </c>
      <c r="L1242" s="2">
        <v>43413</v>
      </c>
      <c r="M1242" s="2">
        <v>43416</v>
      </c>
      <c r="N1242" s="2">
        <v>43416</v>
      </c>
      <c r="W1242" s="1" t="s">
        <v>59</v>
      </c>
      <c r="X1242" s="1" t="str">
        <f>"305671"</f>
        <v>305671</v>
      </c>
      <c r="Z1242" s="1" t="s">
        <v>65</v>
      </c>
      <c r="AA1242" s="1">
        <v>1</v>
      </c>
      <c r="AB1242" s="1" t="s">
        <v>2766</v>
      </c>
      <c r="AD1242" s="1" t="s">
        <v>67</v>
      </c>
    </row>
    <row r="1243" spans="1:30" s="1" customFormat="1" x14ac:dyDescent="0.3">
      <c r="A1243" s="1" t="s">
        <v>2431</v>
      </c>
      <c r="B1243" s="1" t="s">
        <v>134</v>
      </c>
      <c r="C1243" s="1" t="s">
        <v>2432</v>
      </c>
      <c r="D1243" s="1" t="s">
        <v>37</v>
      </c>
      <c r="F1243" s="1">
        <v>105</v>
      </c>
      <c r="G1243" s="1" t="s">
        <v>2767</v>
      </c>
      <c r="H1243" s="1" t="s">
        <v>60</v>
      </c>
      <c r="I1243" s="1" t="s">
        <v>113</v>
      </c>
      <c r="J1243" s="1" t="s">
        <v>61</v>
      </c>
      <c r="K1243" s="1" t="str">
        <f>"FRN"</f>
        <v>FRN</v>
      </c>
      <c r="L1243" s="2">
        <v>43413</v>
      </c>
      <c r="M1243" s="2">
        <v>43416</v>
      </c>
      <c r="N1243" s="2">
        <v>43416</v>
      </c>
      <c r="W1243" s="1" t="s">
        <v>59</v>
      </c>
      <c r="X1243" s="1" t="str">
        <f>"305671"</f>
        <v>305671</v>
      </c>
      <c r="Z1243" s="1" t="s">
        <v>65</v>
      </c>
      <c r="AA1243" s="1">
        <v>1</v>
      </c>
      <c r="AB1243" s="1" t="s">
        <v>2768</v>
      </c>
      <c r="AD1243" s="1" t="s">
        <v>67</v>
      </c>
    </row>
    <row r="1244" spans="1:30" s="1" customFormat="1" x14ac:dyDescent="0.3">
      <c r="A1244" s="1" t="s">
        <v>2182</v>
      </c>
      <c r="B1244" s="1" t="s">
        <v>2183</v>
      </c>
      <c r="C1244" s="1" t="s">
        <v>2184</v>
      </c>
      <c r="D1244" s="1" t="s">
        <v>34</v>
      </c>
      <c r="F1244" s="1" t="s">
        <v>4504</v>
      </c>
      <c r="G1244" s="1" t="s">
        <v>2769</v>
      </c>
      <c r="H1244" s="1" t="s">
        <v>60</v>
      </c>
      <c r="I1244" s="1" t="s">
        <v>113</v>
      </c>
      <c r="J1244" s="1" t="s">
        <v>61</v>
      </c>
      <c r="K1244" s="1" t="str">
        <f>"LVL"</f>
        <v>LVL</v>
      </c>
      <c r="L1244" s="2">
        <v>43413</v>
      </c>
      <c r="M1244" s="2">
        <v>43416</v>
      </c>
      <c r="N1244" s="2">
        <v>43416</v>
      </c>
      <c r="W1244" s="1" t="s">
        <v>59</v>
      </c>
      <c r="X1244" s="1" t="str">
        <f>"101792"</f>
        <v>101792</v>
      </c>
      <c r="Z1244" s="1" t="s">
        <v>1990</v>
      </c>
      <c r="AA1244" s="1">
        <v>1</v>
      </c>
      <c r="AB1244" s="1" t="s">
        <v>2770</v>
      </c>
      <c r="AD1244" s="1" t="s">
        <v>1995</v>
      </c>
    </row>
    <row r="1245" spans="1:30" s="1" customFormat="1" x14ac:dyDescent="0.3">
      <c r="A1245" s="1" t="s">
        <v>1463</v>
      </c>
      <c r="B1245" s="1" t="s">
        <v>1464</v>
      </c>
      <c r="C1245" s="1" t="s">
        <v>1465</v>
      </c>
      <c r="D1245" s="1" t="s">
        <v>34</v>
      </c>
      <c r="F1245" s="1" t="s">
        <v>4475</v>
      </c>
      <c r="G1245" s="1" t="s">
        <v>2771</v>
      </c>
      <c r="H1245" s="1" t="s">
        <v>60</v>
      </c>
      <c r="I1245" s="1" t="s">
        <v>113</v>
      </c>
      <c r="J1245" s="1" t="s">
        <v>61</v>
      </c>
      <c r="K1245" s="1" t="str">
        <f>"LVL"</f>
        <v>LVL</v>
      </c>
      <c r="L1245" s="2">
        <v>43413</v>
      </c>
      <c r="M1245" s="2">
        <v>43416</v>
      </c>
      <c r="N1245" s="2">
        <v>43416</v>
      </c>
      <c r="W1245" s="1" t="s">
        <v>59</v>
      </c>
      <c r="X1245" s="1" t="str">
        <f>"139545"</f>
        <v>139545</v>
      </c>
      <c r="Z1245" s="1" t="s">
        <v>74</v>
      </c>
      <c r="AA1245" s="1">
        <v>1</v>
      </c>
      <c r="AD1245" s="1" t="s">
        <v>79</v>
      </c>
    </row>
    <row r="1246" spans="1:30" s="1" customFormat="1" x14ac:dyDescent="0.3">
      <c r="A1246" s="1" t="s">
        <v>2431</v>
      </c>
      <c r="B1246" s="1" t="s">
        <v>134</v>
      </c>
      <c r="C1246" s="1" t="s">
        <v>2432</v>
      </c>
      <c r="D1246" s="1" t="s">
        <v>37</v>
      </c>
      <c r="F1246" s="1">
        <v>105</v>
      </c>
      <c r="G1246" s="1" t="s">
        <v>2772</v>
      </c>
      <c r="H1246" s="1" t="s">
        <v>60</v>
      </c>
      <c r="I1246" s="1" t="s">
        <v>113</v>
      </c>
      <c r="J1246" s="1" t="s">
        <v>61</v>
      </c>
      <c r="K1246" s="1" t="str">
        <f>"FRN"</f>
        <v>FRN</v>
      </c>
      <c r="L1246" s="2">
        <v>43413</v>
      </c>
      <c r="M1246" s="2">
        <v>43416</v>
      </c>
      <c r="N1246" s="2">
        <v>43416</v>
      </c>
      <c r="W1246" s="1" t="s">
        <v>59</v>
      </c>
      <c r="X1246" s="1" t="str">
        <f>"305671"</f>
        <v>305671</v>
      </c>
      <c r="Z1246" s="1" t="s">
        <v>65</v>
      </c>
      <c r="AA1246" s="1">
        <v>1</v>
      </c>
      <c r="AB1246" s="1" t="s">
        <v>2773</v>
      </c>
      <c r="AD1246" s="1" t="s">
        <v>67</v>
      </c>
    </row>
    <row r="1247" spans="1:30" s="1" customFormat="1" x14ac:dyDescent="0.3">
      <c r="A1247" s="1" t="s">
        <v>2431</v>
      </c>
      <c r="B1247" s="1" t="s">
        <v>134</v>
      </c>
      <c r="C1247" s="1" t="s">
        <v>2432</v>
      </c>
      <c r="D1247" s="1" t="s">
        <v>37</v>
      </c>
      <c r="F1247" s="1">
        <v>105</v>
      </c>
      <c r="G1247" s="1" t="s">
        <v>2774</v>
      </c>
      <c r="H1247" s="1" t="s">
        <v>60</v>
      </c>
      <c r="I1247" s="1" t="s">
        <v>113</v>
      </c>
      <c r="J1247" s="1" t="s">
        <v>61</v>
      </c>
      <c r="K1247" s="1" t="str">
        <f>"FRN"</f>
        <v>FRN</v>
      </c>
      <c r="L1247" s="2">
        <v>43413</v>
      </c>
      <c r="M1247" s="2">
        <v>43416</v>
      </c>
      <c r="N1247" s="2">
        <v>43416</v>
      </c>
      <c r="W1247" s="1" t="s">
        <v>59</v>
      </c>
      <c r="X1247" s="1" t="str">
        <f>"305671"</f>
        <v>305671</v>
      </c>
      <c r="Z1247" s="1" t="s">
        <v>65</v>
      </c>
      <c r="AA1247" s="1">
        <v>1</v>
      </c>
      <c r="AB1247" s="1" t="s">
        <v>2775</v>
      </c>
      <c r="AD1247" s="1" t="s">
        <v>67</v>
      </c>
    </row>
    <row r="1248" spans="1:30" s="1" customFormat="1" x14ac:dyDescent="0.3">
      <c r="A1248" s="1" t="s">
        <v>2431</v>
      </c>
      <c r="B1248" s="1" t="s">
        <v>134</v>
      </c>
      <c r="C1248" s="1" t="s">
        <v>2432</v>
      </c>
      <c r="D1248" s="1" t="s">
        <v>37</v>
      </c>
      <c r="F1248" s="1">
        <v>105</v>
      </c>
      <c r="G1248" s="1" t="s">
        <v>2776</v>
      </c>
      <c r="H1248" s="1" t="s">
        <v>60</v>
      </c>
      <c r="I1248" s="1" t="s">
        <v>113</v>
      </c>
      <c r="J1248" s="1" t="s">
        <v>61</v>
      </c>
      <c r="K1248" s="1" t="str">
        <f>"FRN"</f>
        <v>FRN</v>
      </c>
      <c r="L1248" s="2">
        <v>43413</v>
      </c>
      <c r="M1248" s="2">
        <v>43416</v>
      </c>
      <c r="N1248" s="2">
        <v>43416</v>
      </c>
      <c r="W1248" s="1" t="s">
        <v>59</v>
      </c>
      <c r="X1248" s="1" t="str">
        <f>"305671"</f>
        <v>305671</v>
      </c>
      <c r="Z1248" s="1" t="s">
        <v>65</v>
      </c>
      <c r="AA1248" s="1">
        <v>1</v>
      </c>
      <c r="AB1248" s="1" t="s">
        <v>2777</v>
      </c>
      <c r="AD1248" s="1" t="s">
        <v>67</v>
      </c>
    </row>
    <row r="1249" spans="1:30" s="1" customFormat="1" x14ac:dyDescent="0.3">
      <c r="A1249" s="1" t="s">
        <v>2418</v>
      </c>
      <c r="B1249" s="1" t="s">
        <v>2419</v>
      </c>
      <c r="C1249" s="1" t="s">
        <v>840</v>
      </c>
      <c r="D1249" s="1" t="s">
        <v>34</v>
      </c>
      <c r="F1249" s="1" t="s">
        <v>4475</v>
      </c>
      <c r="G1249" s="1" t="s">
        <v>2778</v>
      </c>
      <c r="H1249" s="1" t="s">
        <v>60</v>
      </c>
      <c r="I1249" s="1" t="s">
        <v>64</v>
      </c>
      <c r="J1249" s="1" t="s">
        <v>61</v>
      </c>
      <c r="K1249" s="1" t="str">
        <f>"LVL"</f>
        <v>LVL</v>
      </c>
      <c r="L1249" s="2">
        <v>43416</v>
      </c>
      <c r="M1249" s="2">
        <v>43417</v>
      </c>
      <c r="N1249" s="2">
        <v>43417</v>
      </c>
      <c r="W1249" s="1" t="s">
        <v>59</v>
      </c>
      <c r="X1249" s="1" t="str">
        <f>"139545"</f>
        <v>139545</v>
      </c>
      <c r="Z1249" s="1" t="s">
        <v>74</v>
      </c>
      <c r="AA1249" s="1">
        <v>1</v>
      </c>
      <c r="AD1249" s="1" t="s">
        <v>79</v>
      </c>
    </row>
    <row r="1250" spans="1:30" s="1" customFormat="1" x14ac:dyDescent="0.3">
      <c r="A1250" s="1" t="s">
        <v>1382</v>
      </c>
      <c r="B1250" s="1" t="s">
        <v>1383</v>
      </c>
      <c r="C1250" s="1" t="s">
        <v>1384</v>
      </c>
      <c r="D1250" s="1" t="s">
        <v>37</v>
      </c>
      <c r="F1250" s="1">
        <v>78</v>
      </c>
      <c r="G1250" s="1" t="s">
        <v>2779</v>
      </c>
      <c r="H1250" s="1" t="s">
        <v>60</v>
      </c>
      <c r="I1250" s="1" t="s">
        <v>33</v>
      </c>
      <c r="J1250" s="1" t="s">
        <v>61</v>
      </c>
      <c r="K1250" s="1" t="str">
        <f>"102"</f>
        <v>102</v>
      </c>
      <c r="L1250" s="2">
        <v>43416</v>
      </c>
      <c r="M1250" s="2">
        <v>43418</v>
      </c>
      <c r="N1250" s="2">
        <v>43418</v>
      </c>
      <c r="W1250" s="1" t="s">
        <v>59</v>
      </c>
      <c r="X1250" s="1" t="str">
        <f>"607064"</f>
        <v>607064</v>
      </c>
      <c r="Z1250" s="1" t="s">
        <v>42</v>
      </c>
      <c r="AA1250" s="1">
        <v>1</v>
      </c>
      <c r="AB1250" s="1" t="s">
        <v>2780</v>
      </c>
      <c r="AD1250" s="1" t="s">
        <v>43</v>
      </c>
    </row>
    <row r="1251" spans="1:30" s="1" customFormat="1" x14ac:dyDescent="0.3">
      <c r="A1251" s="1" t="s">
        <v>2589</v>
      </c>
      <c r="B1251" s="1" t="s">
        <v>2590</v>
      </c>
      <c r="C1251" s="1" t="s">
        <v>2591</v>
      </c>
      <c r="D1251" s="1" t="s">
        <v>37</v>
      </c>
      <c r="F1251" s="1">
        <v>78</v>
      </c>
      <c r="G1251" s="1" t="s">
        <v>2781</v>
      </c>
      <c r="H1251" s="1" t="s">
        <v>60</v>
      </c>
      <c r="I1251" s="1" t="s">
        <v>33</v>
      </c>
      <c r="J1251" s="1" t="s">
        <v>61</v>
      </c>
      <c r="K1251" s="1" t="str">
        <f>"FRN"</f>
        <v>FRN</v>
      </c>
      <c r="L1251" s="2">
        <v>43416</v>
      </c>
      <c r="M1251" s="2">
        <v>43418</v>
      </c>
      <c r="N1251" s="2">
        <v>43418</v>
      </c>
      <c r="W1251" s="1" t="s">
        <v>59</v>
      </c>
      <c r="X1251" s="1" t="str">
        <f>"607064"</f>
        <v>607064</v>
      </c>
      <c r="Z1251" s="1" t="s">
        <v>42</v>
      </c>
      <c r="AA1251" s="1">
        <v>1</v>
      </c>
      <c r="AB1251" s="1" t="s">
        <v>2782</v>
      </c>
      <c r="AD1251" s="1" t="s">
        <v>43</v>
      </c>
    </row>
    <row r="1252" spans="1:30" s="1" customFormat="1" x14ac:dyDescent="0.3">
      <c r="A1252" s="1" t="s">
        <v>2784</v>
      </c>
      <c r="B1252" s="1" t="s">
        <v>2785</v>
      </c>
      <c r="C1252" s="1" t="s">
        <v>2786</v>
      </c>
      <c r="D1252" s="1" t="s">
        <v>37</v>
      </c>
      <c r="F1252" s="1">
        <v>78</v>
      </c>
      <c r="G1252" s="1" t="s">
        <v>2783</v>
      </c>
      <c r="H1252" s="1" t="s">
        <v>60</v>
      </c>
      <c r="I1252" s="1" t="s">
        <v>33</v>
      </c>
      <c r="J1252" s="1" t="s">
        <v>61</v>
      </c>
      <c r="K1252" s="1" t="str">
        <f>"102"</f>
        <v>102</v>
      </c>
      <c r="L1252" s="2">
        <v>43416</v>
      </c>
      <c r="M1252" s="2">
        <v>43418</v>
      </c>
      <c r="N1252" s="2">
        <v>43418</v>
      </c>
      <c r="W1252" s="1" t="s">
        <v>59</v>
      </c>
      <c r="X1252" s="1" t="str">
        <f>"607064"</f>
        <v>607064</v>
      </c>
      <c r="Z1252" s="1" t="s">
        <v>42</v>
      </c>
      <c r="AA1252" s="1">
        <v>1</v>
      </c>
      <c r="AB1252" s="1" t="s">
        <v>2787</v>
      </c>
      <c r="AD1252" s="1" t="s">
        <v>43</v>
      </c>
    </row>
    <row r="1253" spans="1:30" s="1" customFormat="1" x14ac:dyDescent="0.3">
      <c r="A1253" s="1" t="s">
        <v>2229</v>
      </c>
      <c r="B1253" s="1" t="s">
        <v>2230</v>
      </c>
      <c r="C1253" s="1" t="s">
        <v>756</v>
      </c>
      <c r="D1253" s="1" t="s">
        <v>37</v>
      </c>
      <c r="F1253" s="1">
        <v>78</v>
      </c>
      <c r="G1253" s="1" t="s">
        <v>2788</v>
      </c>
      <c r="H1253" s="1" t="s">
        <v>60</v>
      </c>
      <c r="I1253" s="1" t="s">
        <v>33</v>
      </c>
      <c r="J1253" s="1" t="s">
        <v>61</v>
      </c>
      <c r="K1253" s="1" t="str">
        <f>"FRN"</f>
        <v>FRN</v>
      </c>
      <c r="L1253" s="2">
        <v>43416</v>
      </c>
      <c r="M1253" s="2">
        <v>43418</v>
      </c>
      <c r="N1253" s="2">
        <v>43418</v>
      </c>
      <c r="W1253" s="1" t="s">
        <v>59</v>
      </c>
      <c r="X1253" s="1" t="str">
        <f>"607064"</f>
        <v>607064</v>
      </c>
      <c r="Z1253" s="1" t="s">
        <v>42</v>
      </c>
      <c r="AA1253" s="1">
        <v>1</v>
      </c>
      <c r="AB1253" s="1" t="s">
        <v>2789</v>
      </c>
      <c r="AD1253" s="1" t="s">
        <v>43</v>
      </c>
    </row>
    <row r="1254" spans="1:30" s="1" customFormat="1" x14ac:dyDescent="0.3">
      <c r="A1254" s="1" t="s">
        <v>2791</v>
      </c>
      <c r="B1254" s="1" t="s">
        <v>306</v>
      </c>
      <c r="C1254" s="1" t="s">
        <v>38</v>
      </c>
      <c r="D1254" s="1" t="s">
        <v>37</v>
      </c>
      <c r="F1254" s="1">
        <v>78</v>
      </c>
      <c r="G1254" s="1" t="s">
        <v>2790</v>
      </c>
      <c r="H1254" s="1" t="s">
        <v>60</v>
      </c>
      <c r="I1254" s="1" t="s">
        <v>33</v>
      </c>
      <c r="J1254" s="1" t="s">
        <v>61</v>
      </c>
      <c r="K1254" s="1" t="str">
        <f>"102"</f>
        <v>102</v>
      </c>
      <c r="L1254" s="2">
        <v>43416</v>
      </c>
      <c r="M1254" s="2">
        <v>43418</v>
      </c>
      <c r="N1254" s="2">
        <v>43418</v>
      </c>
      <c r="W1254" s="1" t="s">
        <v>59</v>
      </c>
      <c r="X1254" s="1" t="str">
        <f>"607064"</f>
        <v>607064</v>
      </c>
      <c r="Z1254" s="1" t="s">
        <v>42</v>
      </c>
      <c r="AA1254" s="1">
        <v>1</v>
      </c>
      <c r="AB1254" s="1" t="s">
        <v>2792</v>
      </c>
      <c r="AD1254" s="1" t="s">
        <v>43</v>
      </c>
    </row>
    <row r="1255" spans="1:30" s="1" customFormat="1" x14ac:dyDescent="0.3">
      <c r="A1255" s="1" t="s">
        <v>298</v>
      </c>
      <c r="B1255" s="1" t="s">
        <v>299</v>
      </c>
      <c r="C1255" s="1" t="s">
        <v>300</v>
      </c>
      <c r="D1255" s="1" t="s">
        <v>37</v>
      </c>
      <c r="F1255" s="1" t="s">
        <v>4478</v>
      </c>
      <c r="G1255" s="1" t="s">
        <v>2793</v>
      </c>
      <c r="H1255" s="1" t="s">
        <v>60</v>
      </c>
      <c r="I1255" s="1" t="s">
        <v>33</v>
      </c>
      <c r="J1255" s="1" t="s">
        <v>61</v>
      </c>
      <c r="K1255" s="1" t="str">
        <f>"102"</f>
        <v>102</v>
      </c>
      <c r="L1255" s="2">
        <v>43416</v>
      </c>
      <c r="M1255" s="2">
        <v>43418</v>
      </c>
      <c r="N1255" s="2">
        <v>43418</v>
      </c>
      <c r="W1255" s="1" t="s">
        <v>59</v>
      </c>
      <c r="X1255" s="1" t="str">
        <f>"847692"</f>
        <v>847692</v>
      </c>
      <c r="Z1255" s="1" t="s">
        <v>108</v>
      </c>
      <c r="AA1255" s="1">
        <v>1</v>
      </c>
      <c r="AB1255" s="1" t="s">
        <v>2794</v>
      </c>
      <c r="AD1255" s="1" t="s">
        <v>114</v>
      </c>
    </row>
    <row r="1256" spans="1:30" s="1" customFormat="1" x14ac:dyDescent="0.3">
      <c r="A1256" s="1" t="s">
        <v>298</v>
      </c>
      <c r="B1256" s="1" t="s">
        <v>299</v>
      </c>
      <c r="C1256" s="1" t="s">
        <v>300</v>
      </c>
      <c r="D1256" s="1" t="s">
        <v>37</v>
      </c>
      <c r="F1256" s="1" t="s">
        <v>4478</v>
      </c>
      <c r="G1256" s="1" t="s">
        <v>2795</v>
      </c>
      <c r="H1256" s="1" t="s">
        <v>60</v>
      </c>
      <c r="I1256" s="1" t="s">
        <v>33</v>
      </c>
      <c r="J1256" s="1" t="s">
        <v>61</v>
      </c>
      <c r="K1256" s="1" t="str">
        <f>"102"</f>
        <v>102</v>
      </c>
      <c r="L1256" s="2">
        <v>43416</v>
      </c>
      <c r="M1256" s="2">
        <v>43418</v>
      </c>
      <c r="N1256" s="2">
        <v>43418</v>
      </c>
      <c r="W1256" s="1" t="s">
        <v>59</v>
      </c>
      <c r="X1256" s="1" t="str">
        <f>"847692"</f>
        <v>847692</v>
      </c>
      <c r="Z1256" s="1" t="s">
        <v>108</v>
      </c>
      <c r="AA1256" s="1">
        <v>1</v>
      </c>
      <c r="AB1256" s="1" t="s">
        <v>2796</v>
      </c>
      <c r="AD1256" s="1" t="s">
        <v>114</v>
      </c>
    </row>
    <row r="1257" spans="1:30" s="1" customFormat="1" x14ac:dyDescent="0.3">
      <c r="A1257" s="1" t="s">
        <v>2798</v>
      </c>
      <c r="B1257" s="1" t="s">
        <v>2799</v>
      </c>
      <c r="C1257" s="1" t="s">
        <v>2800</v>
      </c>
      <c r="D1257" s="1" t="s">
        <v>37</v>
      </c>
      <c r="F1257" s="1">
        <v>78</v>
      </c>
      <c r="G1257" s="1" t="s">
        <v>2797</v>
      </c>
      <c r="H1257" s="1" t="s">
        <v>60</v>
      </c>
      <c r="I1257" s="1" t="s">
        <v>33</v>
      </c>
      <c r="J1257" s="1" t="s">
        <v>61</v>
      </c>
      <c r="K1257" s="1" t="str">
        <f>"FRN"</f>
        <v>FRN</v>
      </c>
      <c r="L1257" s="2">
        <v>43416</v>
      </c>
      <c r="M1257" s="2">
        <v>43418</v>
      </c>
      <c r="N1257" s="2">
        <v>43418</v>
      </c>
      <c r="W1257" s="1" t="s">
        <v>59</v>
      </c>
      <c r="X1257" s="1" t="str">
        <f t="shared" ref="X1257:X1278" si="68">"607064"</f>
        <v>607064</v>
      </c>
      <c r="Z1257" s="1" t="s">
        <v>42</v>
      </c>
      <c r="AA1257" s="1">
        <v>1</v>
      </c>
      <c r="AB1257" s="1" t="s">
        <v>2801</v>
      </c>
      <c r="AD1257" s="1" t="s">
        <v>43</v>
      </c>
    </row>
    <row r="1258" spans="1:30" s="1" customFormat="1" x14ac:dyDescent="0.3">
      <c r="A1258" s="1" t="s">
        <v>2701</v>
      </c>
      <c r="B1258" s="1" t="s">
        <v>120</v>
      </c>
      <c r="C1258" s="1" t="s">
        <v>121</v>
      </c>
      <c r="D1258" s="1" t="s">
        <v>37</v>
      </c>
      <c r="F1258" s="1">
        <v>78</v>
      </c>
      <c r="G1258" s="1" t="s">
        <v>2802</v>
      </c>
      <c r="H1258" s="1" t="s">
        <v>60</v>
      </c>
      <c r="I1258" s="1" t="s">
        <v>33</v>
      </c>
      <c r="J1258" s="1" t="s">
        <v>61</v>
      </c>
      <c r="K1258" s="1" t="str">
        <f>"102"</f>
        <v>102</v>
      </c>
      <c r="L1258" s="2">
        <v>43416</v>
      </c>
      <c r="M1258" s="2">
        <v>43418</v>
      </c>
      <c r="N1258" s="2">
        <v>43418</v>
      </c>
      <c r="W1258" s="1" t="s">
        <v>59</v>
      </c>
      <c r="X1258" s="1" t="str">
        <f t="shared" si="68"/>
        <v>607064</v>
      </c>
      <c r="Z1258" s="1" t="s">
        <v>42</v>
      </c>
      <c r="AA1258" s="1">
        <v>1</v>
      </c>
      <c r="AB1258" s="1" t="s">
        <v>2803</v>
      </c>
      <c r="AD1258" s="1" t="s">
        <v>43</v>
      </c>
    </row>
    <row r="1259" spans="1:30" s="1" customFormat="1" x14ac:dyDescent="0.3">
      <c r="A1259" s="1" t="s">
        <v>2805</v>
      </c>
      <c r="B1259" s="1" t="s">
        <v>2806</v>
      </c>
      <c r="C1259" s="1" t="s">
        <v>2807</v>
      </c>
      <c r="D1259" s="1" t="s">
        <v>37</v>
      </c>
      <c r="F1259" s="1">
        <v>78</v>
      </c>
      <c r="G1259" s="1" t="s">
        <v>2804</v>
      </c>
      <c r="H1259" s="1" t="s">
        <v>60</v>
      </c>
      <c r="I1259" s="1" t="s">
        <v>33</v>
      </c>
      <c r="J1259" s="1" t="s">
        <v>61</v>
      </c>
      <c r="K1259" s="1" t="str">
        <f>"44"</f>
        <v>44</v>
      </c>
      <c r="L1259" s="2">
        <v>43416</v>
      </c>
      <c r="M1259" s="2">
        <v>43418</v>
      </c>
      <c r="N1259" s="2">
        <v>43418</v>
      </c>
      <c r="W1259" s="1" t="s">
        <v>59</v>
      </c>
      <c r="X1259" s="1" t="str">
        <f t="shared" si="68"/>
        <v>607064</v>
      </c>
      <c r="Z1259" s="1" t="s">
        <v>42</v>
      </c>
      <c r="AA1259" s="1">
        <v>1</v>
      </c>
      <c r="AB1259" s="1" t="s">
        <v>2808</v>
      </c>
      <c r="AD1259" s="1" t="s">
        <v>43</v>
      </c>
    </row>
    <row r="1260" spans="1:30" s="1" customFormat="1" x14ac:dyDescent="0.3">
      <c r="A1260" s="1" t="s">
        <v>2229</v>
      </c>
      <c r="B1260" s="1" t="s">
        <v>2230</v>
      </c>
      <c r="C1260" s="1" t="s">
        <v>756</v>
      </c>
      <c r="D1260" s="1" t="s">
        <v>37</v>
      </c>
      <c r="F1260" s="1">
        <v>78</v>
      </c>
      <c r="G1260" s="1" t="s">
        <v>2809</v>
      </c>
      <c r="H1260" s="1" t="s">
        <v>60</v>
      </c>
      <c r="I1260" s="1" t="s">
        <v>33</v>
      </c>
      <c r="J1260" s="1" t="s">
        <v>61</v>
      </c>
      <c r="K1260" s="1" t="str">
        <f>"FRN"</f>
        <v>FRN</v>
      </c>
      <c r="L1260" s="2">
        <v>43416</v>
      </c>
      <c r="M1260" s="2">
        <v>43418</v>
      </c>
      <c r="N1260" s="2">
        <v>43418</v>
      </c>
      <c r="W1260" s="1" t="s">
        <v>59</v>
      </c>
      <c r="X1260" s="1" t="str">
        <f t="shared" si="68"/>
        <v>607064</v>
      </c>
      <c r="Z1260" s="1" t="s">
        <v>42</v>
      </c>
      <c r="AA1260" s="1">
        <v>1</v>
      </c>
      <c r="AB1260" s="1" t="s">
        <v>2810</v>
      </c>
      <c r="AD1260" s="1" t="s">
        <v>43</v>
      </c>
    </row>
    <row r="1261" spans="1:30" s="1" customFormat="1" x14ac:dyDescent="0.3">
      <c r="A1261" s="1" t="s">
        <v>2229</v>
      </c>
      <c r="B1261" s="1" t="s">
        <v>2230</v>
      </c>
      <c r="C1261" s="1" t="s">
        <v>756</v>
      </c>
      <c r="D1261" s="1" t="s">
        <v>37</v>
      </c>
      <c r="F1261" s="1">
        <v>78</v>
      </c>
      <c r="G1261" s="1" t="s">
        <v>2811</v>
      </c>
      <c r="H1261" s="1" t="s">
        <v>60</v>
      </c>
      <c r="I1261" s="1" t="s">
        <v>33</v>
      </c>
      <c r="J1261" s="1" t="s">
        <v>61</v>
      </c>
      <c r="K1261" s="1" t="str">
        <f>"FRN"</f>
        <v>FRN</v>
      </c>
      <c r="L1261" s="2">
        <v>43416</v>
      </c>
      <c r="M1261" s="2">
        <v>43418</v>
      </c>
      <c r="N1261" s="2">
        <v>43418</v>
      </c>
      <c r="W1261" s="1" t="s">
        <v>59</v>
      </c>
      <c r="X1261" s="1" t="str">
        <f t="shared" si="68"/>
        <v>607064</v>
      </c>
      <c r="Z1261" s="1" t="s">
        <v>42</v>
      </c>
      <c r="AA1261" s="1">
        <v>1</v>
      </c>
      <c r="AB1261" s="1" t="s">
        <v>2812</v>
      </c>
      <c r="AD1261" s="1" t="s">
        <v>43</v>
      </c>
    </row>
    <row r="1262" spans="1:30" s="1" customFormat="1" x14ac:dyDescent="0.3">
      <c r="A1262" s="1" t="s">
        <v>502</v>
      </c>
      <c r="B1262" s="1" t="s">
        <v>500</v>
      </c>
      <c r="C1262" s="1" t="s">
        <v>2814</v>
      </c>
      <c r="D1262" s="1" t="s">
        <v>37</v>
      </c>
      <c r="F1262" s="1">
        <v>78</v>
      </c>
      <c r="G1262" s="1" t="s">
        <v>2813</v>
      </c>
      <c r="H1262" s="1" t="s">
        <v>60</v>
      </c>
      <c r="I1262" s="1" t="s">
        <v>33</v>
      </c>
      <c r="J1262" s="1" t="s">
        <v>61</v>
      </c>
      <c r="K1262" s="1" t="str">
        <f>"102"</f>
        <v>102</v>
      </c>
      <c r="L1262" s="2">
        <v>43416</v>
      </c>
      <c r="M1262" s="2">
        <v>43417</v>
      </c>
      <c r="N1262" s="2">
        <v>43417</v>
      </c>
      <c r="W1262" s="1" t="s">
        <v>59</v>
      </c>
      <c r="X1262" s="1" t="str">
        <f t="shared" si="68"/>
        <v>607064</v>
      </c>
      <c r="Z1262" s="1" t="s">
        <v>42</v>
      </c>
      <c r="AA1262" s="1">
        <v>1</v>
      </c>
      <c r="AB1262" s="1" t="s">
        <v>2815</v>
      </c>
      <c r="AD1262" s="1" t="s">
        <v>43</v>
      </c>
    </row>
    <row r="1263" spans="1:30" s="1" customFormat="1" x14ac:dyDescent="0.3">
      <c r="A1263" s="1" t="s">
        <v>2817</v>
      </c>
      <c r="B1263" s="1" t="s">
        <v>398</v>
      </c>
      <c r="C1263" s="1" t="s">
        <v>399</v>
      </c>
      <c r="D1263" s="1" t="s">
        <v>37</v>
      </c>
      <c r="F1263" s="1">
        <v>78</v>
      </c>
      <c r="G1263" s="1" t="s">
        <v>2816</v>
      </c>
      <c r="H1263" s="1" t="s">
        <v>60</v>
      </c>
      <c r="I1263" s="1" t="s">
        <v>33</v>
      </c>
      <c r="J1263" s="1" t="s">
        <v>61</v>
      </c>
      <c r="K1263" s="1" t="str">
        <f>"102"</f>
        <v>102</v>
      </c>
      <c r="L1263" s="2">
        <v>43416</v>
      </c>
      <c r="M1263" s="2">
        <v>43423</v>
      </c>
      <c r="N1263" s="2">
        <v>43423</v>
      </c>
      <c r="W1263" s="1" t="s">
        <v>59</v>
      </c>
      <c r="X1263" s="1" t="str">
        <f t="shared" si="68"/>
        <v>607064</v>
      </c>
      <c r="Z1263" s="1" t="s">
        <v>42</v>
      </c>
      <c r="AA1263" s="1">
        <v>1</v>
      </c>
      <c r="AB1263" s="1" t="s">
        <v>2818</v>
      </c>
      <c r="AD1263" s="1" t="s">
        <v>43</v>
      </c>
    </row>
    <row r="1264" spans="1:30" s="1" customFormat="1" x14ac:dyDescent="0.3">
      <c r="A1264" s="1" t="s">
        <v>2820</v>
      </c>
      <c r="B1264" s="1" t="s">
        <v>2821</v>
      </c>
      <c r="C1264" s="1" t="s">
        <v>2822</v>
      </c>
      <c r="D1264" s="1" t="s">
        <v>37</v>
      </c>
      <c r="F1264" s="1">
        <v>78</v>
      </c>
      <c r="G1264" s="1" t="s">
        <v>2819</v>
      </c>
      <c r="H1264" s="1" t="s">
        <v>60</v>
      </c>
      <c r="I1264" s="1" t="s">
        <v>33</v>
      </c>
      <c r="J1264" s="1" t="s">
        <v>61</v>
      </c>
      <c r="K1264" s="1" t="str">
        <f>"102"</f>
        <v>102</v>
      </c>
      <c r="L1264" s="2">
        <v>43416</v>
      </c>
      <c r="M1264" s="2">
        <v>43423</v>
      </c>
      <c r="N1264" s="2">
        <v>43423</v>
      </c>
      <c r="W1264" s="1" t="s">
        <v>59</v>
      </c>
      <c r="X1264" s="1" t="str">
        <f t="shared" si="68"/>
        <v>607064</v>
      </c>
      <c r="Z1264" s="1" t="s">
        <v>42</v>
      </c>
      <c r="AA1264" s="1">
        <v>1</v>
      </c>
      <c r="AB1264" s="1" t="s">
        <v>2823</v>
      </c>
      <c r="AD1264" s="1" t="s">
        <v>43</v>
      </c>
    </row>
    <row r="1265" spans="1:30" s="1" customFormat="1" x14ac:dyDescent="0.3">
      <c r="A1265" s="1" t="s">
        <v>402</v>
      </c>
      <c r="B1265" s="1" t="s">
        <v>403</v>
      </c>
      <c r="C1265" s="1" t="s">
        <v>404</v>
      </c>
      <c r="D1265" s="1" t="s">
        <v>37</v>
      </c>
      <c r="F1265" s="1">
        <v>78</v>
      </c>
      <c r="G1265" s="1" t="s">
        <v>2824</v>
      </c>
      <c r="H1265" s="1" t="s">
        <v>60</v>
      </c>
      <c r="I1265" s="1" t="s">
        <v>33</v>
      </c>
      <c r="J1265" s="1" t="s">
        <v>61</v>
      </c>
      <c r="K1265" s="1" t="str">
        <f>"102"</f>
        <v>102</v>
      </c>
      <c r="L1265" s="2">
        <v>43416</v>
      </c>
      <c r="M1265" s="2">
        <v>43423</v>
      </c>
      <c r="N1265" s="2">
        <v>43423</v>
      </c>
      <c r="W1265" s="1" t="s">
        <v>59</v>
      </c>
      <c r="X1265" s="1" t="str">
        <f t="shared" si="68"/>
        <v>607064</v>
      </c>
      <c r="Z1265" s="1" t="s">
        <v>42</v>
      </c>
      <c r="AA1265" s="1">
        <v>1</v>
      </c>
      <c r="AB1265" s="1" t="s">
        <v>2825</v>
      </c>
      <c r="AD1265" s="1" t="s">
        <v>43</v>
      </c>
    </row>
    <row r="1266" spans="1:30" s="1" customFormat="1" x14ac:dyDescent="0.3">
      <c r="A1266" s="1" t="s">
        <v>2354</v>
      </c>
      <c r="B1266" s="1" t="s">
        <v>2355</v>
      </c>
      <c r="C1266" s="1" t="s">
        <v>2356</v>
      </c>
      <c r="D1266" s="1" t="s">
        <v>37</v>
      </c>
      <c r="F1266" s="1">
        <v>78</v>
      </c>
      <c r="G1266" s="1" t="s">
        <v>2826</v>
      </c>
      <c r="H1266" s="1" t="s">
        <v>60</v>
      </c>
      <c r="I1266" s="1" t="s">
        <v>33</v>
      </c>
      <c r="J1266" s="1" t="s">
        <v>61</v>
      </c>
      <c r="K1266" s="1" t="str">
        <f>"102"</f>
        <v>102</v>
      </c>
      <c r="L1266" s="2">
        <v>43416</v>
      </c>
      <c r="M1266" s="2">
        <v>43417</v>
      </c>
      <c r="N1266" s="2">
        <v>43417</v>
      </c>
      <c r="W1266" s="1" t="s">
        <v>59</v>
      </c>
      <c r="X1266" s="1" t="str">
        <f t="shared" si="68"/>
        <v>607064</v>
      </c>
      <c r="Z1266" s="1" t="s">
        <v>42</v>
      </c>
      <c r="AA1266" s="1">
        <v>1</v>
      </c>
      <c r="AB1266" s="1" t="s">
        <v>2827</v>
      </c>
      <c r="AD1266" s="1" t="s">
        <v>43</v>
      </c>
    </row>
    <row r="1267" spans="1:30" s="1" customFormat="1" x14ac:dyDescent="0.3">
      <c r="A1267" s="1" t="s">
        <v>1164</v>
      </c>
      <c r="B1267" s="1" t="s">
        <v>1165</v>
      </c>
      <c r="C1267" s="1" t="s">
        <v>1146</v>
      </c>
      <c r="D1267" s="1" t="s">
        <v>37</v>
      </c>
      <c r="F1267" s="1">
        <v>78</v>
      </c>
      <c r="G1267" s="1" t="s">
        <v>2828</v>
      </c>
      <c r="H1267" s="1" t="s">
        <v>60</v>
      </c>
      <c r="I1267" s="1" t="s">
        <v>33</v>
      </c>
      <c r="J1267" s="1" t="s">
        <v>61</v>
      </c>
      <c r="K1267" s="1" t="str">
        <f>"44"</f>
        <v>44</v>
      </c>
      <c r="L1267" s="2">
        <v>43416</v>
      </c>
      <c r="M1267" s="2">
        <v>43423</v>
      </c>
      <c r="N1267" s="2">
        <v>43423</v>
      </c>
      <c r="W1267" s="1" t="s">
        <v>59</v>
      </c>
      <c r="X1267" s="1" t="str">
        <f t="shared" si="68"/>
        <v>607064</v>
      </c>
      <c r="Z1267" s="1" t="s">
        <v>42</v>
      </c>
      <c r="AA1267" s="1">
        <v>1</v>
      </c>
      <c r="AB1267" s="1" t="s">
        <v>2829</v>
      </c>
      <c r="AD1267" s="1" t="s">
        <v>43</v>
      </c>
    </row>
    <row r="1268" spans="1:30" s="1" customFormat="1" x14ac:dyDescent="0.3">
      <c r="A1268" s="1" t="s">
        <v>1164</v>
      </c>
      <c r="B1268" s="1" t="s">
        <v>1165</v>
      </c>
      <c r="C1268" s="1" t="s">
        <v>1146</v>
      </c>
      <c r="D1268" s="1" t="s">
        <v>37</v>
      </c>
      <c r="F1268" s="1">
        <v>78</v>
      </c>
      <c r="G1268" s="1" t="s">
        <v>2830</v>
      </c>
      <c r="H1268" s="1" t="s">
        <v>60</v>
      </c>
      <c r="I1268" s="1" t="s">
        <v>33</v>
      </c>
      <c r="J1268" s="1" t="s">
        <v>61</v>
      </c>
      <c r="K1268" s="1" t="str">
        <f>"44"</f>
        <v>44</v>
      </c>
      <c r="L1268" s="2">
        <v>43416</v>
      </c>
      <c r="M1268" s="2">
        <v>43423</v>
      </c>
      <c r="N1268" s="2">
        <v>43423</v>
      </c>
      <c r="W1268" s="1" t="s">
        <v>59</v>
      </c>
      <c r="X1268" s="1" t="str">
        <f t="shared" si="68"/>
        <v>607064</v>
      </c>
      <c r="Z1268" s="1" t="s">
        <v>42</v>
      </c>
      <c r="AA1268" s="1">
        <v>1</v>
      </c>
      <c r="AB1268" s="1" t="s">
        <v>2831</v>
      </c>
      <c r="AD1268" s="1" t="s">
        <v>43</v>
      </c>
    </row>
    <row r="1269" spans="1:30" s="1" customFormat="1" x14ac:dyDescent="0.3">
      <c r="A1269" s="1" t="s">
        <v>1164</v>
      </c>
      <c r="B1269" s="1" t="s">
        <v>1165</v>
      </c>
      <c r="C1269" s="1" t="s">
        <v>1146</v>
      </c>
      <c r="D1269" s="1" t="s">
        <v>37</v>
      </c>
      <c r="F1269" s="1">
        <v>78</v>
      </c>
      <c r="G1269" s="1" t="s">
        <v>2832</v>
      </c>
      <c r="H1269" s="1" t="s">
        <v>60</v>
      </c>
      <c r="I1269" s="1" t="s">
        <v>33</v>
      </c>
      <c r="J1269" s="1" t="s">
        <v>61</v>
      </c>
      <c r="K1269" s="1" t="str">
        <f>"44"</f>
        <v>44</v>
      </c>
      <c r="L1269" s="2">
        <v>43416</v>
      </c>
      <c r="M1269" s="2">
        <v>43423</v>
      </c>
      <c r="N1269" s="2">
        <v>43423</v>
      </c>
      <c r="W1269" s="1" t="s">
        <v>59</v>
      </c>
      <c r="X1269" s="1" t="str">
        <f t="shared" si="68"/>
        <v>607064</v>
      </c>
      <c r="Z1269" s="1" t="s">
        <v>42</v>
      </c>
      <c r="AA1269" s="1">
        <v>1</v>
      </c>
      <c r="AB1269" s="1" t="s">
        <v>2833</v>
      </c>
      <c r="AD1269" s="1" t="s">
        <v>43</v>
      </c>
    </row>
    <row r="1270" spans="1:30" s="1" customFormat="1" x14ac:dyDescent="0.3">
      <c r="A1270" s="1" t="s">
        <v>1785</v>
      </c>
      <c r="B1270" s="1" t="s">
        <v>1786</v>
      </c>
      <c r="C1270" s="1" t="s">
        <v>1787</v>
      </c>
      <c r="D1270" s="1" t="s">
        <v>37</v>
      </c>
      <c r="F1270" s="1">
        <v>78</v>
      </c>
      <c r="G1270" s="1" t="s">
        <v>2834</v>
      </c>
      <c r="H1270" s="1" t="s">
        <v>60</v>
      </c>
      <c r="I1270" s="1" t="s">
        <v>33</v>
      </c>
      <c r="J1270" s="1" t="s">
        <v>61</v>
      </c>
      <c r="K1270" s="1" t="str">
        <f>"102"</f>
        <v>102</v>
      </c>
      <c r="L1270" s="2">
        <v>43416</v>
      </c>
      <c r="M1270" s="2">
        <v>43423</v>
      </c>
      <c r="N1270" s="2">
        <v>43423</v>
      </c>
      <c r="W1270" s="1" t="s">
        <v>59</v>
      </c>
      <c r="X1270" s="1" t="str">
        <f t="shared" si="68"/>
        <v>607064</v>
      </c>
      <c r="Z1270" s="1" t="s">
        <v>42</v>
      </c>
      <c r="AA1270" s="1">
        <v>1</v>
      </c>
      <c r="AB1270" s="1" t="s">
        <v>2835</v>
      </c>
      <c r="AD1270" s="1" t="s">
        <v>43</v>
      </c>
    </row>
    <row r="1271" spans="1:30" s="1" customFormat="1" x14ac:dyDescent="0.3">
      <c r="A1271" s="1" t="s">
        <v>1785</v>
      </c>
      <c r="B1271" s="1" t="s">
        <v>1786</v>
      </c>
      <c r="C1271" s="1" t="s">
        <v>1787</v>
      </c>
      <c r="D1271" s="1" t="s">
        <v>37</v>
      </c>
      <c r="F1271" s="1">
        <v>78</v>
      </c>
      <c r="G1271" s="1" t="s">
        <v>2836</v>
      </c>
      <c r="H1271" s="1" t="s">
        <v>60</v>
      </c>
      <c r="I1271" s="1" t="s">
        <v>33</v>
      </c>
      <c r="J1271" s="1" t="s">
        <v>61</v>
      </c>
      <c r="K1271" s="1" t="str">
        <f>"102"</f>
        <v>102</v>
      </c>
      <c r="L1271" s="2">
        <v>43416</v>
      </c>
      <c r="M1271" s="2">
        <v>43423</v>
      </c>
      <c r="N1271" s="2">
        <v>43423</v>
      </c>
      <c r="W1271" s="1" t="s">
        <v>59</v>
      </c>
      <c r="X1271" s="1" t="str">
        <f t="shared" si="68"/>
        <v>607064</v>
      </c>
      <c r="Z1271" s="1" t="s">
        <v>42</v>
      </c>
      <c r="AA1271" s="1">
        <v>1</v>
      </c>
      <c r="AB1271" s="1" t="s">
        <v>2837</v>
      </c>
      <c r="AD1271" s="1" t="s">
        <v>43</v>
      </c>
    </row>
    <row r="1272" spans="1:30" s="1" customFormat="1" x14ac:dyDescent="0.3">
      <c r="A1272" s="1" t="s">
        <v>1644</v>
      </c>
      <c r="B1272" s="1" t="s">
        <v>1645</v>
      </c>
      <c r="C1272" s="1" t="s">
        <v>1646</v>
      </c>
      <c r="D1272" s="1" t="s">
        <v>37</v>
      </c>
      <c r="F1272" s="1">
        <v>78</v>
      </c>
      <c r="G1272" s="1" t="s">
        <v>2838</v>
      </c>
      <c r="H1272" s="1" t="s">
        <v>60</v>
      </c>
      <c r="I1272" s="1" t="s">
        <v>33</v>
      </c>
      <c r="J1272" s="1" t="s">
        <v>61</v>
      </c>
      <c r="K1272" s="1" t="str">
        <f>"102"</f>
        <v>102</v>
      </c>
      <c r="L1272" s="2">
        <v>43416</v>
      </c>
      <c r="M1272" s="2">
        <v>43423</v>
      </c>
      <c r="N1272" s="2">
        <v>43423</v>
      </c>
      <c r="W1272" s="1" t="s">
        <v>59</v>
      </c>
      <c r="X1272" s="1" t="str">
        <f t="shared" si="68"/>
        <v>607064</v>
      </c>
      <c r="Z1272" s="1" t="s">
        <v>42</v>
      </c>
      <c r="AA1272" s="1">
        <v>1</v>
      </c>
      <c r="AB1272" s="1" t="s">
        <v>2839</v>
      </c>
      <c r="AD1272" s="1" t="s">
        <v>43</v>
      </c>
    </row>
    <row r="1273" spans="1:30" s="1" customFormat="1" x14ac:dyDescent="0.3">
      <c r="A1273" s="1" t="s">
        <v>1344</v>
      </c>
      <c r="B1273" s="1" t="s">
        <v>1345</v>
      </c>
      <c r="C1273" s="1" t="s">
        <v>1135</v>
      </c>
      <c r="D1273" s="1" t="s">
        <v>37</v>
      </c>
      <c r="F1273" s="1">
        <v>78</v>
      </c>
      <c r="G1273" s="1" t="s">
        <v>2840</v>
      </c>
      <c r="H1273" s="1" t="s">
        <v>60</v>
      </c>
      <c r="I1273" s="1" t="s">
        <v>33</v>
      </c>
      <c r="J1273" s="1" t="s">
        <v>61</v>
      </c>
      <c r="K1273" s="1" t="str">
        <f>"102"</f>
        <v>102</v>
      </c>
      <c r="L1273" s="2">
        <v>43416</v>
      </c>
      <c r="M1273" s="2">
        <v>43423</v>
      </c>
      <c r="N1273" s="2">
        <v>43423</v>
      </c>
      <c r="W1273" s="1" t="s">
        <v>59</v>
      </c>
      <c r="X1273" s="1" t="str">
        <f t="shared" si="68"/>
        <v>607064</v>
      </c>
      <c r="Z1273" s="1" t="s">
        <v>42</v>
      </c>
      <c r="AA1273" s="1">
        <v>1</v>
      </c>
      <c r="AB1273" s="1" t="s">
        <v>2841</v>
      </c>
      <c r="AD1273" s="1" t="s">
        <v>43</v>
      </c>
    </row>
    <row r="1274" spans="1:30" s="1" customFormat="1" x14ac:dyDescent="0.3">
      <c r="A1274" s="1" t="s">
        <v>2843</v>
      </c>
      <c r="B1274" s="1" t="s">
        <v>2844</v>
      </c>
      <c r="C1274" s="1" t="s">
        <v>2845</v>
      </c>
      <c r="D1274" s="1" t="s">
        <v>37</v>
      </c>
      <c r="F1274" s="1">
        <v>78</v>
      </c>
      <c r="G1274" s="1" t="s">
        <v>2842</v>
      </c>
      <c r="H1274" s="1" t="s">
        <v>60</v>
      </c>
      <c r="I1274" s="1" t="s">
        <v>33</v>
      </c>
      <c r="J1274" s="1" t="s">
        <v>61</v>
      </c>
      <c r="K1274" s="1" t="str">
        <f>"102"</f>
        <v>102</v>
      </c>
      <c r="L1274" s="2">
        <v>43416</v>
      </c>
      <c r="M1274" s="2">
        <v>43423</v>
      </c>
      <c r="N1274" s="2">
        <v>43423</v>
      </c>
      <c r="W1274" s="1" t="s">
        <v>59</v>
      </c>
      <c r="X1274" s="1" t="str">
        <f t="shared" si="68"/>
        <v>607064</v>
      </c>
      <c r="Z1274" s="1" t="s">
        <v>42</v>
      </c>
      <c r="AA1274" s="1">
        <v>1</v>
      </c>
      <c r="AB1274" s="1" t="s">
        <v>2846</v>
      </c>
      <c r="AD1274" s="1" t="s">
        <v>43</v>
      </c>
    </row>
    <row r="1275" spans="1:30" s="1" customFormat="1" x14ac:dyDescent="0.3">
      <c r="A1275" s="1" t="s">
        <v>2848</v>
      </c>
      <c r="B1275" s="1" t="s">
        <v>589</v>
      </c>
      <c r="C1275" s="1" t="s">
        <v>2849</v>
      </c>
      <c r="D1275" s="1" t="s">
        <v>37</v>
      </c>
      <c r="F1275" s="1">
        <v>78</v>
      </c>
      <c r="G1275" s="1" t="s">
        <v>2847</v>
      </c>
      <c r="H1275" s="1" t="s">
        <v>60</v>
      </c>
      <c r="I1275" s="1" t="s">
        <v>33</v>
      </c>
      <c r="J1275" s="1" t="s">
        <v>61</v>
      </c>
      <c r="K1275" s="1" t="str">
        <f>"FRN"</f>
        <v>FRN</v>
      </c>
      <c r="L1275" s="2">
        <v>43416</v>
      </c>
      <c r="M1275" s="2">
        <v>43423</v>
      </c>
      <c r="N1275" s="2">
        <v>43423</v>
      </c>
      <c r="W1275" s="1" t="s">
        <v>59</v>
      </c>
      <c r="X1275" s="1" t="str">
        <f t="shared" si="68"/>
        <v>607064</v>
      </c>
      <c r="Z1275" s="1" t="s">
        <v>42</v>
      </c>
      <c r="AA1275" s="1">
        <v>1</v>
      </c>
      <c r="AB1275" s="1" t="s">
        <v>2850</v>
      </c>
      <c r="AD1275" s="1" t="s">
        <v>43</v>
      </c>
    </row>
    <row r="1276" spans="1:30" s="1" customFormat="1" x14ac:dyDescent="0.3">
      <c r="A1276" s="1" t="s">
        <v>2848</v>
      </c>
      <c r="B1276" s="1" t="s">
        <v>589</v>
      </c>
      <c r="C1276" s="1" t="s">
        <v>2849</v>
      </c>
      <c r="D1276" s="1" t="s">
        <v>37</v>
      </c>
      <c r="F1276" s="1">
        <v>78</v>
      </c>
      <c r="G1276" s="1" t="s">
        <v>2851</v>
      </c>
      <c r="H1276" s="1" t="s">
        <v>60</v>
      </c>
      <c r="I1276" s="1" t="s">
        <v>33</v>
      </c>
      <c r="J1276" s="1" t="s">
        <v>61</v>
      </c>
      <c r="K1276" s="1" t="str">
        <f>"FRN"</f>
        <v>FRN</v>
      </c>
      <c r="L1276" s="2">
        <v>43416</v>
      </c>
      <c r="M1276" s="2">
        <v>43423</v>
      </c>
      <c r="N1276" s="2">
        <v>43423</v>
      </c>
      <c r="W1276" s="1" t="s">
        <v>59</v>
      </c>
      <c r="X1276" s="1" t="str">
        <f t="shared" si="68"/>
        <v>607064</v>
      </c>
      <c r="Z1276" s="1" t="s">
        <v>42</v>
      </c>
      <c r="AA1276" s="1">
        <v>1</v>
      </c>
      <c r="AB1276" s="1" t="s">
        <v>2852</v>
      </c>
      <c r="AD1276" s="1" t="s">
        <v>43</v>
      </c>
    </row>
    <row r="1277" spans="1:30" s="1" customFormat="1" x14ac:dyDescent="0.3">
      <c r="A1277" s="1" t="s">
        <v>2848</v>
      </c>
      <c r="B1277" s="1" t="s">
        <v>589</v>
      </c>
      <c r="C1277" s="1" t="s">
        <v>2849</v>
      </c>
      <c r="D1277" s="1" t="s">
        <v>37</v>
      </c>
      <c r="F1277" s="1">
        <v>78</v>
      </c>
      <c r="G1277" s="1" t="s">
        <v>2853</v>
      </c>
      <c r="H1277" s="1" t="s">
        <v>60</v>
      </c>
      <c r="I1277" s="1" t="s">
        <v>33</v>
      </c>
      <c r="J1277" s="1" t="s">
        <v>61</v>
      </c>
      <c r="K1277" s="1" t="str">
        <f>"FRN"</f>
        <v>FRN</v>
      </c>
      <c r="L1277" s="2">
        <v>43416</v>
      </c>
      <c r="M1277" s="2">
        <v>43423</v>
      </c>
      <c r="N1277" s="2">
        <v>43423</v>
      </c>
      <c r="W1277" s="1" t="s">
        <v>59</v>
      </c>
      <c r="X1277" s="1" t="str">
        <f t="shared" si="68"/>
        <v>607064</v>
      </c>
      <c r="Z1277" s="1" t="s">
        <v>42</v>
      </c>
      <c r="AA1277" s="1">
        <v>1</v>
      </c>
      <c r="AB1277" s="1" t="s">
        <v>2854</v>
      </c>
      <c r="AD1277" s="1" t="s">
        <v>43</v>
      </c>
    </row>
    <row r="1278" spans="1:30" s="1" customFormat="1" x14ac:dyDescent="0.3">
      <c r="A1278" s="1" t="s">
        <v>2848</v>
      </c>
      <c r="B1278" s="1" t="s">
        <v>589</v>
      </c>
      <c r="C1278" s="1" t="s">
        <v>2849</v>
      </c>
      <c r="D1278" s="1" t="s">
        <v>37</v>
      </c>
      <c r="F1278" s="1">
        <v>78</v>
      </c>
      <c r="G1278" s="1" t="s">
        <v>2855</v>
      </c>
      <c r="H1278" s="1" t="s">
        <v>60</v>
      </c>
      <c r="I1278" s="1" t="s">
        <v>33</v>
      </c>
      <c r="J1278" s="1" t="s">
        <v>61</v>
      </c>
      <c r="K1278" s="1" t="str">
        <f>"FRN"</f>
        <v>FRN</v>
      </c>
      <c r="L1278" s="2">
        <v>43416</v>
      </c>
      <c r="M1278" s="2">
        <v>43423</v>
      </c>
      <c r="N1278" s="2">
        <v>43423</v>
      </c>
      <c r="W1278" s="1" t="s">
        <v>59</v>
      </c>
      <c r="X1278" s="1" t="str">
        <f t="shared" si="68"/>
        <v>607064</v>
      </c>
      <c r="Z1278" s="1" t="s">
        <v>42</v>
      </c>
      <c r="AA1278" s="1">
        <v>1</v>
      </c>
      <c r="AB1278" s="1" t="s">
        <v>2856</v>
      </c>
      <c r="AD1278" s="1" t="s">
        <v>43</v>
      </c>
    </row>
    <row r="1279" spans="1:30" s="1" customFormat="1" x14ac:dyDescent="0.3">
      <c r="A1279" s="1" t="s">
        <v>2858</v>
      </c>
      <c r="B1279" s="1" t="s">
        <v>2859</v>
      </c>
      <c r="C1279" s="1" t="s">
        <v>2860</v>
      </c>
      <c r="D1279" s="1" t="s">
        <v>37</v>
      </c>
      <c r="F1279" s="1" t="s">
        <v>4478</v>
      </c>
      <c r="G1279" s="1" t="s">
        <v>2857</v>
      </c>
      <c r="H1279" s="1" t="s">
        <v>60</v>
      </c>
      <c r="I1279" s="1" t="s">
        <v>33</v>
      </c>
      <c r="J1279" s="1" t="s">
        <v>61</v>
      </c>
      <c r="K1279" s="1" t="str">
        <f t="shared" ref="K1279:K1286" si="69">"102"</f>
        <v>102</v>
      </c>
      <c r="L1279" s="2">
        <v>43416</v>
      </c>
      <c r="M1279" s="2">
        <v>43423</v>
      </c>
      <c r="N1279" s="2">
        <v>43423</v>
      </c>
      <c r="W1279" s="1" t="s">
        <v>59</v>
      </c>
      <c r="X1279" s="1" t="str">
        <f>"847692"</f>
        <v>847692</v>
      </c>
      <c r="Z1279" s="1" t="s">
        <v>108</v>
      </c>
      <c r="AA1279" s="1">
        <v>1</v>
      </c>
      <c r="AB1279" s="1" t="s">
        <v>2861</v>
      </c>
      <c r="AD1279" s="1" t="s">
        <v>114</v>
      </c>
    </row>
    <row r="1280" spans="1:30" s="1" customFormat="1" x14ac:dyDescent="0.3">
      <c r="A1280" s="1" t="s">
        <v>633</v>
      </c>
      <c r="B1280" s="1" t="s">
        <v>634</v>
      </c>
      <c r="C1280" s="1" t="s">
        <v>635</v>
      </c>
      <c r="D1280" s="1" t="s">
        <v>37</v>
      </c>
      <c r="F1280" s="1">
        <v>78</v>
      </c>
      <c r="G1280" s="1" t="s">
        <v>2862</v>
      </c>
      <c r="H1280" s="1" t="s">
        <v>60</v>
      </c>
      <c r="I1280" s="1" t="s">
        <v>33</v>
      </c>
      <c r="J1280" s="1" t="s">
        <v>61</v>
      </c>
      <c r="K1280" s="1" t="str">
        <f t="shared" si="69"/>
        <v>102</v>
      </c>
      <c r="L1280" s="2">
        <v>43416</v>
      </c>
      <c r="M1280" s="2">
        <v>43423</v>
      </c>
      <c r="N1280" s="2">
        <v>43423</v>
      </c>
      <c r="W1280" s="1" t="s">
        <v>59</v>
      </c>
      <c r="X1280" s="1" t="str">
        <f t="shared" ref="X1280:X1312" si="70">"607064"</f>
        <v>607064</v>
      </c>
      <c r="Z1280" s="1" t="s">
        <v>42</v>
      </c>
      <c r="AA1280" s="1">
        <v>1</v>
      </c>
      <c r="AB1280" s="1" t="s">
        <v>2863</v>
      </c>
      <c r="AD1280" s="1" t="s">
        <v>43</v>
      </c>
    </row>
    <row r="1281" spans="1:30" s="1" customFormat="1" x14ac:dyDescent="0.3">
      <c r="A1281" s="1" t="s">
        <v>1558</v>
      </c>
      <c r="B1281" s="1" t="s">
        <v>51</v>
      </c>
      <c r="C1281" s="1" t="s">
        <v>1559</v>
      </c>
      <c r="D1281" s="1" t="s">
        <v>37</v>
      </c>
      <c r="F1281" s="1">
        <v>78</v>
      </c>
      <c r="G1281" s="1" t="s">
        <v>2864</v>
      </c>
      <c r="H1281" s="1" t="s">
        <v>60</v>
      </c>
      <c r="I1281" s="1" t="s">
        <v>33</v>
      </c>
      <c r="J1281" s="1" t="s">
        <v>61</v>
      </c>
      <c r="K1281" s="1" t="str">
        <f t="shared" si="69"/>
        <v>102</v>
      </c>
      <c r="L1281" s="2">
        <v>43416</v>
      </c>
      <c r="M1281" s="2">
        <v>43423</v>
      </c>
      <c r="N1281" s="2">
        <v>43423</v>
      </c>
      <c r="W1281" s="1" t="s">
        <v>59</v>
      </c>
      <c r="X1281" s="1" t="str">
        <f t="shared" si="70"/>
        <v>607064</v>
      </c>
      <c r="Z1281" s="1" t="s">
        <v>42</v>
      </c>
      <c r="AA1281" s="1">
        <v>1</v>
      </c>
      <c r="AB1281" s="1" t="s">
        <v>2865</v>
      </c>
      <c r="AD1281" s="1" t="s">
        <v>43</v>
      </c>
    </row>
    <row r="1282" spans="1:30" s="1" customFormat="1" x14ac:dyDescent="0.3">
      <c r="A1282" s="1" t="s">
        <v>2332</v>
      </c>
      <c r="B1282" s="1" t="s">
        <v>2333</v>
      </c>
      <c r="C1282" s="1" t="s">
        <v>2334</v>
      </c>
      <c r="D1282" s="1" t="s">
        <v>37</v>
      </c>
      <c r="F1282" s="1">
        <v>78</v>
      </c>
      <c r="G1282" s="1" t="s">
        <v>2866</v>
      </c>
      <c r="H1282" s="1" t="s">
        <v>60</v>
      </c>
      <c r="I1282" s="1" t="s">
        <v>33</v>
      </c>
      <c r="J1282" s="1" t="s">
        <v>61</v>
      </c>
      <c r="K1282" s="1" t="str">
        <f t="shared" si="69"/>
        <v>102</v>
      </c>
      <c r="L1282" s="2">
        <v>43416</v>
      </c>
      <c r="M1282" s="2">
        <v>43423</v>
      </c>
      <c r="N1282" s="2">
        <v>43423</v>
      </c>
      <c r="W1282" s="1" t="s">
        <v>59</v>
      </c>
      <c r="X1282" s="1" t="str">
        <f t="shared" si="70"/>
        <v>607064</v>
      </c>
      <c r="Z1282" s="1" t="s">
        <v>42</v>
      </c>
      <c r="AA1282" s="1">
        <v>1</v>
      </c>
      <c r="AB1282" s="1" t="s">
        <v>2867</v>
      </c>
      <c r="AD1282" s="1" t="s">
        <v>43</v>
      </c>
    </row>
    <row r="1283" spans="1:30" s="1" customFormat="1" x14ac:dyDescent="0.3">
      <c r="A1283" s="1" t="s">
        <v>2869</v>
      </c>
      <c r="B1283" s="1" t="s">
        <v>51</v>
      </c>
      <c r="C1283" s="1" t="s">
        <v>2870</v>
      </c>
      <c r="D1283" s="1" t="s">
        <v>37</v>
      </c>
      <c r="F1283" s="1">
        <v>78</v>
      </c>
      <c r="G1283" s="1" t="s">
        <v>2868</v>
      </c>
      <c r="H1283" s="1" t="s">
        <v>60</v>
      </c>
      <c r="I1283" s="1" t="s">
        <v>33</v>
      </c>
      <c r="J1283" s="1" t="s">
        <v>61</v>
      </c>
      <c r="K1283" s="1" t="str">
        <f t="shared" si="69"/>
        <v>102</v>
      </c>
      <c r="L1283" s="2">
        <v>43416</v>
      </c>
      <c r="M1283" s="2">
        <v>43423</v>
      </c>
      <c r="N1283" s="2">
        <v>43423</v>
      </c>
      <c r="W1283" s="1" t="s">
        <v>59</v>
      </c>
      <c r="X1283" s="1" t="str">
        <f t="shared" si="70"/>
        <v>607064</v>
      </c>
      <c r="Z1283" s="1" t="s">
        <v>42</v>
      </c>
      <c r="AA1283" s="1">
        <v>1</v>
      </c>
      <c r="AB1283" s="1" t="s">
        <v>2871</v>
      </c>
      <c r="AD1283" s="1" t="s">
        <v>43</v>
      </c>
    </row>
    <row r="1284" spans="1:30" s="1" customFormat="1" x14ac:dyDescent="0.3">
      <c r="A1284" s="1" t="s">
        <v>1305</v>
      </c>
      <c r="B1284" s="1" t="s">
        <v>815</v>
      </c>
      <c r="C1284" s="1" t="s">
        <v>1306</v>
      </c>
      <c r="D1284" s="1" t="s">
        <v>37</v>
      </c>
      <c r="F1284" s="1">
        <v>78</v>
      </c>
      <c r="G1284" s="1" t="s">
        <v>2872</v>
      </c>
      <c r="H1284" s="1" t="s">
        <v>60</v>
      </c>
      <c r="I1284" s="1" t="s">
        <v>33</v>
      </c>
      <c r="J1284" s="1" t="s">
        <v>61</v>
      </c>
      <c r="K1284" s="1" t="str">
        <f t="shared" si="69"/>
        <v>102</v>
      </c>
      <c r="L1284" s="2">
        <v>43416</v>
      </c>
      <c r="M1284" s="2">
        <v>43423</v>
      </c>
      <c r="N1284" s="2">
        <v>43423</v>
      </c>
      <c r="W1284" s="1" t="s">
        <v>59</v>
      </c>
      <c r="X1284" s="1" t="str">
        <f t="shared" si="70"/>
        <v>607064</v>
      </c>
      <c r="Z1284" s="1" t="s">
        <v>42</v>
      </c>
      <c r="AA1284" s="1">
        <v>1</v>
      </c>
      <c r="AB1284" s="1" t="s">
        <v>2873</v>
      </c>
      <c r="AD1284" s="1" t="s">
        <v>43</v>
      </c>
    </row>
    <row r="1285" spans="1:30" s="1" customFormat="1" x14ac:dyDescent="0.3">
      <c r="A1285" s="1" t="s">
        <v>510</v>
      </c>
      <c r="B1285" s="1" t="s">
        <v>511</v>
      </c>
      <c r="C1285" s="1" t="s">
        <v>512</v>
      </c>
      <c r="D1285" s="1" t="s">
        <v>37</v>
      </c>
      <c r="F1285" s="1">
        <v>78</v>
      </c>
      <c r="G1285" s="1" t="s">
        <v>2874</v>
      </c>
      <c r="H1285" s="1" t="s">
        <v>60</v>
      </c>
      <c r="I1285" s="1" t="s">
        <v>33</v>
      </c>
      <c r="J1285" s="1" t="s">
        <v>61</v>
      </c>
      <c r="K1285" s="1" t="str">
        <f t="shared" si="69"/>
        <v>102</v>
      </c>
      <c r="L1285" s="2">
        <v>43416</v>
      </c>
      <c r="M1285" s="2">
        <v>43423</v>
      </c>
      <c r="N1285" s="2">
        <v>43423</v>
      </c>
      <c r="W1285" s="1" t="s">
        <v>59</v>
      </c>
      <c r="X1285" s="1" t="str">
        <f t="shared" si="70"/>
        <v>607064</v>
      </c>
      <c r="Z1285" s="1" t="s">
        <v>42</v>
      </c>
      <c r="AA1285" s="1">
        <v>1</v>
      </c>
      <c r="AB1285" s="1" t="s">
        <v>2875</v>
      </c>
      <c r="AD1285" s="1" t="s">
        <v>43</v>
      </c>
    </row>
    <row r="1286" spans="1:30" s="1" customFormat="1" x14ac:dyDescent="0.3">
      <c r="A1286" s="1" t="s">
        <v>2126</v>
      </c>
      <c r="B1286" s="1" t="s">
        <v>2127</v>
      </c>
      <c r="C1286" s="1" t="s">
        <v>55</v>
      </c>
      <c r="D1286" s="1" t="s">
        <v>37</v>
      </c>
      <c r="F1286" s="1">
        <v>78</v>
      </c>
      <c r="G1286" s="1" t="s">
        <v>2876</v>
      </c>
      <c r="H1286" s="1" t="s">
        <v>60</v>
      </c>
      <c r="I1286" s="1" t="s">
        <v>33</v>
      </c>
      <c r="J1286" s="1" t="s">
        <v>61</v>
      </c>
      <c r="K1286" s="1" t="str">
        <f t="shared" si="69"/>
        <v>102</v>
      </c>
      <c r="L1286" s="2">
        <v>43416</v>
      </c>
      <c r="M1286" s="2">
        <v>43423</v>
      </c>
      <c r="N1286" s="2">
        <v>43423</v>
      </c>
      <c r="W1286" s="1" t="s">
        <v>59</v>
      </c>
      <c r="X1286" s="1" t="str">
        <f t="shared" si="70"/>
        <v>607064</v>
      </c>
      <c r="Z1286" s="1" t="s">
        <v>42</v>
      </c>
      <c r="AA1286" s="1">
        <v>1</v>
      </c>
      <c r="AB1286" s="1" t="s">
        <v>2877</v>
      </c>
      <c r="AD1286" s="1" t="s">
        <v>43</v>
      </c>
    </row>
    <row r="1287" spans="1:30" s="1" customFormat="1" x14ac:dyDescent="0.3">
      <c r="A1287" s="1" t="s">
        <v>2879</v>
      </c>
      <c r="B1287" s="1" t="s">
        <v>2880</v>
      </c>
      <c r="C1287" s="1" t="s">
        <v>2881</v>
      </c>
      <c r="D1287" s="1" t="s">
        <v>37</v>
      </c>
      <c r="F1287" s="1">
        <v>78</v>
      </c>
      <c r="G1287" s="1" t="s">
        <v>2878</v>
      </c>
      <c r="H1287" s="1" t="s">
        <v>60</v>
      </c>
      <c r="I1287" s="1" t="s">
        <v>33</v>
      </c>
      <c r="J1287" s="1" t="s">
        <v>61</v>
      </c>
      <c r="K1287" s="1" t="str">
        <f>"FRN"</f>
        <v>FRN</v>
      </c>
      <c r="L1287" s="2">
        <v>43416</v>
      </c>
      <c r="M1287" s="2">
        <v>43423</v>
      </c>
      <c r="N1287" s="2">
        <v>43423</v>
      </c>
      <c r="W1287" s="1" t="s">
        <v>59</v>
      </c>
      <c r="X1287" s="1" t="str">
        <f t="shared" si="70"/>
        <v>607064</v>
      </c>
      <c r="Z1287" s="1" t="s">
        <v>42</v>
      </c>
      <c r="AA1287" s="1">
        <v>1</v>
      </c>
      <c r="AB1287" s="1" t="s">
        <v>2882</v>
      </c>
      <c r="AD1287" s="1" t="s">
        <v>43</v>
      </c>
    </row>
    <row r="1288" spans="1:30" s="1" customFormat="1" x14ac:dyDescent="0.3">
      <c r="A1288" s="1" t="s">
        <v>1382</v>
      </c>
      <c r="B1288" s="1" t="s">
        <v>1383</v>
      </c>
      <c r="C1288" s="1" t="s">
        <v>1384</v>
      </c>
      <c r="D1288" s="1" t="s">
        <v>37</v>
      </c>
      <c r="F1288" s="1">
        <v>78</v>
      </c>
      <c r="G1288" s="1" t="s">
        <v>2883</v>
      </c>
      <c r="H1288" s="1" t="s">
        <v>60</v>
      </c>
      <c r="I1288" s="1" t="s">
        <v>33</v>
      </c>
      <c r="J1288" s="1" t="s">
        <v>61</v>
      </c>
      <c r="K1288" s="1" t="str">
        <f>"102"</f>
        <v>102</v>
      </c>
      <c r="L1288" s="2">
        <v>43416</v>
      </c>
      <c r="M1288" s="2">
        <v>43423</v>
      </c>
      <c r="N1288" s="2">
        <v>43423</v>
      </c>
      <c r="W1288" s="1" t="s">
        <v>59</v>
      </c>
      <c r="X1288" s="1" t="str">
        <f t="shared" si="70"/>
        <v>607064</v>
      </c>
      <c r="Z1288" s="1" t="s">
        <v>42</v>
      </c>
      <c r="AA1288" s="1">
        <v>1</v>
      </c>
      <c r="AB1288" s="1" t="s">
        <v>2884</v>
      </c>
      <c r="AD1288" s="1" t="s">
        <v>43</v>
      </c>
    </row>
    <row r="1289" spans="1:30" s="1" customFormat="1" x14ac:dyDescent="0.3">
      <c r="A1289" s="1" t="s">
        <v>1382</v>
      </c>
      <c r="B1289" s="1" t="s">
        <v>1383</v>
      </c>
      <c r="C1289" s="1" t="s">
        <v>1384</v>
      </c>
      <c r="D1289" s="1" t="s">
        <v>37</v>
      </c>
      <c r="F1289" s="1">
        <v>78</v>
      </c>
      <c r="G1289" s="1" t="s">
        <v>2885</v>
      </c>
      <c r="H1289" s="1" t="s">
        <v>60</v>
      </c>
      <c r="I1289" s="1" t="s">
        <v>33</v>
      </c>
      <c r="J1289" s="1" t="s">
        <v>61</v>
      </c>
      <c r="K1289" s="1" t="str">
        <f>"102"</f>
        <v>102</v>
      </c>
      <c r="L1289" s="2">
        <v>43416</v>
      </c>
      <c r="M1289" s="2">
        <v>43423</v>
      </c>
      <c r="N1289" s="2">
        <v>43423</v>
      </c>
      <c r="W1289" s="1" t="s">
        <v>59</v>
      </c>
      <c r="X1289" s="1" t="str">
        <f t="shared" si="70"/>
        <v>607064</v>
      </c>
      <c r="Z1289" s="1" t="s">
        <v>42</v>
      </c>
      <c r="AA1289" s="1">
        <v>1</v>
      </c>
      <c r="AB1289" s="1" t="s">
        <v>2886</v>
      </c>
      <c r="AD1289" s="1" t="s">
        <v>43</v>
      </c>
    </row>
    <row r="1290" spans="1:30" s="1" customFormat="1" x14ac:dyDescent="0.3">
      <c r="A1290" s="1" t="s">
        <v>436</v>
      </c>
      <c r="B1290" s="1" t="s">
        <v>437</v>
      </c>
      <c r="C1290" s="1" t="s">
        <v>438</v>
      </c>
      <c r="D1290" s="1" t="s">
        <v>37</v>
      </c>
      <c r="F1290" s="1">
        <v>78</v>
      </c>
      <c r="G1290" s="1" t="s">
        <v>2887</v>
      </c>
      <c r="H1290" s="1" t="s">
        <v>60</v>
      </c>
      <c r="I1290" s="1" t="s">
        <v>33</v>
      </c>
      <c r="J1290" s="1" t="s">
        <v>61</v>
      </c>
      <c r="K1290" s="1" t="str">
        <f>"FRN"</f>
        <v>FRN</v>
      </c>
      <c r="L1290" s="2">
        <v>43416</v>
      </c>
      <c r="M1290" s="2">
        <v>43423</v>
      </c>
      <c r="N1290" s="2">
        <v>43423</v>
      </c>
      <c r="W1290" s="1" t="s">
        <v>59</v>
      </c>
      <c r="X1290" s="1" t="str">
        <f t="shared" si="70"/>
        <v>607064</v>
      </c>
      <c r="Z1290" s="1" t="s">
        <v>42</v>
      </c>
      <c r="AA1290" s="1">
        <v>1</v>
      </c>
      <c r="AB1290" s="1" t="s">
        <v>2888</v>
      </c>
      <c r="AD1290" s="1" t="s">
        <v>43</v>
      </c>
    </row>
    <row r="1291" spans="1:30" s="1" customFormat="1" x14ac:dyDescent="0.3">
      <c r="A1291" s="1" t="s">
        <v>2229</v>
      </c>
      <c r="B1291" s="1" t="s">
        <v>2230</v>
      </c>
      <c r="C1291" s="1" t="s">
        <v>756</v>
      </c>
      <c r="D1291" s="1" t="s">
        <v>37</v>
      </c>
      <c r="F1291" s="1">
        <v>78</v>
      </c>
      <c r="G1291" s="1" t="s">
        <v>2889</v>
      </c>
      <c r="H1291" s="1" t="s">
        <v>60</v>
      </c>
      <c r="I1291" s="1" t="s">
        <v>33</v>
      </c>
      <c r="J1291" s="1" t="s">
        <v>61</v>
      </c>
      <c r="K1291" s="1" t="str">
        <f>"FRN"</f>
        <v>FRN</v>
      </c>
      <c r="L1291" s="2">
        <v>43416</v>
      </c>
      <c r="M1291" s="2">
        <v>43423</v>
      </c>
      <c r="N1291" s="2">
        <v>43423</v>
      </c>
      <c r="W1291" s="1" t="s">
        <v>59</v>
      </c>
      <c r="X1291" s="1" t="str">
        <f t="shared" si="70"/>
        <v>607064</v>
      </c>
      <c r="Z1291" s="1" t="s">
        <v>42</v>
      </c>
      <c r="AA1291" s="1">
        <v>1</v>
      </c>
      <c r="AB1291" s="1" t="s">
        <v>2890</v>
      </c>
      <c r="AD1291" s="1" t="s">
        <v>43</v>
      </c>
    </row>
    <row r="1292" spans="1:30" s="1" customFormat="1" x14ac:dyDescent="0.3">
      <c r="A1292" s="1" t="s">
        <v>1644</v>
      </c>
      <c r="B1292" s="1" t="s">
        <v>1645</v>
      </c>
      <c r="C1292" s="1" t="s">
        <v>1646</v>
      </c>
      <c r="D1292" s="1" t="s">
        <v>37</v>
      </c>
      <c r="F1292" s="1">
        <v>78</v>
      </c>
      <c r="G1292" s="1" t="s">
        <v>2891</v>
      </c>
      <c r="H1292" s="1" t="s">
        <v>60</v>
      </c>
      <c r="I1292" s="1" t="s">
        <v>33</v>
      </c>
      <c r="J1292" s="1" t="s">
        <v>61</v>
      </c>
      <c r="K1292" s="1" t="str">
        <f>"102"</f>
        <v>102</v>
      </c>
      <c r="L1292" s="2">
        <v>43416</v>
      </c>
      <c r="M1292" s="2">
        <v>43423</v>
      </c>
      <c r="N1292" s="2">
        <v>43423</v>
      </c>
      <c r="W1292" s="1" t="s">
        <v>59</v>
      </c>
      <c r="X1292" s="1" t="str">
        <f t="shared" si="70"/>
        <v>607064</v>
      </c>
      <c r="Z1292" s="1" t="s">
        <v>42</v>
      </c>
      <c r="AA1292" s="1">
        <v>1</v>
      </c>
      <c r="AB1292" s="1" t="s">
        <v>2892</v>
      </c>
      <c r="AD1292" s="1" t="s">
        <v>43</v>
      </c>
    </row>
    <row r="1293" spans="1:30" s="1" customFormat="1" x14ac:dyDescent="0.3">
      <c r="A1293" s="1" t="s">
        <v>1644</v>
      </c>
      <c r="B1293" s="1" t="s">
        <v>1645</v>
      </c>
      <c r="C1293" s="1" t="s">
        <v>1646</v>
      </c>
      <c r="D1293" s="1" t="s">
        <v>37</v>
      </c>
      <c r="F1293" s="1">
        <v>78</v>
      </c>
      <c r="G1293" s="1" t="s">
        <v>2893</v>
      </c>
      <c r="H1293" s="1" t="s">
        <v>60</v>
      </c>
      <c r="I1293" s="1" t="s">
        <v>33</v>
      </c>
      <c r="J1293" s="1" t="s">
        <v>61</v>
      </c>
      <c r="K1293" s="1" t="str">
        <f>"102"</f>
        <v>102</v>
      </c>
      <c r="L1293" s="2">
        <v>43416</v>
      </c>
      <c r="M1293" s="2">
        <v>43423</v>
      </c>
      <c r="N1293" s="2">
        <v>43423</v>
      </c>
      <c r="W1293" s="1" t="s">
        <v>59</v>
      </c>
      <c r="X1293" s="1" t="str">
        <f t="shared" si="70"/>
        <v>607064</v>
      </c>
      <c r="Z1293" s="1" t="s">
        <v>42</v>
      </c>
      <c r="AA1293" s="1">
        <v>1</v>
      </c>
      <c r="AB1293" s="1" t="s">
        <v>2894</v>
      </c>
      <c r="AD1293" s="1" t="s">
        <v>43</v>
      </c>
    </row>
    <row r="1294" spans="1:30" s="1" customFormat="1" x14ac:dyDescent="0.3">
      <c r="A1294" s="1" t="s">
        <v>1086</v>
      </c>
      <c r="B1294" s="1" t="s">
        <v>1087</v>
      </c>
      <c r="C1294" s="1" t="s">
        <v>1088</v>
      </c>
      <c r="D1294" s="1" t="s">
        <v>37</v>
      </c>
      <c r="F1294" s="1">
        <v>78</v>
      </c>
      <c r="G1294" s="1" t="s">
        <v>2895</v>
      </c>
      <c r="H1294" s="1" t="s">
        <v>60</v>
      </c>
      <c r="I1294" s="1" t="s">
        <v>33</v>
      </c>
      <c r="J1294" s="1" t="s">
        <v>61</v>
      </c>
      <c r="K1294" s="1" t="str">
        <f>"FRN"</f>
        <v>FRN</v>
      </c>
      <c r="L1294" s="2">
        <v>43416</v>
      </c>
      <c r="M1294" s="2">
        <v>43423</v>
      </c>
      <c r="N1294" s="2">
        <v>43423</v>
      </c>
      <c r="W1294" s="1" t="s">
        <v>59</v>
      </c>
      <c r="X1294" s="1" t="str">
        <f t="shared" si="70"/>
        <v>607064</v>
      </c>
      <c r="Z1294" s="1" t="s">
        <v>42</v>
      </c>
      <c r="AA1294" s="1">
        <v>1</v>
      </c>
      <c r="AB1294" s="1" t="s">
        <v>2896</v>
      </c>
      <c r="AD1294" s="1" t="s">
        <v>43</v>
      </c>
    </row>
    <row r="1295" spans="1:30" s="1" customFormat="1" x14ac:dyDescent="0.3">
      <c r="A1295" s="1" t="s">
        <v>2274</v>
      </c>
      <c r="B1295" s="1" t="s">
        <v>134</v>
      </c>
      <c r="C1295" s="1" t="s">
        <v>2275</v>
      </c>
      <c r="D1295" s="1" t="s">
        <v>37</v>
      </c>
      <c r="F1295" s="1">
        <v>78</v>
      </c>
      <c r="G1295" s="1" t="s">
        <v>2897</v>
      </c>
      <c r="H1295" s="1" t="s">
        <v>60</v>
      </c>
      <c r="I1295" s="1" t="s">
        <v>33</v>
      </c>
      <c r="J1295" s="1" t="s">
        <v>61</v>
      </c>
      <c r="K1295" s="1" t="str">
        <f>"FRN"</f>
        <v>FRN</v>
      </c>
      <c r="L1295" s="2">
        <v>43416</v>
      </c>
      <c r="M1295" s="2">
        <v>43425</v>
      </c>
      <c r="N1295" s="2">
        <v>43425</v>
      </c>
      <c r="W1295" s="1" t="s">
        <v>59</v>
      </c>
      <c r="X1295" s="1" t="str">
        <f t="shared" si="70"/>
        <v>607064</v>
      </c>
      <c r="Z1295" s="1" t="s">
        <v>42</v>
      </c>
      <c r="AA1295" s="1">
        <v>1</v>
      </c>
      <c r="AB1295" s="1" t="s">
        <v>2898</v>
      </c>
      <c r="AD1295" s="1" t="s">
        <v>43</v>
      </c>
    </row>
    <row r="1296" spans="1:30" s="1" customFormat="1" x14ac:dyDescent="0.3">
      <c r="A1296" s="1" t="s">
        <v>1344</v>
      </c>
      <c r="B1296" s="1" t="s">
        <v>1345</v>
      </c>
      <c r="C1296" s="1" t="s">
        <v>1135</v>
      </c>
      <c r="D1296" s="1" t="s">
        <v>37</v>
      </c>
      <c r="F1296" s="1">
        <v>78</v>
      </c>
      <c r="G1296" s="1" t="s">
        <v>2899</v>
      </c>
      <c r="H1296" s="1" t="s">
        <v>60</v>
      </c>
      <c r="I1296" s="1" t="s">
        <v>33</v>
      </c>
      <c r="J1296" s="1" t="s">
        <v>61</v>
      </c>
      <c r="K1296" s="1" t="str">
        <f t="shared" ref="K1296:K1303" si="71">"102"</f>
        <v>102</v>
      </c>
      <c r="L1296" s="2">
        <v>43416</v>
      </c>
      <c r="M1296" s="2">
        <v>43423</v>
      </c>
      <c r="N1296" s="2">
        <v>43423</v>
      </c>
      <c r="W1296" s="1" t="s">
        <v>59</v>
      </c>
      <c r="X1296" s="1" t="str">
        <f t="shared" si="70"/>
        <v>607064</v>
      </c>
      <c r="Z1296" s="1" t="s">
        <v>42</v>
      </c>
      <c r="AA1296" s="1">
        <v>1</v>
      </c>
      <c r="AB1296" s="1" t="s">
        <v>2900</v>
      </c>
      <c r="AD1296" s="1" t="s">
        <v>43</v>
      </c>
    </row>
    <row r="1297" spans="1:30" s="1" customFormat="1" x14ac:dyDescent="0.3">
      <c r="A1297" s="1" t="s">
        <v>1344</v>
      </c>
      <c r="B1297" s="1" t="s">
        <v>1345</v>
      </c>
      <c r="C1297" s="1" t="s">
        <v>1135</v>
      </c>
      <c r="D1297" s="1" t="s">
        <v>37</v>
      </c>
      <c r="F1297" s="1">
        <v>78</v>
      </c>
      <c r="G1297" s="1" t="s">
        <v>2901</v>
      </c>
      <c r="H1297" s="1" t="s">
        <v>60</v>
      </c>
      <c r="I1297" s="1" t="s">
        <v>33</v>
      </c>
      <c r="J1297" s="1" t="s">
        <v>61</v>
      </c>
      <c r="K1297" s="1" t="str">
        <f t="shared" si="71"/>
        <v>102</v>
      </c>
      <c r="L1297" s="2">
        <v>43416</v>
      </c>
      <c r="M1297" s="2">
        <v>43423</v>
      </c>
      <c r="N1297" s="2">
        <v>43423</v>
      </c>
      <c r="W1297" s="1" t="s">
        <v>59</v>
      </c>
      <c r="X1297" s="1" t="str">
        <f t="shared" si="70"/>
        <v>607064</v>
      </c>
      <c r="Z1297" s="1" t="s">
        <v>42</v>
      </c>
      <c r="AA1297" s="1">
        <v>1</v>
      </c>
      <c r="AB1297" s="1" t="s">
        <v>2902</v>
      </c>
      <c r="AD1297" s="1" t="s">
        <v>43</v>
      </c>
    </row>
    <row r="1298" spans="1:30" s="1" customFormat="1" x14ac:dyDescent="0.3">
      <c r="A1298" s="1" t="s">
        <v>1971</v>
      </c>
      <c r="B1298" s="1" t="s">
        <v>1972</v>
      </c>
      <c r="C1298" s="1" t="s">
        <v>1973</v>
      </c>
      <c r="D1298" s="1" t="s">
        <v>37</v>
      </c>
      <c r="F1298" s="1">
        <v>78</v>
      </c>
      <c r="G1298" s="1" t="s">
        <v>2903</v>
      </c>
      <c r="H1298" s="1" t="s">
        <v>60</v>
      </c>
      <c r="I1298" s="1" t="s">
        <v>33</v>
      </c>
      <c r="J1298" s="1" t="s">
        <v>61</v>
      </c>
      <c r="K1298" s="1" t="str">
        <f t="shared" si="71"/>
        <v>102</v>
      </c>
      <c r="L1298" s="2">
        <v>43416</v>
      </c>
      <c r="M1298" s="2">
        <v>43423</v>
      </c>
      <c r="N1298" s="2">
        <v>43423</v>
      </c>
      <c r="W1298" s="1" t="s">
        <v>59</v>
      </c>
      <c r="X1298" s="1" t="str">
        <f t="shared" si="70"/>
        <v>607064</v>
      </c>
      <c r="Z1298" s="1" t="s">
        <v>42</v>
      </c>
      <c r="AA1298" s="1">
        <v>1</v>
      </c>
      <c r="AB1298" s="1" t="s">
        <v>2904</v>
      </c>
      <c r="AD1298" s="1" t="s">
        <v>43</v>
      </c>
    </row>
    <row r="1299" spans="1:30" s="1" customFormat="1" x14ac:dyDescent="0.3">
      <c r="A1299" s="1" t="s">
        <v>1408</v>
      </c>
      <c r="B1299" s="1" t="s">
        <v>500</v>
      </c>
      <c r="C1299" s="1" t="s">
        <v>1409</v>
      </c>
      <c r="D1299" s="1" t="s">
        <v>37</v>
      </c>
      <c r="F1299" s="1">
        <v>78</v>
      </c>
      <c r="G1299" s="1" t="s">
        <v>2905</v>
      </c>
      <c r="H1299" s="1" t="s">
        <v>60</v>
      </c>
      <c r="I1299" s="1" t="s">
        <v>33</v>
      </c>
      <c r="J1299" s="1" t="s">
        <v>61</v>
      </c>
      <c r="K1299" s="1" t="str">
        <f t="shared" si="71"/>
        <v>102</v>
      </c>
      <c r="L1299" s="2">
        <v>43416</v>
      </c>
      <c r="M1299" s="2">
        <v>43423</v>
      </c>
      <c r="N1299" s="2">
        <v>43423</v>
      </c>
      <c r="W1299" s="1" t="s">
        <v>59</v>
      </c>
      <c r="X1299" s="1" t="str">
        <f t="shared" si="70"/>
        <v>607064</v>
      </c>
      <c r="Z1299" s="1" t="s">
        <v>42</v>
      </c>
      <c r="AA1299" s="1">
        <v>1</v>
      </c>
      <c r="AB1299" s="1" t="s">
        <v>2906</v>
      </c>
      <c r="AD1299" s="1" t="s">
        <v>43</v>
      </c>
    </row>
    <row r="1300" spans="1:30" s="1" customFormat="1" x14ac:dyDescent="0.3">
      <c r="A1300" s="1" t="s">
        <v>1408</v>
      </c>
      <c r="B1300" s="1" t="s">
        <v>500</v>
      </c>
      <c r="C1300" s="1" t="s">
        <v>1409</v>
      </c>
      <c r="D1300" s="1" t="s">
        <v>37</v>
      </c>
      <c r="F1300" s="1">
        <v>78</v>
      </c>
      <c r="G1300" s="1" t="s">
        <v>2907</v>
      </c>
      <c r="H1300" s="1" t="s">
        <v>60</v>
      </c>
      <c r="I1300" s="1" t="s">
        <v>33</v>
      </c>
      <c r="J1300" s="1" t="s">
        <v>61</v>
      </c>
      <c r="K1300" s="1" t="str">
        <f t="shared" si="71"/>
        <v>102</v>
      </c>
      <c r="L1300" s="2">
        <v>43416</v>
      </c>
      <c r="M1300" s="2">
        <v>43423</v>
      </c>
      <c r="N1300" s="2">
        <v>43423</v>
      </c>
      <c r="W1300" s="1" t="s">
        <v>59</v>
      </c>
      <c r="X1300" s="1" t="str">
        <f t="shared" si="70"/>
        <v>607064</v>
      </c>
      <c r="Z1300" s="1" t="s">
        <v>42</v>
      </c>
      <c r="AA1300" s="1">
        <v>1</v>
      </c>
      <c r="AB1300" s="1" t="s">
        <v>2908</v>
      </c>
      <c r="AD1300" s="1" t="s">
        <v>43</v>
      </c>
    </row>
    <row r="1301" spans="1:30" s="1" customFormat="1" x14ac:dyDescent="0.3">
      <c r="A1301" s="1" t="s">
        <v>402</v>
      </c>
      <c r="B1301" s="1" t="s">
        <v>403</v>
      </c>
      <c r="C1301" s="1" t="s">
        <v>404</v>
      </c>
      <c r="D1301" s="1" t="s">
        <v>37</v>
      </c>
      <c r="F1301" s="1">
        <v>78</v>
      </c>
      <c r="G1301" s="1" t="s">
        <v>2909</v>
      </c>
      <c r="H1301" s="1" t="s">
        <v>60</v>
      </c>
      <c r="I1301" s="1" t="s">
        <v>33</v>
      </c>
      <c r="J1301" s="1" t="s">
        <v>61</v>
      </c>
      <c r="K1301" s="1" t="str">
        <f t="shared" si="71"/>
        <v>102</v>
      </c>
      <c r="L1301" s="2">
        <v>43416</v>
      </c>
      <c r="M1301" s="2">
        <v>43426</v>
      </c>
      <c r="N1301" s="2">
        <v>43426</v>
      </c>
      <c r="W1301" s="1" t="s">
        <v>59</v>
      </c>
      <c r="X1301" s="1" t="str">
        <f t="shared" si="70"/>
        <v>607064</v>
      </c>
      <c r="Z1301" s="1" t="s">
        <v>42</v>
      </c>
      <c r="AA1301" s="1">
        <v>1</v>
      </c>
      <c r="AB1301" s="1" t="s">
        <v>2910</v>
      </c>
      <c r="AD1301" s="1" t="s">
        <v>43</v>
      </c>
    </row>
    <row r="1302" spans="1:30" s="1" customFormat="1" x14ac:dyDescent="0.3">
      <c r="A1302" s="1" t="s">
        <v>986</v>
      </c>
      <c r="B1302" s="1" t="s">
        <v>987</v>
      </c>
      <c r="C1302" s="1" t="s">
        <v>988</v>
      </c>
      <c r="D1302" s="1" t="s">
        <v>37</v>
      </c>
      <c r="F1302" s="1">
        <v>78</v>
      </c>
      <c r="G1302" s="1" t="s">
        <v>2911</v>
      </c>
      <c r="H1302" s="1" t="s">
        <v>60</v>
      </c>
      <c r="I1302" s="1" t="s">
        <v>33</v>
      </c>
      <c r="J1302" s="1" t="s">
        <v>61</v>
      </c>
      <c r="K1302" s="1" t="str">
        <f t="shared" si="71"/>
        <v>102</v>
      </c>
      <c r="L1302" s="2">
        <v>43416</v>
      </c>
      <c r="M1302" s="2">
        <v>43426</v>
      </c>
      <c r="N1302" s="2">
        <v>43426</v>
      </c>
      <c r="W1302" s="1" t="s">
        <v>59</v>
      </c>
      <c r="X1302" s="1" t="str">
        <f t="shared" si="70"/>
        <v>607064</v>
      </c>
      <c r="Z1302" s="1" t="s">
        <v>42</v>
      </c>
      <c r="AA1302" s="1">
        <v>1</v>
      </c>
      <c r="AB1302" s="1" t="s">
        <v>2912</v>
      </c>
      <c r="AD1302" s="1" t="s">
        <v>43</v>
      </c>
    </row>
    <row r="1303" spans="1:30" s="1" customFormat="1" x14ac:dyDescent="0.3">
      <c r="A1303" s="1" t="s">
        <v>262</v>
      </c>
      <c r="B1303" s="1" t="s">
        <v>263</v>
      </c>
      <c r="C1303" s="1" t="s">
        <v>264</v>
      </c>
      <c r="D1303" s="1" t="s">
        <v>37</v>
      </c>
      <c r="F1303" s="1">
        <v>78</v>
      </c>
      <c r="G1303" s="1" t="s">
        <v>2913</v>
      </c>
      <c r="H1303" s="1" t="s">
        <v>60</v>
      </c>
      <c r="I1303" s="1" t="s">
        <v>33</v>
      </c>
      <c r="J1303" s="1" t="s">
        <v>61</v>
      </c>
      <c r="K1303" s="1" t="str">
        <f t="shared" si="71"/>
        <v>102</v>
      </c>
      <c r="L1303" s="2">
        <v>43416</v>
      </c>
      <c r="M1303" s="2">
        <v>43426</v>
      </c>
      <c r="N1303" s="2">
        <v>43426</v>
      </c>
      <c r="W1303" s="1" t="s">
        <v>59</v>
      </c>
      <c r="X1303" s="1" t="str">
        <f t="shared" si="70"/>
        <v>607064</v>
      </c>
      <c r="Z1303" s="1" t="s">
        <v>42</v>
      </c>
      <c r="AA1303" s="1">
        <v>1</v>
      </c>
      <c r="AB1303" s="1" t="s">
        <v>2914</v>
      </c>
      <c r="AD1303" s="1" t="s">
        <v>43</v>
      </c>
    </row>
    <row r="1304" spans="1:30" s="1" customFormat="1" x14ac:dyDescent="0.3">
      <c r="A1304" s="1" t="s">
        <v>2229</v>
      </c>
      <c r="B1304" s="1" t="s">
        <v>2230</v>
      </c>
      <c r="C1304" s="1" t="s">
        <v>756</v>
      </c>
      <c r="D1304" s="1" t="s">
        <v>37</v>
      </c>
      <c r="F1304" s="1">
        <v>78</v>
      </c>
      <c r="G1304" s="1" t="s">
        <v>2915</v>
      </c>
      <c r="H1304" s="1" t="s">
        <v>60</v>
      </c>
      <c r="I1304" s="1" t="s">
        <v>33</v>
      </c>
      <c r="J1304" s="1" t="s">
        <v>61</v>
      </c>
      <c r="K1304" s="1" t="str">
        <f>"FRN"</f>
        <v>FRN</v>
      </c>
      <c r="L1304" s="2">
        <v>43416</v>
      </c>
      <c r="M1304" s="2">
        <v>43426</v>
      </c>
      <c r="N1304" s="2">
        <v>43426</v>
      </c>
      <c r="W1304" s="1" t="s">
        <v>59</v>
      </c>
      <c r="X1304" s="1" t="str">
        <f t="shared" si="70"/>
        <v>607064</v>
      </c>
      <c r="Z1304" s="1" t="s">
        <v>42</v>
      </c>
      <c r="AA1304" s="1">
        <v>1</v>
      </c>
      <c r="AB1304" s="1" t="s">
        <v>2916</v>
      </c>
      <c r="AD1304" s="1" t="s">
        <v>43</v>
      </c>
    </row>
    <row r="1305" spans="1:30" s="1" customFormat="1" x14ac:dyDescent="0.3">
      <c r="A1305" s="1" t="s">
        <v>378</v>
      </c>
      <c r="B1305" s="1" t="s">
        <v>379</v>
      </c>
      <c r="C1305" s="1" t="s">
        <v>380</v>
      </c>
      <c r="D1305" s="1" t="s">
        <v>37</v>
      </c>
      <c r="F1305" s="1">
        <v>78</v>
      </c>
      <c r="G1305" s="1" t="s">
        <v>2917</v>
      </c>
      <c r="H1305" s="1" t="s">
        <v>60</v>
      </c>
      <c r="I1305" s="1" t="s">
        <v>33</v>
      </c>
      <c r="J1305" s="1" t="s">
        <v>61</v>
      </c>
      <c r="K1305" s="1" t="str">
        <f>"102"</f>
        <v>102</v>
      </c>
      <c r="L1305" s="2">
        <v>43416</v>
      </c>
      <c r="M1305" s="2">
        <v>43426</v>
      </c>
      <c r="N1305" s="2">
        <v>43426</v>
      </c>
      <c r="W1305" s="1" t="s">
        <v>59</v>
      </c>
      <c r="X1305" s="1" t="str">
        <f t="shared" si="70"/>
        <v>607064</v>
      </c>
      <c r="Z1305" s="1" t="s">
        <v>42</v>
      </c>
      <c r="AA1305" s="1">
        <v>1</v>
      </c>
      <c r="AB1305" s="1" t="s">
        <v>2918</v>
      </c>
      <c r="AD1305" s="1" t="s">
        <v>43</v>
      </c>
    </row>
    <row r="1306" spans="1:30" s="1" customFormat="1" x14ac:dyDescent="0.3">
      <c r="A1306" s="1" t="s">
        <v>378</v>
      </c>
      <c r="B1306" s="1" t="s">
        <v>379</v>
      </c>
      <c r="C1306" s="1" t="s">
        <v>380</v>
      </c>
      <c r="D1306" s="1" t="s">
        <v>37</v>
      </c>
      <c r="F1306" s="1">
        <v>78</v>
      </c>
      <c r="G1306" s="1" t="s">
        <v>2919</v>
      </c>
      <c r="H1306" s="1" t="s">
        <v>60</v>
      </c>
      <c r="I1306" s="1" t="s">
        <v>33</v>
      </c>
      <c r="J1306" s="1" t="s">
        <v>61</v>
      </c>
      <c r="K1306" s="1" t="str">
        <f>"102"</f>
        <v>102</v>
      </c>
      <c r="L1306" s="2">
        <v>43416</v>
      </c>
      <c r="M1306" s="2">
        <v>43426</v>
      </c>
      <c r="N1306" s="2">
        <v>43426</v>
      </c>
      <c r="W1306" s="1" t="s">
        <v>59</v>
      </c>
      <c r="X1306" s="1" t="str">
        <f t="shared" si="70"/>
        <v>607064</v>
      </c>
      <c r="Z1306" s="1" t="s">
        <v>42</v>
      </c>
      <c r="AA1306" s="1">
        <v>1</v>
      </c>
      <c r="AB1306" s="1" t="s">
        <v>2920</v>
      </c>
      <c r="AD1306" s="1" t="s">
        <v>43</v>
      </c>
    </row>
    <row r="1307" spans="1:30" s="1" customFormat="1" x14ac:dyDescent="0.3">
      <c r="A1307" s="1" t="s">
        <v>2922</v>
      </c>
      <c r="B1307" s="1" t="s">
        <v>2923</v>
      </c>
      <c r="C1307" s="1" t="s">
        <v>2924</v>
      </c>
      <c r="D1307" s="1" t="s">
        <v>37</v>
      </c>
      <c r="F1307" s="1">
        <v>78</v>
      </c>
      <c r="G1307" s="1" t="s">
        <v>2921</v>
      </c>
      <c r="H1307" s="1" t="s">
        <v>60</v>
      </c>
      <c r="I1307" s="1" t="s">
        <v>33</v>
      </c>
      <c r="J1307" s="1" t="s">
        <v>61</v>
      </c>
      <c r="K1307" s="1" t="str">
        <f>"44"</f>
        <v>44</v>
      </c>
      <c r="L1307" s="2">
        <v>43416</v>
      </c>
      <c r="M1307" s="2">
        <v>43426</v>
      </c>
      <c r="N1307" s="2">
        <v>43426</v>
      </c>
      <c r="W1307" s="1" t="s">
        <v>59</v>
      </c>
      <c r="X1307" s="1" t="str">
        <f t="shared" si="70"/>
        <v>607064</v>
      </c>
      <c r="Z1307" s="1" t="s">
        <v>42</v>
      </c>
      <c r="AA1307" s="1">
        <v>1</v>
      </c>
      <c r="AB1307" s="1" t="s">
        <v>2925</v>
      </c>
      <c r="AD1307" s="1" t="s">
        <v>43</v>
      </c>
    </row>
    <row r="1308" spans="1:30" s="1" customFormat="1" x14ac:dyDescent="0.3">
      <c r="A1308" s="1" t="s">
        <v>795</v>
      </c>
      <c r="B1308" s="1" t="s">
        <v>796</v>
      </c>
      <c r="C1308" s="1" t="s">
        <v>797</v>
      </c>
      <c r="D1308" s="1" t="s">
        <v>37</v>
      </c>
      <c r="F1308" s="1">
        <v>78</v>
      </c>
      <c r="G1308" s="1" t="s">
        <v>2926</v>
      </c>
      <c r="H1308" s="1" t="s">
        <v>60</v>
      </c>
      <c r="I1308" s="1" t="s">
        <v>33</v>
      </c>
      <c r="J1308" s="1" t="s">
        <v>61</v>
      </c>
      <c r="K1308" s="1" t="str">
        <f t="shared" ref="K1308:K1314" si="72">"102"</f>
        <v>102</v>
      </c>
      <c r="L1308" s="2">
        <v>43416</v>
      </c>
      <c r="M1308" s="2">
        <v>43426</v>
      </c>
      <c r="N1308" s="2">
        <v>43426</v>
      </c>
      <c r="W1308" s="1" t="s">
        <v>59</v>
      </c>
      <c r="X1308" s="1" t="str">
        <f t="shared" si="70"/>
        <v>607064</v>
      </c>
      <c r="Z1308" s="1" t="s">
        <v>42</v>
      </c>
      <c r="AA1308" s="1">
        <v>1</v>
      </c>
      <c r="AB1308" s="1" t="s">
        <v>2927</v>
      </c>
      <c r="AD1308" s="1" t="s">
        <v>43</v>
      </c>
    </row>
    <row r="1309" spans="1:30" s="1" customFormat="1" x14ac:dyDescent="0.3">
      <c r="A1309" s="1" t="s">
        <v>795</v>
      </c>
      <c r="B1309" s="1" t="s">
        <v>796</v>
      </c>
      <c r="C1309" s="1" t="s">
        <v>797</v>
      </c>
      <c r="D1309" s="1" t="s">
        <v>37</v>
      </c>
      <c r="F1309" s="1">
        <v>78</v>
      </c>
      <c r="G1309" s="1" t="s">
        <v>2928</v>
      </c>
      <c r="H1309" s="1" t="s">
        <v>60</v>
      </c>
      <c r="I1309" s="1" t="s">
        <v>33</v>
      </c>
      <c r="J1309" s="1" t="s">
        <v>61</v>
      </c>
      <c r="K1309" s="1" t="str">
        <f t="shared" si="72"/>
        <v>102</v>
      </c>
      <c r="L1309" s="2">
        <v>43416</v>
      </c>
      <c r="M1309" s="2">
        <v>43426</v>
      </c>
      <c r="N1309" s="2">
        <v>43426</v>
      </c>
      <c r="W1309" s="1" t="s">
        <v>59</v>
      </c>
      <c r="X1309" s="1" t="str">
        <f t="shared" si="70"/>
        <v>607064</v>
      </c>
      <c r="Z1309" s="1" t="s">
        <v>42</v>
      </c>
      <c r="AA1309" s="1">
        <v>1</v>
      </c>
      <c r="AB1309" s="1" t="s">
        <v>2929</v>
      </c>
      <c r="AD1309" s="1" t="s">
        <v>43</v>
      </c>
    </row>
    <row r="1310" spans="1:30" s="1" customFormat="1" x14ac:dyDescent="0.3">
      <c r="A1310" s="1" t="s">
        <v>795</v>
      </c>
      <c r="B1310" s="1" t="s">
        <v>796</v>
      </c>
      <c r="C1310" s="1" t="s">
        <v>797</v>
      </c>
      <c r="D1310" s="1" t="s">
        <v>37</v>
      </c>
      <c r="F1310" s="1">
        <v>78</v>
      </c>
      <c r="G1310" s="1" t="s">
        <v>2930</v>
      </c>
      <c r="H1310" s="1" t="s">
        <v>60</v>
      </c>
      <c r="I1310" s="1" t="s">
        <v>33</v>
      </c>
      <c r="J1310" s="1" t="s">
        <v>61</v>
      </c>
      <c r="K1310" s="1" t="str">
        <f t="shared" si="72"/>
        <v>102</v>
      </c>
      <c r="L1310" s="2">
        <v>43416</v>
      </c>
      <c r="M1310" s="2">
        <v>43426</v>
      </c>
      <c r="N1310" s="2">
        <v>43426</v>
      </c>
      <c r="W1310" s="1" t="s">
        <v>59</v>
      </c>
      <c r="X1310" s="1" t="str">
        <f t="shared" si="70"/>
        <v>607064</v>
      </c>
      <c r="Z1310" s="1" t="s">
        <v>42</v>
      </c>
      <c r="AA1310" s="1">
        <v>1</v>
      </c>
      <c r="AB1310" s="1" t="s">
        <v>2931</v>
      </c>
      <c r="AD1310" s="1" t="s">
        <v>43</v>
      </c>
    </row>
    <row r="1311" spans="1:30" s="1" customFormat="1" x14ac:dyDescent="0.3">
      <c r="A1311" s="1" t="s">
        <v>1382</v>
      </c>
      <c r="B1311" s="1" t="s">
        <v>1383</v>
      </c>
      <c r="C1311" s="1" t="s">
        <v>1384</v>
      </c>
      <c r="D1311" s="1" t="s">
        <v>37</v>
      </c>
      <c r="F1311" s="1">
        <v>78</v>
      </c>
      <c r="G1311" s="1" t="s">
        <v>2932</v>
      </c>
      <c r="H1311" s="1" t="s">
        <v>60</v>
      </c>
      <c r="I1311" s="1" t="s">
        <v>33</v>
      </c>
      <c r="J1311" s="1" t="s">
        <v>61</v>
      </c>
      <c r="K1311" s="1" t="str">
        <f t="shared" si="72"/>
        <v>102</v>
      </c>
      <c r="L1311" s="2">
        <v>43416</v>
      </c>
      <c r="M1311" s="2">
        <v>43426</v>
      </c>
      <c r="N1311" s="2">
        <v>43426</v>
      </c>
      <c r="W1311" s="1" t="s">
        <v>59</v>
      </c>
      <c r="X1311" s="1" t="str">
        <f t="shared" si="70"/>
        <v>607064</v>
      </c>
      <c r="Z1311" s="1" t="s">
        <v>42</v>
      </c>
      <c r="AA1311" s="1">
        <v>1</v>
      </c>
      <c r="AB1311" s="1" t="s">
        <v>2933</v>
      </c>
      <c r="AD1311" s="1" t="s">
        <v>43</v>
      </c>
    </row>
    <row r="1312" spans="1:30" s="1" customFormat="1" x14ac:dyDescent="0.3">
      <c r="A1312" s="1" t="s">
        <v>2935</v>
      </c>
      <c r="B1312" s="1" t="s">
        <v>2936</v>
      </c>
      <c r="C1312" s="1" t="s">
        <v>2937</v>
      </c>
      <c r="D1312" s="1" t="s">
        <v>37</v>
      </c>
      <c r="F1312" s="1">
        <v>78</v>
      </c>
      <c r="G1312" s="1" t="s">
        <v>2934</v>
      </c>
      <c r="H1312" s="1" t="s">
        <v>60</v>
      </c>
      <c r="I1312" s="1" t="s">
        <v>33</v>
      </c>
      <c r="J1312" s="1" t="s">
        <v>61</v>
      </c>
      <c r="K1312" s="1" t="str">
        <f t="shared" si="72"/>
        <v>102</v>
      </c>
      <c r="L1312" s="2">
        <v>43416</v>
      </c>
      <c r="M1312" s="2">
        <v>43426</v>
      </c>
      <c r="N1312" s="2">
        <v>43426</v>
      </c>
      <c r="W1312" s="1" t="s">
        <v>59</v>
      </c>
      <c r="X1312" s="1" t="str">
        <f t="shared" si="70"/>
        <v>607064</v>
      </c>
      <c r="Z1312" s="1" t="s">
        <v>42</v>
      </c>
      <c r="AA1312" s="1">
        <v>1</v>
      </c>
      <c r="AB1312" s="1" t="s">
        <v>2938</v>
      </c>
      <c r="AD1312" s="1" t="s">
        <v>43</v>
      </c>
    </row>
    <row r="1313" spans="1:30" s="1" customFormat="1" x14ac:dyDescent="0.3">
      <c r="A1313" s="1" t="s">
        <v>378</v>
      </c>
      <c r="B1313" s="1" t="s">
        <v>379</v>
      </c>
      <c r="C1313" s="1" t="s">
        <v>380</v>
      </c>
      <c r="D1313" s="1" t="s">
        <v>37</v>
      </c>
      <c r="F1313" s="1">
        <v>105</v>
      </c>
      <c r="G1313" s="1" t="s">
        <v>2939</v>
      </c>
      <c r="H1313" s="1" t="s">
        <v>60</v>
      </c>
      <c r="I1313" s="1" t="s">
        <v>33</v>
      </c>
      <c r="J1313" s="1" t="s">
        <v>61</v>
      </c>
      <c r="K1313" s="1" t="str">
        <f t="shared" si="72"/>
        <v>102</v>
      </c>
      <c r="L1313" s="2">
        <v>43416</v>
      </c>
      <c r="M1313" s="2">
        <v>43426</v>
      </c>
      <c r="N1313" s="2">
        <v>43426</v>
      </c>
      <c r="W1313" s="1" t="s">
        <v>59</v>
      </c>
      <c r="X1313" s="1" t="str">
        <f>"305671"</f>
        <v>305671</v>
      </c>
      <c r="Z1313" s="1" t="s">
        <v>65</v>
      </c>
      <c r="AA1313" s="1">
        <v>1</v>
      </c>
      <c r="AB1313" s="1" t="s">
        <v>2940</v>
      </c>
      <c r="AD1313" s="1" t="s">
        <v>67</v>
      </c>
    </row>
    <row r="1314" spans="1:30" s="1" customFormat="1" x14ac:dyDescent="0.3">
      <c r="A1314" s="1" t="s">
        <v>378</v>
      </c>
      <c r="B1314" s="1" t="s">
        <v>379</v>
      </c>
      <c r="C1314" s="1" t="s">
        <v>380</v>
      </c>
      <c r="D1314" s="1" t="s">
        <v>37</v>
      </c>
      <c r="F1314" s="1">
        <v>78</v>
      </c>
      <c r="G1314" s="1" t="s">
        <v>2941</v>
      </c>
      <c r="H1314" s="1" t="s">
        <v>60</v>
      </c>
      <c r="I1314" s="1" t="s">
        <v>33</v>
      </c>
      <c r="J1314" s="1" t="s">
        <v>61</v>
      </c>
      <c r="K1314" s="1" t="str">
        <f t="shared" si="72"/>
        <v>102</v>
      </c>
      <c r="L1314" s="2">
        <v>43416</v>
      </c>
      <c r="M1314" s="2">
        <v>43426</v>
      </c>
      <c r="N1314" s="2">
        <v>43426</v>
      </c>
      <c r="W1314" s="1" t="s">
        <v>59</v>
      </c>
      <c r="X1314" s="1" t="str">
        <f t="shared" ref="X1314:X1320" si="73">"607064"</f>
        <v>607064</v>
      </c>
      <c r="Z1314" s="1" t="s">
        <v>42</v>
      </c>
      <c r="AA1314" s="1">
        <v>1</v>
      </c>
      <c r="AB1314" s="1" t="s">
        <v>2942</v>
      </c>
      <c r="AD1314" s="1" t="s">
        <v>43</v>
      </c>
    </row>
    <row r="1315" spans="1:30" s="1" customFormat="1" x14ac:dyDescent="0.3">
      <c r="A1315" s="1" t="s">
        <v>2944</v>
      </c>
      <c r="B1315" s="1" t="s">
        <v>2945</v>
      </c>
      <c r="C1315" s="1" t="s">
        <v>2946</v>
      </c>
      <c r="D1315" s="1" t="s">
        <v>37</v>
      </c>
      <c r="F1315" s="1">
        <v>78</v>
      </c>
      <c r="G1315" s="1" t="s">
        <v>2943</v>
      </c>
      <c r="H1315" s="1" t="s">
        <v>60</v>
      </c>
      <c r="I1315" s="1" t="s">
        <v>33</v>
      </c>
      <c r="J1315" s="1" t="s">
        <v>61</v>
      </c>
      <c r="K1315" s="1" t="str">
        <f>"FRN"</f>
        <v>FRN</v>
      </c>
      <c r="L1315" s="2">
        <v>43416</v>
      </c>
      <c r="M1315" s="2">
        <v>43426</v>
      </c>
      <c r="N1315" s="2">
        <v>43426</v>
      </c>
      <c r="W1315" s="1" t="s">
        <v>59</v>
      </c>
      <c r="X1315" s="1" t="str">
        <f t="shared" si="73"/>
        <v>607064</v>
      </c>
      <c r="Z1315" s="1" t="s">
        <v>42</v>
      </c>
      <c r="AA1315" s="1">
        <v>1</v>
      </c>
      <c r="AB1315" s="1" t="s">
        <v>2947</v>
      </c>
      <c r="AD1315" s="1" t="s">
        <v>43</v>
      </c>
    </row>
    <row r="1316" spans="1:30" s="1" customFormat="1" x14ac:dyDescent="0.3">
      <c r="A1316" s="1" t="s">
        <v>1024</v>
      </c>
      <c r="B1316" s="1" t="s">
        <v>1025</v>
      </c>
      <c r="C1316" s="1" t="s">
        <v>1026</v>
      </c>
      <c r="D1316" s="1" t="s">
        <v>37</v>
      </c>
      <c r="F1316" s="1">
        <v>78</v>
      </c>
      <c r="G1316" s="1" t="s">
        <v>2948</v>
      </c>
      <c r="H1316" s="1" t="s">
        <v>60</v>
      </c>
      <c r="I1316" s="1" t="s">
        <v>33</v>
      </c>
      <c r="J1316" s="1" t="s">
        <v>61</v>
      </c>
      <c r="K1316" s="1" t="str">
        <f>"44"</f>
        <v>44</v>
      </c>
      <c r="L1316" s="2">
        <v>43416</v>
      </c>
      <c r="M1316" s="2">
        <v>43426</v>
      </c>
      <c r="N1316" s="2">
        <v>43426</v>
      </c>
      <c r="W1316" s="1" t="s">
        <v>59</v>
      </c>
      <c r="X1316" s="1" t="str">
        <f t="shared" si="73"/>
        <v>607064</v>
      </c>
      <c r="Z1316" s="1" t="s">
        <v>42</v>
      </c>
      <c r="AA1316" s="1">
        <v>1</v>
      </c>
      <c r="AB1316" s="1" t="s">
        <v>2949</v>
      </c>
      <c r="AD1316" s="1" t="s">
        <v>43</v>
      </c>
    </row>
    <row r="1317" spans="1:30" s="1" customFormat="1" x14ac:dyDescent="0.3">
      <c r="A1317" s="1" t="s">
        <v>1024</v>
      </c>
      <c r="B1317" s="1" t="s">
        <v>1025</v>
      </c>
      <c r="C1317" s="1" t="s">
        <v>1026</v>
      </c>
      <c r="D1317" s="1" t="s">
        <v>37</v>
      </c>
      <c r="F1317" s="1">
        <v>78</v>
      </c>
      <c r="G1317" s="1" t="s">
        <v>2950</v>
      </c>
      <c r="H1317" s="1" t="s">
        <v>60</v>
      </c>
      <c r="I1317" s="1" t="s">
        <v>33</v>
      </c>
      <c r="J1317" s="1" t="s">
        <v>61</v>
      </c>
      <c r="K1317" s="1" t="str">
        <f>"44"</f>
        <v>44</v>
      </c>
      <c r="L1317" s="2">
        <v>43416</v>
      </c>
      <c r="M1317" s="2">
        <v>43426</v>
      </c>
      <c r="N1317" s="2">
        <v>43426</v>
      </c>
      <c r="W1317" s="1" t="s">
        <v>59</v>
      </c>
      <c r="X1317" s="1" t="str">
        <f t="shared" si="73"/>
        <v>607064</v>
      </c>
      <c r="Z1317" s="1" t="s">
        <v>42</v>
      </c>
      <c r="AA1317" s="1">
        <v>1</v>
      </c>
      <c r="AB1317" s="1" t="s">
        <v>2951</v>
      </c>
      <c r="AD1317" s="1" t="s">
        <v>43</v>
      </c>
    </row>
    <row r="1318" spans="1:30" s="1" customFormat="1" x14ac:dyDescent="0.3">
      <c r="A1318" s="1" t="s">
        <v>1024</v>
      </c>
      <c r="B1318" s="1" t="s">
        <v>1025</v>
      </c>
      <c r="C1318" s="1" t="s">
        <v>1026</v>
      </c>
      <c r="D1318" s="1" t="s">
        <v>37</v>
      </c>
      <c r="F1318" s="1">
        <v>78</v>
      </c>
      <c r="G1318" s="1" t="s">
        <v>2952</v>
      </c>
      <c r="H1318" s="1" t="s">
        <v>60</v>
      </c>
      <c r="I1318" s="1" t="s">
        <v>33</v>
      </c>
      <c r="J1318" s="1" t="s">
        <v>61</v>
      </c>
      <c r="K1318" s="1" t="str">
        <f>"44"</f>
        <v>44</v>
      </c>
      <c r="L1318" s="2">
        <v>43416</v>
      </c>
      <c r="M1318" s="2">
        <v>43426</v>
      </c>
      <c r="N1318" s="2">
        <v>43426</v>
      </c>
      <c r="W1318" s="1" t="s">
        <v>59</v>
      </c>
      <c r="X1318" s="1" t="str">
        <f t="shared" si="73"/>
        <v>607064</v>
      </c>
      <c r="Z1318" s="1" t="s">
        <v>42</v>
      </c>
      <c r="AA1318" s="1">
        <v>1</v>
      </c>
      <c r="AB1318" s="1" t="s">
        <v>2953</v>
      </c>
      <c r="AD1318" s="1" t="s">
        <v>43</v>
      </c>
    </row>
    <row r="1319" spans="1:30" s="1" customFormat="1" x14ac:dyDescent="0.3">
      <c r="A1319" s="1" t="s">
        <v>991</v>
      </c>
      <c r="B1319" s="1" t="s">
        <v>992</v>
      </c>
      <c r="C1319" s="1" t="s">
        <v>607</v>
      </c>
      <c r="D1319" s="1" t="s">
        <v>37</v>
      </c>
      <c r="F1319" s="1">
        <v>78</v>
      </c>
      <c r="G1319" s="1" t="s">
        <v>2954</v>
      </c>
      <c r="H1319" s="1" t="s">
        <v>60</v>
      </c>
      <c r="I1319" s="1" t="s">
        <v>33</v>
      </c>
      <c r="J1319" s="1" t="s">
        <v>61</v>
      </c>
      <c r="K1319" s="1" t="str">
        <f t="shared" ref="K1319:K1325" si="74">"102"</f>
        <v>102</v>
      </c>
      <c r="L1319" s="2">
        <v>43416</v>
      </c>
      <c r="M1319" s="2">
        <v>43426</v>
      </c>
      <c r="N1319" s="2">
        <v>43426</v>
      </c>
      <c r="W1319" s="1" t="s">
        <v>59</v>
      </c>
      <c r="X1319" s="1" t="str">
        <f t="shared" si="73"/>
        <v>607064</v>
      </c>
      <c r="Z1319" s="1" t="s">
        <v>42</v>
      </c>
      <c r="AA1319" s="1">
        <v>1</v>
      </c>
      <c r="AB1319" s="1" t="s">
        <v>2955</v>
      </c>
      <c r="AD1319" s="1" t="s">
        <v>43</v>
      </c>
    </row>
    <row r="1320" spans="1:30" s="1" customFormat="1" x14ac:dyDescent="0.3">
      <c r="A1320" s="1" t="s">
        <v>262</v>
      </c>
      <c r="B1320" s="1" t="s">
        <v>263</v>
      </c>
      <c r="C1320" s="1" t="s">
        <v>264</v>
      </c>
      <c r="D1320" s="1" t="s">
        <v>37</v>
      </c>
      <c r="F1320" s="1">
        <v>78</v>
      </c>
      <c r="G1320" s="1" t="s">
        <v>2956</v>
      </c>
      <c r="H1320" s="1" t="s">
        <v>60</v>
      </c>
      <c r="I1320" s="1" t="s">
        <v>33</v>
      </c>
      <c r="J1320" s="1" t="s">
        <v>61</v>
      </c>
      <c r="K1320" s="1" t="str">
        <f t="shared" si="74"/>
        <v>102</v>
      </c>
      <c r="L1320" s="2">
        <v>43416</v>
      </c>
      <c r="M1320" s="2">
        <v>43426</v>
      </c>
      <c r="N1320" s="2">
        <v>43426</v>
      </c>
      <c r="W1320" s="1" t="s">
        <v>59</v>
      </c>
      <c r="X1320" s="1" t="str">
        <f t="shared" si="73"/>
        <v>607064</v>
      </c>
      <c r="Z1320" s="1" t="s">
        <v>42</v>
      </c>
      <c r="AA1320" s="1">
        <v>1</v>
      </c>
      <c r="AB1320" s="1" t="s">
        <v>2957</v>
      </c>
      <c r="AD1320" s="1" t="s">
        <v>43</v>
      </c>
    </row>
    <row r="1321" spans="1:30" s="1" customFormat="1" x14ac:dyDescent="0.3">
      <c r="A1321" s="1" t="s">
        <v>345</v>
      </c>
      <c r="B1321" s="1" t="s">
        <v>192</v>
      </c>
      <c r="C1321" s="1" t="s">
        <v>346</v>
      </c>
      <c r="D1321" s="1" t="s">
        <v>37</v>
      </c>
      <c r="F1321" s="1">
        <v>105</v>
      </c>
      <c r="G1321" s="1" t="s">
        <v>2958</v>
      </c>
      <c r="H1321" s="1" t="s">
        <v>60</v>
      </c>
      <c r="I1321" s="1" t="s">
        <v>33</v>
      </c>
      <c r="J1321" s="1" t="s">
        <v>61</v>
      </c>
      <c r="K1321" s="1" t="str">
        <f t="shared" si="74"/>
        <v>102</v>
      </c>
      <c r="L1321" s="2">
        <v>43416</v>
      </c>
      <c r="M1321" s="2">
        <v>43426</v>
      </c>
      <c r="N1321" s="2">
        <v>43426</v>
      </c>
      <c r="W1321" s="1" t="s">
        <v>59</v>
      </c>
      <c r="X1321" s="1" t="str">
        <f>"305671"</f>
        <v>305671</v>
      </c>
      <c r="Z1321" s="1" t="s">
        <v>65</v>
      </c>
      <c r="AA1321" s="1">
        <v>1</v>
      </c>
      <c r="AB1321" s="1" t="s">
        <v>2959</v>
      </c>
      <c r="AD1321" s="1" t="s">
        <v>67</v>
      </c>
    </row>
    <row r="1322" spans="1:30" s="1" customFormat="1" x14ac:dyDescent="0.3">
      <c r="A1322" s="1" t="s">
        <v>1182</v>
      </c>
      <c r="B1322" s="1" t="s">
        <v>1183</v>
      </c>
      <c r="C1322" s="1" t="s">
        <v>1184</v>
      </c>
      <c r="D1322" s="1" t="s">
        <v>37</v>
      </c>
      <c r="F1322" s="1">
        <v>78</v>
      </c>
      <c r="G1322" s="1" t="s">
        <v>2960</v>
      </c>
      <c r="H1322" s="1" t="s">
        <v>60</v>
      </c>
      <c r="I1322" s="1" t="s">
        <v>33</v>
      </c>
      <c r="J1322" s="1" t="s">
        <v>61</v>
      </c>
      <c r="K1322" s="1" t="str">
        <f t="shared" si="74"/>
        <v>102</v>
      </c>
      <c r="L1322" s="2">
        <v>43416</v>
      </c>
      <c r="M1322" s="2">
        <v>43426</v>
      </c>
      <c r="N1322" s="2">
        <v>43426</v>
      </c>
      <c r="W1322" s="1" t="s">
        <v>59</v>
      </c>
      <c r="X1322" s="1" t="str">
        <f t="shared" ref="X1322:X1364" si="75">"607064"</f>
        <v>607064</v>
      </c>
      <c r="Z1322" s="1" t="s">
        <v>42</v>
      </c>
      <c r="AA1322" s="1">
        <v>1</v>
      </c>
      <c r="AB1322" s="1" t="s">
        <v>2961</v>
      </c>
      <c r="AD1322" s="1" t="s">
        <v>43</v>
      </c>
    </row>
    <row r="1323" spans="1:30" s="1" customFormat="1" x14ac:dyDescent="0.3">
      <c r="A1323" s="1" t="s">
        <v>2361</v>
      </c>
      <c r="B1323" s="1" t="s">
        <v>768</v>
      </c>
      <c r="C1323" s="1" t="s">
        <v>2362</v>
      </c>
      <c r="D1323" s="1" t="s">
        <v>37</v>
      </c>
      <c r="F1323" s="1">
        <v>78</v>
      </c>
      <c r="G1323" s="1" t="s">
        <v>2962</v>
      </c>
      <c r="H1323" s="1" t="s">
        <v>60</v>
      </c>
      <c r="I1323" s="1" t="s">
        <v>33</v>
      </c>
      <c r="J1323" s="1" t="s">
        <v>61</v>
      </c>
      <c r="K1323" s="1" t="str">
        <f t="shared" si="74"/>
        <v>102</v>
      </c>
      <c r="L1323" s="2">
        <v>43416</v>
      </c>
      <c r="M1323" s="2">
        <v>43426</v>
      </c>
      <c r="N1323" s="2">
        <v>43426</v>
      </c>
      <c r="W1323" s="1" t="s">
        <v>59</v>
      </c>
      <c r="X1323" s="1" t="str">
        <f t="shared" si="75"/>
        <v>607064</v>
      </c>
      <c r="Z1323" s="1" t="s">
        <v>42</v>
      </c>
      <c r="AA1323" s="1">
        <v>1</v>
      </c>
      <c r="AB1323" s="1" t="s">
        <v>2963</v>
      </c>
      <c r="AD1323" s="1" t="s">
        <v>43</v>
      </c>
    </row>
    <row r="1324" spans="1:30" s="1" customFormat="1" x14ac:dyDescent="0.3">
      <c r="A1324" s="1" t="s">
        <v>795</v>
      </c>
      <c r="B1324" s="1" t="s">
        <v>796</v>
      </c>
      <c r="C1324" s="1" t="s">
        <v>797</v>
      </c>
      <c r="D1324" s="1" t="s">
        <v>37</v>
      </c>
      <c r="F1324" s="1">
        <v>78</v>
      </c>
      <c r="G1324" s="1" t="s">
        <v>2964</v>
      </c>
      <c r="H1324" s="1" t="s">
        <v>60</v>
      </c>
      <c r="I1324" s="1" t="s">
        <v>33</v>
      </c>
      <c r="J1324" s="1" t="s">
        <v>61</v>
      </c>
      <c r="K1324" s="1" t="str">
        <f t="shared" si="74"/>
        <v>102</v>
      </c>
      <c r="L1324" s="2">
        <v>43416</v>
      </c>
      <c r="M1324" s="2">
        <v>43426</v>
      </c>
      <c r="N1324" s="2">
        <v>43426</v>
      </c>
      <c r="W1324" s="1" t="s">
        <v>59</v>
      </c>
      <c r="X1324" s="1" t="str">
        <f t="shared" si="75"/>
        <v>607064</v>
      </c>
      <c r="Z1324" s="1" t="s">
        <v>42</v>
      </c>
      <c r="AA1324" s="1">
        <v>1</v>
      </c>
      <c r="AB1324" s="1" t="s">
        <v>2965</v>
      </c>
      <c r="AD1324" s="1" t="s">
        <v>43</v>
      </c>
    </row>
    <row r="1325" spans="1:30" s="1" customFormat="1" x14ac:dyDescent="0.3">
      <c r="A1325" s="1" t="s">
        <v>2354</v>
      </c>
      <c r="B1325" s="1" t="s">
        <v>2355</v>
      </c>
      <c r="C1325" s="1" t="s">
        <v>2356</v>
      </c>
      <c r="D1325" s="1" t="s">
        <v>37</v>
      </c>
      <c r="F1325" s="1">
        <v>78</v>
      </c>
      <c r="G1325" s="1" t="s">
        <v>2966</v>
      </c>
      <c r="H1325" s="1" t="s">
        <v>60</v>
      </c>
      <c r="I1325" s="1" t="s">
        <v>33</v>
      </c>
      <c r="J1325" s="1" t="s">
        <v>61</v>
      </c>
      <c r="K1325" s="1" t="str">
        <f t="shared" si="74"/>
        <v>102</v>
      </c>
      <c r="L1325" s="2">
        <v>43416</v>
      </c>
      <c r="M1325" s="2">
        <v>43417</v>
      </c>
      <c r="N1325" s="2">
        <v>43417</v>
      </c>
      <c r="W1325" s="1" t="s">
        <v>59</v>
      </c>
      <c r="X1325" s="1" t="str">
        <f t="shared" si="75"/>
        <v>607064</v>
      </c>
      <c r="Z1325" s="1" t="s">
        <v>42</v>
      </c>
      <c r="AA1325" s="1">
        <v>1</v>
      </c>
      <c r="AB1325" s="1" t="s">
        <v>2967</v>
      </c>
      <c r="AD1325" s="1" t="s">
        <v>43</v>
      </c>
    </row>
    <row r="1326" spans="1:30" s="1" customFormat="1" x14ac:dyDescent="0.3">
      <c r="A1326" s="1" t="s">
        <v>666</v>
      </c>
      <c r="B1326" s="1" t="s">
        <v>664</v>
      </c>
      <c r="C1326" s="1" t="s">
        <v>1006</v>
      </c>
      <c r="D1326" s="1" t="s">
        <v>37</v>
      </c>
      <c r="F1326" s="1">
        <v>78</v>
      </c>
      <c r="G1326" s="1" t="s">
        <v>2968</v>
      </c>
      <c r="H1326" s="1" t="s">
        <v>60</v>
      </c>
      <c r="I1326" s="1" t="s">
        <v>33</v>
      </c>
      <c r="J1326" s="1" t="s">
        <v>61</v>
      </c>
      <c r="K1326" s="1" t="str">
        <f>"44"</f>
        <v>44</v>
      </c>
      <c r="L1326" s="2">
        <v>43416</v>
      </c>
      <c r="M1326" s="2">
        <v>43426</v>
      </c>
      <c r="N1326" s="2">
        <v>43426</v>
      </c>
      <c r="W1326" s="1" t="s">
        <v>59</v>
      </c>
      <c r="X1326" s="1" t="str">
        <f t="shared" si="75"/>
        <v>607064</v>
      </c>
      <c r="Z1326" s="1" t="s">
        <v>42</v>
      </c>
      <c r="AA1326" s="1">
        <v>1</v>
      </c>
      <c r="AB1326" s="1" t="s">
        <v>2969</v>
      </c>
      <c r="AD1326" s="1" t="s">
        <v>43</v>
      </c>
    </row>
    <row r="1327" spans="1:30" s="1" customFormat="1" x14ac:dyDescent="0.3">
      <c r="A1327" s="1" t="s">
        <v>2971</v>
      </c>
      <c r="B1327" s="1" t="s">
        <v>2972</v>
      </c>
      <c r="C1327" s="1" t="s">
        <v>2973</v>
      </c>
      <c r="D1327" s="1" t="s">
        <v>37</v>
      </c>
      <c r="F1327" s="1">
        <v>78</v>
      </c>
      <c r="G1327" s="1" t="s">
        <v>2970</v>
      </c>
      <c r="H1327" s="1" t="s">
        <v>60</v>
      </c>
      <c r="I1327" s="1" t="s">
        <v>33</v>
      </c>
      <c r="J1327" s="1" t="s">
        <v>61</v>
      </c>
      <c r="K1327" s="1" t="str">
        <f>"102"</f>
        <v>102</v>
      </c>
      <c r="L1327" s="2">
        <v>43416</v>
      </c>
      <c r="M1327" s="2">
        <v>43426</v>
      </c>
      <c r="N1327" s="2">
        <v>43426</v>
      </c>
      <c r="W1327" s="1" t="s">
        <v>59</v>
      </c>
      <c r="X1327" s="1" t="str">
        <f t="shared" si="75"/>
        <v>607064</v>
      </c>
      <c r="Z1327" s="1" t="s">
        <v>42</v>
      </c>
      <c r="AA1327" s="1">
        <v>1</v>
      </c>
      <c r="AB1327" s="1" t="s">
        <v>2974</v>
      </c>
      <c r="AD1327" s="1" t="s">
        <v>43</v>
      </c>
    </row>
    <row r="1328" spans="1:30" s="1" customFormat="1" x14ac:dyDescent="0.3">
      <c r="A1328" s="1" t="s">
        <v>991</v>
      </c>
      <c r="B1328" s="1" t="s">
        <v>992</v>
      </c>
      <c r="C1328" s="1" t="s">
        <v>607</v>
      </c>
      <c r="D1328" s="1" t="s">
        <v>37</v>
      </c>
      <c r="F1328" s="1">
        <v>78</v>
      </c>
      <c r="G1328" s="1" t="s">
        <v>2975</v>
      </c>
      <c r="H1328" s="1" t="s">
        <v>60</v>
      </c>
      <c r="I1328" s="1" t="s">
        <v>33</v>
      </c>
      <c r="J1328" s="1" t="s">
        <v>61</v>
      </c>
      <c r="K1328" s="1" t="str">
        <f>"102"</f>
        <v>102</v>
      </c>
      <c r="L1328" s="2">
        <v>43416</v>
      </c>
      <c r="M1328" s="2">
        <v>43426</v>
      </c>
      <c r="N1328" s="2">
        <v>43426</v>
      </c>
      <c r="W1328" s="1" t="s">
        <v>59</v>
      </c>
      <c r="X1328" s="1" t="str">
        <f t="shared" si="75"/>
        <v>607064</v>
      </c>
      <c r="Z1328" s="1" t="s">
        <v>42</v>
      </c>
      <c r="AA1328" s="1">
        <v>1</v>
      </c>
      <c r="AB1328" s="1" t="s">
        <v>2976</v>
      </c>
      <c r="AD1328" s="1" t="s">
        <v>43</v>
      </c>
    </row>
    <row r="1329" spans="1:30" s="1" customFormat="1" x14ac:dyDescent="0.3">
      <c r="A1329" s="1" t="s">
        <v>991</v>
      </c>
      <c r="B1329" s="1" t="s">
        <v>992</v>
      </c>
      <c r="C1329" s="1" t="s">
        <v>607</v>
      </c>
      <c r="D1329" s="1" t="s">
        <v>37</v>
      </c>
      <c r="F1329" s="1">
        <v>78</v>
      </c>
      <c r="G1329" s="1" t="s">
        <v>2977</v>
      </c>
      <c r="H1329" s="1" t="s">
        <v>60</v>
      </c>
      <c r="I1329" s="1" t="s">
        <v>33</v>
      </c>
      <c r="J1329" s="1" t="s">
        <v>61</v>
      </c>
      <c r="K1329" s="1" t="str">
        <f>"102"</f>
        <v>102</v>
      </c>
      <c r="L1329" s="2">
        <v>43416</v>
      </c>
      <c r="M1329" s="2">
        <v>43426</v>
      </c>
      <c r="N1329" s="2">
        <v>43426</v>
      </c>
      <c r="W1329" s="1" t="s">
        <v>59</v>
      </c>
      <c r="X1329" s="1" t="str">
        <f t="shared" si="75"/>
        <v>607064</v>
      </c>
      <c r="Z1329" s="1" t="s">
        <v>42</v>
      </c>
      <c r="AA1329" s="1">
        <v>1</v>
      </c>
      <c r="AB1329" s="1" t="s">
        <v>2978</v>
      </c>
      <c r="AD1329" s="1" t="s">
        <v>43</v>
      </c>
    </row>
    <row r="1330" spans="1:30" s="1" customFormat="1" x14ac:dyDescent="0.3">
      <c r="A1330" s="1" t="s">
        <v>991</v>
      </c>
      <c r="B1330" s="1" t="s">
        <v>992</v>
      </c>
      <c r="C1330" s="1" t="s">
        <v>607</v>
      </c>
      <c r="D1330" s="1" t="s">
        <v>37</v>
      </c>
      <c r="F1330" s="1">
        <v>78</v>
      </c>
      <c r="G1330" s="1" t="s">
        <v>2979</v>
      </c>
      <c r="H1330" s="1" t="s">
        <v>60</v>
      </c>
      <c r="I1330" s="1" t="s">
        <v>33</v>
      </c>
      <c r="J1330" s="1" t="s">
        <v>61</v>
      </c>
      <c r="K1330" s="1" t="str">
        <f>"102"</f>
        <v>102</v>
      </c>
      <c r="L1330" s="2">
        <v>43416</v>
      </c>
      <c r="M1330" s="2">
        <v>43426</v>
      </c>
      <c r="N1330" s="2">
        <v>43426</v>
      </c>
      <c r="W1330" s="1" t="s">
        <v>59</v>
      </c>
      <c r="X1330" s="1" t="str">
        <f t="shared" si="75"/>
        <v>607064</v>
      </c>
      <c r="Z1330" s="1" t="s">
        <v>42</v>
      </c>
      <c r="AA1330" s="1">
        <v>1</v>
      </c>
      <c r="AB1330" s="1" t="s">
        <v>2980</v>
      </c>
      <c r="AD1330" s="1" t="s">
        <v>43</v>
      </c>
    </row>
    <row r="1331" spans="1:30" s="1" customFormat="1" x14ac:dyDescent="0.3">
      <c r="A1331" s="1" t="s">
        <v>1024</v>
      </c>
      <c r="B1331" s="1" t="s">
        <v>1025</v>
      </c>
      <c r="C1331" s="1" t="s">
        <v>1026</v>
      </c>
      <c r="D1331" s="1" t="s">
        <v>37</v>
      </c>
      <c r="F1331" s="1">
        <v>78</v>
      </c>
      <c r="G1331" s="1" t="s">
        <v>2981</v>
      </c>
      <c r="H1331" s="1" t="s">
        <v>60</v>
      </c>
      <c r="I1331" s="1" t="s">
        <v>33</v>
      </c>
      <c r="J1331" s="1" t="s">
        <v>61</v>
      </c>
      <c r="K1331" s="1" t="str">
        <f>"44"</f>
        <v>44</v>
      </c>
      <c r="L1331" s="2">
        <v>43416</v>
      </c>
      <c r="M1331" s="2">
        <v>43426</v>
      </c>
      <c r="N1331" s="2">
        <v>43426</v>
      </c>
      <c r="W1331" s="1" t="s">
        <v>59</v>
      </c>
      <c r="X1331" s="1" t="str">
        <f t="shared" si="75"/>
        <v>607064</v>
      </c>
      <c r="Z1331" s="1" t="s">
        <v>42</v>
      </c>
      <c r="AA1331" s="1">
        <v>1</v>
      </c>
      <c r="AB1331" s="1" t="s">
        <v>2982</v>
      </c>
      <c r="AD1331" s="1" t="s">
        <v>43</v>
      </c>
    </row>
    <row r="1332" spans="1:30" s="1" customFormat="1" x14ac:dyDescent="0.3">
      <c r="A1332" s="1" t="s">
        <v>1024</v>
      </c>
      <c r="B1332" s="1" t="s">
        <v>1025</v>
      </c>
      <c r="C1332" s="1" t="s">
        <v>1026</v>
      </c>
      <c r="D1332" s="1" t="s">
        <v>37</v>
      </c>
      <c r="F1332" s="1">
        <v>78</v>
      </c>
      <c r="G1332" s="1" t="s">
        <v>2983</v>
      </c>
      <c r="H1332" s="1" t="s">
        <v>60</v>
      </c>
      <c r="I1332" s="1" t="s">
        <v>33</v>
      </c>
      <c r="J1332" s="1" t="s">
        <v>61</v>
      </c>
      <c r="K1332" s="1" t="str">
        <f>"44"</f>
        <v>44</v>
      </c>
      <c r="L1332" s="2">
        <v>43416</v>
      </c>
      <c r="M1332" s="2">
        <v>43426</v>
      </c>
      <c r="N1332" s="2">
        <v>43426</v>
      </c>
      <c r="W1332" s="1" t="s">
        <v>59</v>
      </c>
      <c r="X1332" s="1" t="str">
        <f t="shared" si="75"/>
        <v>607064</v>
      </c>
      <c r="Z1332" s="1" t="s">
        <v>42</v>
      </c>
      <c r="AA1332" s="1">
        <v>1</v>
      </c>
      <c r="AB1332" s="1" t="s">
        <v>2984</v>
      </c>
      <c r="AD1332" s="1" t="s">
        <v>43</v>
      </c>
    </row>
    <row r="1333" spans="1:30" s="1" customFormat="1" x14ac:dyDescent="0.3">
      <c r="A1333" s="1" t="s">
        <v>1024</v>
      </c>
      <c r="B1333" s="1" t="s">
        <v>1025</v>
      </c>
      <c r="C1333" s="1" t="s">
        <v>1026</v>
      </c>
      <c r="D1333" s="1" t="s">
        <v>37</v>
      </c>
      <c r="F1333" s="1">
        <v>78</v>
      </c>
      <c r="G1333" s="1" t="s">
        <v>2985</v>
      </c>
      <c r="H1333" s="1" t="s">
        <v>60</v>
      </c>
      <c r="I1333" s="1" t="s">
        <v>33</v>
      </c>
      <c r="J1333" s="1" t="s">
        <v>61</v>
      </c>
      <c r="K1333" s="1" t="str">
        <f>"44"</f>
        <v>44</v>
      </c>
      <c r="L1333" s="2">
        <v>43416</v>
      </c>
      <c r="M1333" s="2">
        <v>43426</v>
      </c>
      <c r="N1333" s="2">
        <v>43426</v>
      </c>
      <c r="W1333" s="1" t="s">
        <v>59</v>
      </c>
      <c r="X1333" s="1" t="str">
        <f t="shared" si="75"/>
        <v>607064</v>
      </c>
      <c r="Z1333" s="1" t="s">
        <v>42</v>
      </c>
      <c r="AA1333" s="1">
        <v>1</v>
      </c>
      <c r="AB1333" s="1" t="s">
        <v>2986</v>
      </c>
      <c r="AD1333" s="1" t="s">
        <v>43</v>
      </c>
    </row>
    <row r="1334" spans="1:30" s="1" customFormat="1" x14ac:dyDescent="0.3">
      <c r="A1334" s="1" t="s">
        <v>1024</v>
      </c>
      <c r="B1334" s="1" t="s">
        <v>1025</v>
      </c>
      <c r="C1334" s="1" t="s">
        <v>1026</v>
      </c>
      <c r="D1334" s="1" t="s">
        <v>37</v>
      </c>
      <c r="F1334" s="1">
        <v>78</v>
      </c>
      <c r="G1334" s="1" t="s">
        <v>2987</v>
      </c>
      <c r="H1334" s="1" t="s">
        <v>60</v>
      </c>
      <c r="I1334" s="1" t="s">
        <v>33</v>
      </c>
      <c r="J1334" s="1" t="s">
        <v>61</v>
      </c>
      <c r="K1334" s="1" t="str">
        <f>"44"</f>
        <v>44</v>
      </c>
      <c r="L1334" s="2">
        <v>43416</v>
      </c>
      <c r="M1334" s="2">
        <v>43426</v>
      </c>
      <c r="N1334" s="2">
        <v>43426</v>
      </c>
      <c r="W1334" s="1" t="s">
        <v>59</v>
      </c>
      <c r="X1334" s="1" t="str">
        <f t="shared" si="75"/>
        <v>607064</v>
      </c>
      <c r="Z1334" s="1" t="s">
        <v>42</v>
      </c>
      <c r="AA1334" s="1">
        <v>1</v>
      </c>
      <c r="AB1334" s="1" t="s">
        <v>2988</v>
      </c>
      <c r="AD1334" s="1" t="s">
        <v>43</v>
      </c>
    </row>
    <row r="1335" spans="1:30" s="1" customFormat="1" x14ac:dyDescent="0.3">
      <c r="A1335" s="1" t="s">
        <v>866</v>
      </c>
      <c r="B1335" s="1" t="s">
        <v>134</v>
      </c>
      <c r="C1335" s="1" t="s">
        <v>653</v>
      </c>
      <c r="D1335" s="1" t="s">
        <v>37</v>
      </c>
      <c r="F1335" s="1">
        <v>78</v>
      </c>
      <c r="G1335" s="1" t="s">
        <v>2989</v>
      </c>
      <c r="H1335" s="1" t="s">
        <v>60</v>
      </c>
      <c r="I1335" s="1" t="s">
        <v>33</v>
      </c>
      <c r="J1335" s="1" t="s">
        <v>61</v>
      </c>
      <c r="K1335" s="1" t="str">
        <f t="shared" ref="K1335:K1343" si="76">"102"</f>
        <v>102</v>
      </c>
      <c r="L1335" s="2">
        <v>43416</v>
      </c>
      <c r="M1335" s="2">
        <v>43426</v>
      </c>
      <c r="N1335" s="2">
        <v>43426</v>
      </c>
      <c r="W1335" s="1" t="s">
        <v>59</v>
      </c>
      <c r="X1335" s="1" t="str">
        <f t="shared" si="75"/>
        <v>607064</v>
      </c>
      <c r="Z1335" s="1" t="s">
        <v>42</v>
      </c>
      <c r="AA1335" s="1">
        <v>1</v>
      </c>
      <c r="AB1335" s="1" t="s">
        <v>2990</v>
      </c>
      <c r="AD1335" s="1" t="s">
        <v>43</v>
      </c>
    </row>
    <row r="1336" spans="1:30" s="1" customFormat="1" x14ac:dyDescent="0.3">
      <c r="A1336" s="1" t="s">
        <v>866</v>
      </c>
      <c r="B1336" s="1" t="s">
        <v>134</v>
      </c>
      <c r="C1336" s="1" t="s">
        <v>653</v>
      </c>
      <c r="D1336" s="1" t="s">
        <v>37</v>
      </c>
      <c r="F1336" s="1">
        <v>78</v>
      </c>
      <c r="G1336" s="1" t="s">
        <v>2991</v>
      </c>
      <c r="H1336" s="1" t="s">
        <v>60</v>
      </c>
      <c r="I1336" s="1" t="s">
        <v>33</v>
      </c>
      <c r="J1336" s="1" t="s">
        <v>61</v>
      </c>
      <c r="K1336" s="1" t="str">
        <f t="shared" si="76"/>
        <v>102</v>
      </c>
      <c r="L1336" s="2">
        <v>43416</v>
      </c>
      <c r="M1336" s="2">
        <v>43426</v>
      </c>
      <c r="N1336" s="2">
        <v>43426</v>
      </c>
      <c r="W1336" s="1" t="s">
        <v>59</v>
      </c>
      <c r="X1336" s="1" t="str">
        <f t="shared" si="75"/>
        <v>607064</v>
      </c>
      <c r="Z1336" s="1" t="s">
        <v>42</v>
      </c>
      <c r="AA1336" s="1">
        <v>1</v>
      </c>
      <c r="AB1336" s="1" t="s">
        <v>2992</v>
      </c>
      <c r="AD1336" s="1" t="s">
        <v>43</v>
      </c>
    </row>
    <row r="1337" spans="1:30" s="1" customFormat="1" x14ac:dyDescent="0.3">
      <c r="A1337" s="1" t="s">
        <v>795</v>
      </c>
      <c r="B1337" s="1" t="s">
        <v>796</v>
      </c>
      <c r="C1337" s="1" t="s">
        <v>797</v>
      </c>
      <c r="D1337" s="1" t="s">
        <v>37</v>
      </c>
      <c r="F1337" s="1">
        <v>78</v>
      </c>
      <c r="G1337" s="1" t="s">
        <v>2993</v>
      </c>
      <c r="H1337" s="1" t="s">
        <v>60</v>
      </c>
      <c r="I1337" s="1" t="s">
        <v>33</v>
      </c>
      <c r="J1337" s="1" t="s">
        <v>61</v>
      </c>
      <c r="K1337" s="1" t="str">
        <f t="shared" si="76"/>
        <v>102</v>
      </c>
      <c r="L1337" s="2">
        <v>43416</v>
      </c>
      <c r="M1337" s="2">
        <v>43426</v>
      </c>
      <c r="N1337" s="2">
        <v>43426</v>
      </c>
      <c r="W1337" s="1" t="s">
        <v>59</v>
      </c>
      <c r="X1337" s="1" t="str">
        <f t="shared" si="75"/>
        <v>607064</v>
      </c>
      <c r="Z1337" s="1" t="s">
        <v>42</v>
      </c>
      <c r="AA1337" s="1">
        <v>1</v>
      </c>
      <c r="AB1337" s="1" t="s">
        <v>2994</v>
      </c>
      <c r="AD1337" s="1" t="s">
        <v>43</v>
      </c>
    </row>
    <row r="1338" spans="1:30" s="1" customFormat="1" x14ac:dyDescent="0.3">
      <c r="A1338" s="1" t="s">
        <v>795</v>
      </c>
      <c r="B1338" s="1" t="s">
        <v>796</v>
      </c>
      <c r="C1338" s="1" t="s">
        <v>797</v>
      </c>
      <c r="D1338" s="1" t="s">
        <v>37</v>
      </c>
      <c r="F1338" s="1">
        <v>78</v>
      </c>
      <c r="G1338" s="1" t="s">
        <v>2995</v>
      </c>
      <c r="H1338" s="1" t="s">
        <v>60</v>
      </c>
      <c r="I1338" s="1" t="s">
        <v>33</v>
      </c>
      <c r="J1338" s="1" t="s">
        <v>61</v>
      </c>
      <c r="K1338" s="1" t="str">
        <f t="shared" si="76"/>
        <v>102</v>
      </c>
      <c r="L1338" s="2">
        <v>43416</v>
      </c>
      <c r="M1338" s="2">
        <v>43426</v>
      </c>
      <c r="N1338" s="2">
        <v>43426</v>
      </c>
      <c r="W1338" s="1" t="s">
        <v>59</v>
      </c>
      <c r="X1338" s="1" t="str">
        <f t="shared" si="75"/>
        <v>607064</v>
      </c>
      <c r="Z1338" s="1" t="s">
        <v>42</v>
      </c>
      <c r="AA1338" s="1">
        <v>1</v>
      </c>
      <c r="AB1338" s="1" t="s">
        <v>2996</v>
      </c>
      <c r="AD1338" s="1" t="s">
        <v>43</v>
      </c>
    </row>
    <row r="1339" spans="1:30" s="1" customFormat="1" x14ac:dyDescent="0.3">
      <c r="A1339" s="1" t="s">
        <v>1052</v>
      </c>
      <c r="B1339" s="1" t="s">
        <v>1053</v>
      </c>
      <c r="C1339" s="1" t="s">
        <v>1054</v>
      </c>
      <c r="D1339" s="1" t="s">
        <v>37</v>
      </c>
      <c r="F1339" s="1">
        <v>78</v>
      </c>
      <c r="G1339" s="1" t="s">
        <v>2997</v>
      </c>
      <c r="H1339" s="1" t="s">
        <v>60</v>
      </c>
      <c r="I1339" s="1" t="s">
        <v>33</v>
      </c>
      <c r="J1339" s="1" t="s">
        <v>61</v>
      </c>
      <c r="K1339" s="1" t="str">
        <f t="shared" si="76"/>
        <v>102</v>
      </c>
      <c r="L1339" s="2">
        <v>43416</v>
      </c>
      <c r="M1339" s="2">
        <v>43426</v>
      </c>
      <c r="N1339" s="2">
        <v>43426</v>
      </c>
      <c r="W1339" s="1" t="s">
        <v>59</v>
      </c>
      <c r="X1339" s="1" t="str">
        <f t="shared" si="75"/>
        <v>607064</v>
      </c>
      <c r="Z1339" s="1" t="s">
        <v>42</v>
      </c>
      <c r="AA1339" s="1">
        <v>1</v>
      </c>
      <c r="AB1339" s="1" t="s">
        <v>2998</v>
      </c>
      <c r="AD1339" s="1" t="s">
        <v>43</v>
      </c>
    </row>
    <row r="1340" spans="1:30" s="1" customFormat="1" x14ac:dyDescent="0.3">
      <c r="A1340" s="1" t="s">
        <v>3000</v>
      </c>
      <c r="B1340" s="1" t="s">
        <v>3001</v>
      </c>
      <c r="C1340" s="1" t="s">
        <v>3002</v>
      </c>
      <c r="D1340" s="1" t="s">
        <v>37</v>
      </c>
      <c r="F1340" s="1">
        <v>78</v>
      </c>
      <c r="G1340" s="1" t="s">
        <v>2999</v>
      </c>
      <c r="H1340" s="1" t="s">
        <v>60</v>
      </c>
      <c r="I1340" s="1" t="s">
        <v>33</v>
      </c>
      <c r="J1340" s="1" t="s">
        <v>61</v>
      </c>
      <c r="K1340" s="1" t="str">
        <f t="shared" si="76"/>
        <v>102</v>
      </c>
      <c r="L1340" s="2">
        <v>43416</v>
      </c>
      <c r="M1340" s="2">
        <v>43426</v>
      </c>
      <c r="N1340" s="2">
        <v>43426</v>
      </c>
      <c r="W1340" s="1" t="s">
        <v>59</v>
      </c>
      <c r="X1340" s="1" t="str">
        <f t="shared" si="75"/>
        <v>607064</v>
      </c>
      <c r="Z1340" s="1" t="s">
        <v>42</v>
      </c>
      <c r="AA1340" s="1">
        <v>1</v>
      </c>
      <c r="AB1340" s="1" t="s">
        <v>3003</v>
      </c>
      <c r="AD1340" s="1" t="s">
        <v>43</v>
      </c>
    </row>
    <row r="1341" spans="1:30" s="1" customFormat="1" x14ac:dyDescent="0.3">
      <c r="A1341" s="1" t="s">
        <v>502</v>
      </c>
      <c r="B1341" s="1" t="s">
        <v>500</v>
      </c>
      <c r="C1341" s="1" t="s">
        <v>2814</v>
      </c>
      <c r="D1341" s="1" t="s">
        <v>37</v>
      </c>
      <c r="F1341" s="1">
        <v>78</v>
      </c>
      <c r="G1341" s="1" t="s">
        <v>3004</v>
      </c>
      <c r="H1341" s="1" t="s">
        <v>60</v>
      </c>
      <c r="I1341" s="1" t="s">
        <v>33</v>
      </c>
      <c r="J1341" s="1" t="s">
        <v>61</v>
      </c>
      <c r="K1341" s="1" t="str">
        <f t="shared" si="76"/>
        <v>102</v>
      </c>
      <c r="L1341" s="2">
        <v>43416</v>
      </c>
      <c r="M1341" s="2">
        <v>43417</v>
      </c>
      <c r="N1341" s="2">
        <v>43417</v>
      </c>
      <c r="W1341" s="1" t="s">
        <v>59</v>
      </c>
      <c r="X1341" s="1" t="str">
        <f t="shared" si="75"/>
        <v>607064</v>
      </c>
      <c r="Z1341" s="1" t="s">
        <v>42</v>
      </c>
      <c r="AA1341" s="1">
        <v>1</v>
      </c>
      <c r="AB1341" s="1" t="s">
        <v>3005</v>
      </c>
      <c r="AD1341" s="1" t="s">
        <v>43</v>
      </c>
    </row>
    <row r="1342" spans="1:30" s="1" customFormat="1" x14ac:dyDescent="0.3">
      <c r="A1342" s="1" t="s">
        <v>298</v>
      </c>
      <c r="B1342" s="1" t="s">
        <v>299</v>
      </c>
      <c r="C1342" s="1" t="s">
        <v>300</v>
      </c>
      <c r="D1342" s="1" t="s">
        <v>37</v>
      </c>
      <c r="F1342" s="1">
        <v>78</v>
      </c>
      <c r="G1342" s="1" t="s">
        <v>3006</v>
      </c>
      <c r="H1342" s="1" t="s">
        <v>60</v>
      </c>
      <c r="I1342" s="1" t="s">
        <v>33</v>
      </c>
      <c r="J1342" s="1" t="s">
        <v>61</v>
      </c>
      <c r="K1342" s="1" t="str">
        <f t="shared" si="76"/>
        <v>102</v>
      </c>
      <c r="L1342" s="2">
        <v>43416</v>
      </c>
      <c r="M1342" s="2">
        <v>43426</v>
      </c>
      <c r="N1342" s="2">
        <v>43426</v>
      </c>
      <c r="W1342" s="1" t="s">
        <v>59</v>
      </c>
      <c r="X1342" s="1" t="str">
        <f t="shared" si="75"/>
        <v>607064</v>
      </c>
      <c r="Z1342" s="1" t="s">
        <v>42</v>
      </c>
      <c r="AA1342" s="1">
        <v>1</v>
      </c>
      <c r="AB1342" s="1" t="s">
        <v>3007</v>
      </c>
      <c r="AD1342" s="1" t="s">
        <v>43</v>
      </c>
    </row>
    <row r="1343" spans="1:30" s="1" customFormat="1" x14ac:dyDescent="0.3">
      <c r="A1343" s="1" t="s">
        <v>767</v>
      </c>
      <c r="B1343" s="1" t="s">
        <v>768</v>
      </c>
      <c r="C1343" s="1" t="s">
        <v>48</v>
      </c>
      <c r="D1343" s="1" t="s">
        <v>37</v>
      </c>
      <c r="F1343" s="1">
        <v>78</v>
      </c>
      <c r="G1343" s="1" t="s">
        <v>3008</v>
      </c>
      <c r="H1343" s="1" t="s">
        <v>60</v>
      </c>
      <c r="I1343" s="1" t="s">
        <v>33</v>
      </c>
      <c r="J1343" s="1" t="s">
        <v>61</v>
      </c>
      <c r="K1343" s="1" t="str">
        <f t="shared" si="76"/>
        <v>102</v>
      </c>
      <c r="L1343" s="2">
        <v>43416</v>
      </c>
      <c r="M1343" s="2">
        <v>43426</v>
      </c>
      <c r="N1343" s="2">
        <v>43426</v>
      </c>
      <c r="W1343" s="1" t="s">
        <v>59</v>
      </c>
      <c r="X1343" s="1" t="str">
        <f t="shared" si="75"/>
        <v>607064</v>
      </c>
      <c r="Z1343" s="1" t="s">
        <v>42</v>
      </c>
      <c r="AA1343" s="1">
        <v>1</v>
      </c>
      <c r="AB1343" s="1" t="s">
        <v>3009</v>
      </c>
      <c r="AD1343" s="1" t="s">
        <v>43</v>
      </c>
    </row>
    <row r="1344" spans="1:30" s="1" customFormat="1" x14ac:dyDescent="0.3">
      <c r="A1344" s="1" t="s">
        <v>1096</v>
      </c>
      <c r="B1344" s="1" t="s">
        <v>1097</v>
      </c>
      <c r="C1344" s="1" t="s">
        <v>1098</v>
      </c>
      <c r="D1344" s="1" t="s">
        <v>37</v>
      </c>
      <c r="F1344" s="1">
        <v>78</v>
      </c>
      <c r="G1344" s="1" t="s">
        <v>3010</v>
      </c>
      <c r="H1344" s="1" t="s">
        <v>60</v>
      </c>
      <c r="I1344" s="1" t="s">
        <v>33</v>
      </c>
      <c r="J1344" s="1" t="s">
        <v>61</v>
      </c>
      <c r="K1344" s="1" t="str">
        <f>"44"</f>
        <v>44</v>
      </c>
      <c r="L1344" s="2">
        <v>43416</v>
      </c>
      <c r="M1344" s="2">
        <v>43426</v>
      </c>
      <c r="N1344" s="2">
        <v>43426</v>
      </c>
      <c r="W1344" s="1" t="s">
        <v>59</v>
      </c>
      <c r="X1344" s="1" t="str">
        <f t="shared" si="75"/>
        <v>607064</v>
      </c>
      <c r="Z1344" s="1" t="s">
        <v>42</v>
      </c>
      <c r="AA1344" s="1">
        <v>1</v>
      </c>
      <c r="AB1344" s="1" t="s">
        <v>3011</v>
      </c>
      <c r="AD1344" s="1" t="s">
        <v>43</v>
      </c>
    </row>
    <row r="1345" spans="1:30" s="1" customFormat="1" x14ac:dyDescent="0.3">
      <c r="A1345" s="1" t="s">
        <v>666</v>
      </c>
      <c r="B1345" s="1" t="s">
        <v>664</v>
      </c>
      <c r="C1345" s="1" t="s">
        <v>1006</v>
      </c>
      <c r="D1345" s="1" t="s">
        <v>37</v>
      </c>
      <c r="F1345" s="1">
        <v>78</v>
      </c>
      <c r="G1345" s="1" t="s">
        <v>3012</v>
      </c>
      <c r="H1345" s="1" t="s">
        <v>60</v>
      </c>
      <c r="I1345" s="1" t="s">
        <v>33</v>
      </c>
      <c r="J1345" s="1" t="s">
        <v>61</v>
      </c>
      <c r="K1345" s="1" t="str">
        <f>"44"</f>
        <v>44</v>
      </c>
      <c r="L1345" s="2">
        <v>43416</v>
      </c>
      <c r="M1345" s="2">
        <v>43426</v>
      </c>
      <c r="N1345" s="2">
        <v>43426</v>
      </c>
      <c r="W1345" s="1" t="s">
        <v>59</v>
      </c>
      <c r="X1345" s="1" t="str">
        <f t="shared" si="75"/>
        <v>607064</v>
      </c>
      <c r="Z1345" s="1" t="s">
        <v>42</v>
      </c>
      <c r="AA1345" s="1">
        <v>1</v>
      </c>
      <c r="AB1345" s="1" t="s">
        <v>3013</v>
      </c>
      <c r="AD1345" s="1" t="s">
        <v>43</v>
      </c>
    </row>
    <row r="1346" spans="1:30" s="1" customFormat="1" x14ac:dyDescent="0.3">
      <c r="A1346" s="1" t="s">
        <v>2182</v>
      </c>
      <c r="B1346" s="1" t="s">
        <v>2183</v>
      </c>
      <c r="C1346" s="1" t="s">
        <v>2184</v>
      </c>
      <c r="D1346" s="1" t="s">
        <v>37</v>
      </c>
      <c r="F1346" s="1">
        <v>78</v>
      </c>
      <c r="G1346" s="1" t="s">
        <v>3014</v>
      </c>
      <c r="H1346" s="1" t="s">
        <v>60</v>
      </c>
      <c r="I1346" s="1" t="s">
        <v>33</v>
      </c>
      <c r="J1346" s="1" t="s">
        <v>61</v>
      </c>
      <c r="K1346" s="1" t="str">
        <f>"FRN"</f>
        <v>FRN</v>
      </c>
      <c r="L1346" s="2">
        <v>43416</v>
      </c>
      <c r="M1346" s="2">
        <v>43426</v>
      </c>
      <c r="N1346" s="2">
        <v>43426</v>
      </c>
      <c r="W1346" s="1" t="s">
        <v>59</v>
      </c>
      <c r="X1346" s="1" t="str">
        <f t="shared" si="75"/>
        <v>607064</v>
      </c>
      <c r="Z1346" s="1" t="s">
        <v>42</v>
      </c>
      <c r="AA1346" s="1">
        <v>1</v>
      </c>
      <c r="AB1346" s="1" t="s">
        <v>3015</v>
      </c>
      <c r="AD1346" s="1" t="s">
        <v>43</v>
      </c>
    </row>
    <row r="1347" spans="1:30" s="1" customFormat="1" x14ac:dyDescent="0.3">
      <c r="A1347" s="1" t="s">
        <v>795</v>
      </c>
      <c r="B1347" s="1" t="s">
        <v>796</v>
      </c>
      <c r="C1347" s="1" t="s">
        <v>797</v>
      </c>
      <c r="D1347" s="1" t="s">
        <v>37</v>
      </c>
      <c r="F1347" s="1">
        <v>78</v>
      </c>
      <c r="G1347" s="1" t="s">
        <v>3016</v>
      </c>
      <c r="H1347" s="1" t="s">
        <v>60</v>
      </c>
      <c r="I1347" s="1" t="s">
        <v>33</v>
      </c>
      <c r="J1347" s="1" t="s">
        <v>61</v>
      </c>
      <c r="K1347" s="1" t="str">
        <f>"102"</f>
        <v>102</v>
      </c>
      <c r="L1347" s="2">
        <v>43416</v>
      </c>
      <c r="M1347" s="2">
        <v>43426</v>
      </c>
      <c r="N1347" s="2">
        <v>43426</v>
      </c>
      <c r="W1347" s="1" t="s">
        <v>59</v>
      </c>
      <c r="X1347" s="1" t="str">
        <f t="shared" si="75"/>
        <v>607064</v>
      </c>
      <c r="Z1347" s="1" t="s">
        <v>42</v>
      </c>
      <c r="AA1347" s="1">
        <v>1</v>
      </c>
      <c r="AB1347" s="1" t="s">
        <v>3017</v>
      </c>
      <c r="AD1347" s="1" t="s">
        <v>43</v>
      </c>
    </row>
    <row r="1348" spans="1:30" s="1" customFormat="1" x14ac:dyDescent="0.3">
      <c r="A1348" s="1" t="s">
        <v>3019</v>
      </c>
      <c r="B1348" s="1" t="s">
        <v>500</v>
      </c>
      <c r="C1348" s="1" t="s">
        <v>3020</v>
      </c>
      <c r="D1348" s="1" t="s">
        <v>37</v>
      </c>
      <c r="F1348" s="1">
        <v>78</v>
      </c>
      <c r="G1348" s="1" t="s">
        <v>3018</v>
      </c>
      <c r="H1348" s="1" t="s">
        <v>60</v>
      </c>
      <c r="I1348" s="1" t="s">
        <v>33</v>
      </c>
      <c r="J1348" s="1" t="s">
        <v>61</v>
      </c>
      <c r="K1348" s="1" t="str">
        <f>"102"</f>
        <v>102</v>
      </c>
      <c r="L1348" s="2">
        <v>43416</v>
      </c>
      <c r="M1348" s="2">
        <v>43426</v>
      </c>
      <c r="N1348" s="2">
        <v>43426</v>
      </c>
      <c r="W1348" s="1" t="s">
        <v>59</v>
      </c>
      <c r="X1348" s="1" t="str">
        <f t="shared" si="75"/>
        <v>607064</v>
      </c>
      <c r="Z1348" s="1" t="s">
        <v>42</v>
      </c>
      <c r="AA1348" s="1">
        <v>1</v>
      </c>
      <c r="AB1348" s="1" t="s">
        <v>3021</v>
      </c>
      <c r="AD1348" s="1" t="s">
        <v>43</v>
      </c>
    </row>
    <row r="1349" spans="1:30" s="1" customFormat="1" x14ac:dyDescent="0.3">
      <c r="A1349" s="1" t="s">
        <v>3023</v>
      </c>
      <c r="B1349" s="1" t="s">
        <v>3024</v>
      </c>
      <c r="C1349" s="1" t="s">
        <v>1209</v>
      </c>
      <c r="D1349" s="1" t="s">
        <v>37</v>
      </c>
      <c r="F1349" s="1">
        <v>78</v>
      </c>
      <c r="G1349" s="1" t="s">
        <v>3022</v>
      </c>
      <c r="H1349" s="1" t="s">
        <v>60</v>
      </c>
      <c r="I1349" s="1" t="s">
        <v>33</v>
      </c>
      <c r="J1349" s="1" t="s">
        <v>61</v>
      </c>
      <c r="K1349" s="1" t="str">
        <f>"102"</f>
        <v>102</v>
      </c>
      <c r="L1349" s="2">
        <v>43416</v>
      </c>
      <c r="M1349" s="2">
        <v>43426</v>
      </c>
      <c r="N1349" s="2">
        <v>43426</v>
      </c>
      <c r="W1349" s="1" t="s">
        <v>59</v>
      </c>
      <c r="X1349" s="1" t="str">
        <f t="shared" si="75"/>
        <v>607064</v>
      </c>
      <c r="Z1349" s="1" t="s">
        <v>42</v>
      </c>
      <c r="AA1349" s="1">
        <v>1</v>
      </c>
      <c r="AB1349" s="1" t="s">
        <v>3025</v>
      </c>
      <c r="AD1349" s="1" t="s">
        <v>43</v>
      </c>
    </row>
    <row r="1350" spans="1:30" s="1" customFormat="1" x14ac:dyDescent="0.3">
      <c r="A1350" s="1" t="s">
        <v>3023</v>
      </c>
      <c r="B1350" s="1" t="s">
        <v>3024</v>
      </c>
      <c r="C1350" s="1" t="s">
        <v>1209</v>
      </c>
      <c r="D1350" s="1" t="s">
        <v>37</v>
      </c>
      <c r="F1350" s="1">
        <v>78</v>
      </c>
      <c r="G1350" s="1" t="s">
        <v>3026</v>
      </c>
      <c r="H1350" s="1" t="s">
        <v>60</v>
      </c>
      <c r="I1350" s="1" t="s">
        <v>33</v>
      </c>
      <c r="J1350" s="1" t="s">
        <v>61</v>
      </c>
      <c r="K1350" s="1" t="str">
        <f>"102"</f>
        <v>102</v>
      </c>
      <c r="L1350" s="2">
        <v>43416</v>
      </c>
      <c r="M1350" s="2">
        <v>43426</v>
      </c>
      <c r="N1350" s="2">
        <v>43426</v>
      </c>
      <c r="W1350" s="1" t="s">
        <v>59</v>
      </c>
      <c r="X1350" s="1" t="str">
        <f t="shared" si="75"/>
        <v>607064</v>
      </c>
      <c r="Z1350" s="1" t="s">
        <v>42</v>
      </c>
      <c r="AA1350" s="1">
        <v>1</v>
      </c>
      <c r="AB1350" s="1" t="s">
        <v>3027</v>
      </c>
      <c r="AD1350" s="1" t="s">
        <v>43</v>
      </c>
    </row>
    <row r="1351" spans="1:30" s="1" customFormat="1" x14ac:dyDescent="0.3">
      <c r="A1351" s="1" t="s">
        <v>3023</v>
      </c>
      <c r="B1351" s="1" t="s">
        <v>3024</v>
      </c>
      <c r="C1351" s="1" t="s">
        <v>1209</v>
      </c>
      <c r="D1351" s="1" t="s">
        <v>37</v>
      </c>
      <c r="F1351" s="1">
        <v>78</v>
      </c>
      <c r="G1351" s="1" t="s">
        <v>3028</v>
      </c>
      <c r="H1351" s="1" t="s">
        <v>60</v>
      </c>
      <c r="I1351" s="1" t="s">
        <v>33</v>
      </c>
      <c r="J1351" s="1" t="s">
        <v>61</v>
      </c>
      <c r="K1351" s="1" t="str">
        <f>"102"</f>
        <v>102</v>
      </c>
      <c r="L1351" s="2">
        <v>43416</v>
      </c>
      <c r="M1351" s="2">
        <v>43426</v>
      </c>
      <c r="N1351" s="2">
        <v>43426</v>
      </c>
      <c r="W1351" s="1" t="s">
        <v>59</v>
      </c>
      <c r="X1351" s="1" t="str">
        <f t="shared" si="75"/>
        <v>607064</v>
      </c>
      <c r="Z1351" s="1" t="s">
        <v>42</v>
      </c>
      <c r="AA1351" s="1">
        <v>1</v>
      </c>
      <c r="AB1351" s="1" t="s">
        <v>3029</v>
      </c>
      <c r="AD1351" s="1" t="s">
        <v>43</v>
      </c>
    </row>
    <row r="1352" spans="1:30" s="1" customFormat="1" x14ac:dyDescent="0.3">
      <c r="A1352" s="1" t="s">
        <v>619</v>
      </c>
      <c r="B1352" s="1" t="s">
        <v>620</v>
      </c>
      <c r="C1352" s="1" t="s">
        <v>621</v>
      </c>
      <c r="D1352" s="1" t="s">
        <v>37</v>
      </c>
      <c r="F1352" s="1">
        <v>78</v>
      </c>
      <c r="G1352" s="1" t="s">
        <v>3030</v>
      </c>
      <c r="H1352" s="1" t="s">
        <v>60</v>
      </c>
      <c r="I1352" s="1" t="s">
        <v>33</v>
      </c>
      <c r="J1352" s="1" t="s">
        <v>61</v>
      </c>
      <c r="K1352" s="1" t="str">
        <f>"FRN"</f>
        <v>FRN</v>
      </c>
      <c r="L1352" s="2">
        <v>43416</v>
      </c>
      <c r="M1352" s="2">
        <v>43426</v>
      </c>
      <c r="N1352" s="2">
        <v>43426</v>
      </c>
      <c r="W1352" s="1" t="s">
        <v>59</v>
      </c>
      <c r="X1352" s="1" t="str">
        <f t="shared" si="75"/>
        <v>607064</v>
      </c>
      <c r="Z1352" s="1" t="s">
        <v>42</v>
      </c>
      <c r="AA1352" s="1">
        <v>1</v>
      </c>
      <c r="AB1352" s="1" t="s">
        <v>3031</v>
      </c>
      <c r="AD1352" s="1" t="s">
        <v>43</v>
      </c>
    </row>
    <row r="1353" spans="1:30" s="1" customFormat="1" x14ac:dyDescent="0.3">
      <c r="A1353" s="1" t="s">
        <v>3033</v>
      </c>
      <c r="B1353" s="1" t="s">
        <v>815</v>
      </c>
      <c r="C1353" s="1" t="s">
        <v>380</v>
      </c>
      <c r="D1353" s="1" t="s">
        <v>37</v>
      </c>
      <c r="F1353" s="1">
        <v>78</v>
      </c>
      <c r="G1353" s="1" t="s">
        <v>3032</v>
      </c>
      <c r="H1353" s="1" t="s">
        <v>60</v>
      </c>
      <c r="I1353" s="1" t="s">
        <v>33</v>
      </c>
      <c r="J1353" s="1" t="s">
        <v>61</v>
      </c>
      <c r="K1353" s="1" t="str">
        <f>"102"</f>
        <v>102</v>
      </c>
      <c r="L1353" s="2">
        <v>43416</v>
      </c>
      <c r="M1353" s="2">
        <v>43426</v>
      </c>
      <c r="N1353" s="2">
        <v>43426</v>
      </c>
      <c r="W1353" s="1" t="s">
        <v>59</v>
      </c>
      <c r="X1353" s="1" t="str">
        <f t="shared" si="75"/>
        <v>607064</v>
      </c>
      <c r="Z1353" s="1" t="s">
        <v>42</v>
      </c>
      <c r="AA1353" s="1">
        <v>1</v>
      </c>
      <c r="AB1353" s="1" t="s">
        <v>3034</v>
      </c>
      <c r="AD1353" s="1" t="s">
        <v>43</v>
      </c>
    </row>
    <row r="1354" spans="1:30" s="1" customFormat="1" x14ac:dyDescent="0.3">
      <c r="A1354" s="1" t="s">
        <v>1096</v>
      </c>
      <c r="B1354" s="1" t="s">
        <v>1097</v>
      </c>
      <c r="C1354" s="1" t="s">
        <v>1098</v>
      </c>
      <c r="D1354" s="1" t="s">
        <v>37</v>
      </c>
      <c r="F1354" s="1">
        <v>78</v>
      </c>
      <c r="G1354" s="1" t="s">
        <v>3035</v>
      </c>
      <c r="H1354" s="1" t="s">
        <v>60</v>
      </c>
      <c r="I1354" s="1" t="s">
        <v>33</v>
      </c>
      <c r="J1354" s="1" t="s">
        <v>61</v>
      </c>
      <c r="K1354" s="1" t="str">
        <f>"44"</f>
        <v>44</v>
      </c>
      <c r="L1354" s="2">
        <v>43416</v>
      </c>
      <c r="M1354" s="2">
        <v>43426</v>
      </c>
      <c r="N1354" s="2">
        <v>43426</v>
      </c>
      <c r="W1354" s="1" t="s">
        <v>59</v>
      </c>
      <c r="X1354" s="1" t="str">
        <f t="shared" si="75"/>
        <v>607064</v>
      </c>
      <c r="Z1354" s="1" t="s">
        <v>42</v>
      </c>
      <c r="AA1354" s="1">
        <v>1</v>
      </c>
      <c r="AB1354" s="1" t="s">
        <v>3036</v>
      </c>
      <c r="AD1354" s="1" t="s">
        <v>43</v>
      </c>
    </row>
    <row r="1355" spans="1:30" s="1" customFormat="1" x14ac:dyDescent="0.3">
      <c r="A1355" s="1" t="s">
        <v>413</v>
      </c>
      <c r="B1355" s="1" t="s">
        <v>414</v>
      </c>
      <c r="C1355" s="1" t="s">
        <v>415</v>
      </c>
      <c r="D1355" s="1" t="s">
        <v>37</v>
      </c>
      <c r="F1355" s="1">
        <v>78</v>
      </c>
      <c r="G1355" s="1" t="s">
        <v>3037</v>
      </c>
      <c r="H1355" s="1" t="s">
        <v>60</v>
      </c>
      <c r="I1355" s="1" t="s">
        <v>33</v>
      </c>
      <c r="J1355" s="1" t="s">
        <v>61</v>
      </c>
      <c r="K1355" s="1" t="str">
        <f>"FRN"</f>
        <v>FRN</v>
      </c>
      <c r="L1355" s="2">
        <v>43416</v>
      </c>
      <c r="M1355" s="2">
        <v>43426</v>
      </c>
      <c r="N1355" s="2">
        <v>43426</v>
      </c>
      <c r="W1355" s="1" t="s">
        <v>59</v>
      </c>
      <c r="X1355" s="1" t="str">
        <f t="shared" si="75"/>
        <v>607064</v>
      </c>
      <c r="Z1355" s="1" t="s">
        <v>42</v>
      </c>
      <c r="AA1355" s="1">
        <v>1</v>
      </c>
      <c r="AB1355" s="1" t="s">
        <v>3038</v>
      </c>
      <c r="AD1355" s="1" t="s">
        <v>43</v>
      </c>
    </row>
    <row r="1356" spans="1:30" s="1" customFormat="1" x14ac:dyDescent="0.3">
      <c r="A1356" s="1" t="s">
        <v>795</v>
      </c>
      <c r="B1356" s="1" t="s">
        <v>796</v>
      </c>
      <c r="C1356" s="1" t="s">
        <v>797</v>
      </c>
      <c r="D1356" s="1" t="s">
        <v>37</v>
      </c>
      <c r="F1356" s="1">
        <v>78</v>
      </c>
      <c r="G1356" s="1" t="s">
        <v>3039</v>
      </c>
      <c r="H1356" s="1" t="s">
        <v>60</v>
      </c>
      <c r="I1356" s="1" t="s">
        <v>33</v>
      </c>
      <c r="J1356" s="1" t="s">
        <v>61</v>
      </c>
      <c r="K1356" s="1" t="str">
        <f>"102"</f>
        <v>102</v>
      </c>
      <c r="L1356" s="2">
        <v>43416</v>
      </c>
      <c r="M1356" s="2">
        <v>43426</v>
      </c>
      <c r="N1356" s="2">
        <v>43426</v>
      </c>
      <c r="W1356" s="1" t="s">
        <v>59</v>
      </c>
      <c r="X1356" s="1" t="str">
        <f t="shared" si="75"/>
        <v>607064</v>
      </c>
      <c r="Z1356" s="1" t="s">
        <v>42</v>
      </c>
      <c r="AA1356" s="1">
        <v>1</v>
      </c>
      <c r="AB1356" s="1" t="s">
        <v>3040</v>
      </c>
      <c r="AD1356" s="1" t="s">
        <v>43</v>
      </c>
    </row>
    <row r="1357" spans="1:30" s="1" customFormat="1" x14ac:dyDescent="0.3">
      <c r="A1357" s="1" t="s">
        <v>2390</v>
      </c>
      <c r="B1357" s="1" t="s">
        <v>2391</v>
      </c>
      <c r="C1357" s="1" t="s">
        <v>2392</v>
      </c>
      <c r="D1357" s="1" t="s">
        <v>37</v>
      </c>
      <c r="F1357" s="1">
        <v>78</v>
      </c>
      <c r="G1357" s="1" t="s">
        <v>3041</v>
      </c>
      <c r="H1357" s="1" t="s">
        <v>60</v>
      </c>
      <c r="I1357" s="1" t="s">
        <v>33</v>
      </c>
      <c r="J1357" s="1" t="s">
        <v>61</v>
      </c>
      <c r="K1357" s="1" t="str">
        <f>"FRN"</f>
        <v>FRN</v>
      </c>
      <c r="L1357" s="2">
        <v>43416</v>
      </c>
      <c r="M1357" s="2">
        <v>43426</v>
      </c>
      <c r="N1357" s="2">
        <v>43426</v>
      </c>
      <c r="W1357" s="1" t="s">
        <v>59</v>
      </c>
      <c r="X1357" s="1" t="str">
        <f t="shared" si="75"/>
        <v>607064</v>
      </c>
      <c r="Z1357" s="1" t="s">
        <v>42</v>
      </c>
      <c r="AA1357" s="1">
        <v>1</v>
      </c>
      <c r="AB1357" s="1" t="s">
        <v>3042</v>
      </c>
      <c r="AD1357" s="1" t="s">
        <v>43</v>
      </c>
    </row>
    <row r="1358" spans="1:30" s="1" customFormat="1" x14ac:dyDescent="0.3">
      <c r="A1358" s="1" t="s">
        <v>3044</v>
      </c>
      <c r="B1358" s="1" t="s">
        <v>3045</v>
      </c>
      <c r="C1358" s="1" t="s">
        <v>3046</v>
      </c>
      <c r="D1358" s="1" t="s">
        <v>37</v>
      </c>
      <c r="F1358" s="1">
        <v>78</v>
      </c>
      <c r="G1358" s="1" t="s">
        <v>3043</v>
      </c>
      <c r="H1358" s="1" t="s">
        <v>60</v>
      </c>
      <c r="I1358" s="1" t="s">
        <v>33</v>
      </c>
      <c r="J1358" s="1" t="s">
        <v>61</v>
      </c>
      <c r="K1358" s="1" t="str">
        <f>"FRN"</f>
        <v>FRN</v>
      </c>
      <c r="L1358" s="2">
        <v>43416</v>
      </c>
      <c r="M1358" s="2">
        <v>43426</v>
      </c>
      <c r="N1358" s="2">
        <v>43426</v>
      </c>
      <c r="W1358" s="1" t="s">
        <v>59</v>
      </c>
      <c r="X1358" s="1" t="str">
        <f t="shared" si="75"/>
        <v>607064</v>
      </c>
      <c r="Z1358" s="1" t="s">
        <v>42</v>
      </c>
      <c r="AA1358" s="1">
        <v>1</v>
      </c>
      <c r="AB1358" s="1" t="s">
        <v>3047</v>
      </c>
      <c r="AD1358" s="1" t="s">
        <v>43</v>
      </c>
    </row>
    <row r="1359" spans="1:30" s="1" customFormat="1" x14ac:dyDescent="0.3">
      <c r="A1359" s="1" t="s">
        <v>1172</v>
      </c>
      <c r="B1359" s="1" t="s">
        <v>1173</v>
      </c>
      <c r="C1359" s="1" t="s">
        <v>1174</v>
      </c>
      <c r="D1359" s="1" t="s">
        <v>37</v>
      </c>
      <c r="F1359" s="1">
        <v>78</v>
      </c>
      <c r="G1359" s="1" t="s">
        <v>3048</v>
      </c>
      <c r="H1359" s="1" t="s">
        <v>60</v>
      </c>
      <c r="I1359" s="1" t="s">
        <v>33</v>
      </c>
      <c r="J1359" s="1" t="s">
        <v>61</v>
      </c>
      <c r="K1359" s="1" t="str">
        <f>"44"</f>
        <v>44</v>
      </c>
      <c r="L1359" s="2">
        <v>43416</v>
      </c>
      <c r="M1359" s="2">
        <v>43426</v>
      </c>
      <c r="N1359" s="2">
        <v>43426</v>
      </c>
      <c r="W1359" s="1" t="s">
        <v>59</v>
      </c>
      <c r="X1359" s="1" t="str">
        <f t="shared" si="75"/>
        <v>607064</v>
      </c>
      <c r="Z1359" s="1" t="s">
        <v>42</v>
      </c>
      <c r="AA1359" s="1">
        <v>1</v>
      </c>
      <c r="AB1359" s="1" t="s">
        <v>3049</v>
      </c>
      <c r="AD1359" s="1" t="s">
        <v>43</v>
      </c>
    </row>
    <row r="1360" spans="1:30" s="1" customFormat="1" x14ac:dyDescent="0.3">
      <c r="A1360" s="1" t="s">
        <v>479</v>
      </c>
      <c r="B1360" s="1" t="s">
        <v>480</v>
      </c>
      <c r="C1360" s="1" t="s">
        <v>481</v>
      </c>
      <c r="D1360" s="1" t="s">
        <v>37</v>
      </c>
      <c r="F1360" s="1">
        <v>78</v>
      </c>
      <c r="G1360" s="1" t="s">
        <v>3050</v>
      </c>
      <c r="H1360" s="1" t="s">
        <v>60</v>
      </c>
      <c r="I1360" s="1" t="s">
        <v>33</v>
      </c>
      <c r="J1360" s="1" t="s">
        <v>61</v>
      </c>
      <c r="K1360" s="1" t="str">
        <f>"102"</f>
        <v>102</v>
      </c>
      <c r="L1360" s="2">
        <v>43416</v>
      </c>
      <c r="M1360" s="2">
        <v>43426</v>
      </c>
      <c r="N1360" s="2">
        <v>43426</v>
      </c>
      <c r="W1360" s="1" t="s">
        <v>59</v>
      </c>
      <c r="X1360" s="1" t="str">
        <f t="shared" si="75"/>
        <v>607064</v>
      </c>
      <c r="Z1360" s="1" t="s">
        <v>42</v>
      </c>
      <c r="AA1360" s="1">
        <v>1</v>
      </c>
      <c r="AB1360" s="1" t="s">
        <v>3051</v>
      </c>
      <c r="AD1360" s="1" t="s">
        <v>43</v>
      </c>
    </row>
    <row r="1361" spans="1:30" s="1" customFormat="1" x14ac:dyDescent="0.3">
      <c r="A1361" s="1" t="s">
        <v>633</v>
      </c>
      <c r="B1361" s="1" t="s">
        <v>634</v>
      </c>
      <c r="C1361" s="1" t="s">
        <v>635</v>
      </c>
      <c r="D1361" s="1" t="s">
        <v>37</v>
      </c>
      <c r="F1361" s="1">
        <v>78</v>
      </c>
      <c r="G1361" s="1" t="s">
        <v>3052</v>
      </c>
      <c r="H1361" s="1" t="s">
        <v>60</v>
      </c>
      <c r="I1361" s="1" t="s">
        <v>33</v>
      </c>
      <c r="J1361" s="1" t="s">
        <v>61</v>
      </c>
      <c r="K1361" s="1" t="str">
        <f>"102"</f>
        <v>102</v>
      </c>
      <c r="L1361" s="2">
        <v>43416</v>
      </c>
      <c r="M1361" s="2">
        <v>43426</v>
      </c>
      <c r="N1361" s="2">
        <v>43426</v>
      </c>
      <c r="W1361" s="1" t="s">
        <v>59</v>
      </c>
      <c r="X1361" s="1" t="str">
        <f t="shared" si="75"/>
        <v>607064</v>
      </c>
      <c r="Z1361" s="1" t="s">
        <v>42</v>
      </c>
      <c r="AA1361" s="1">
        <v>1</v>
      </c>
      <c r="AB1361" s="1" t="s">
        <v>3053</v>
      </c>
      <c r="AD1361" s="1" t="s">
        <v>43</v>
      </c>
    </row>
    <row r="1362" spans="1:30" s="1" customFormat="1" x14ac:dyDescent="0.3">
      <c r="A1362" s="1" t="s">
        <v>991</v>
      </c>
      <c r="B1362" s="1" t="s">
        <v>992</v>
      </c>
      <c r="C1362" s="1" t="s">
        <v>607</v>
      </c>
      <c r="D1362" s="1" t="s">
        <v>37</v>
      </c>
      <c r="F1362" s="1">
        <v>78</v>
      </c>
      <c r="G1362" s="1" t="s">
        <v>3054</v>
      </c>
      <c r="H1362" s="1" t="s">
        <v>60</v>
      </c>
      <c r="I1362" s="1" t="s">
        <v>33</v>
      </c>
      <c r="J1362" s="1" t="s">
        <v>61</v>
      </c>
      <c r="K1362" s="1" t="str">
        <f>"102"</f>
        <v>102</v>
      </c>
      <c r="L1362" s="2">
        <v>43416</v>
      </c>
      <c r="M1362" s="2">
        <v>43426</v>
      </c>
      <c r="N1362" s="2">
        <v>43426</v>
      </c>
      <c r="W1362" s="1" t="s">
        <v>59</v>
      </c>
      <c r="X1362" s="1" t="str">
        <f t="shared" si="75"/>
        <v>607064</v>
      </c>
      <c r="Z1362" s="1" t="s">
        <v>42</v>
      </c>
      <c r="AA1362" s="1">
        <v>1</v>
      </c>
      <c r="AB1362" s="1" t="s">
        <v>3055</v>
      </c>
      <c r="AD1362" s="1" t="s">
        <v>43</v>
      </c>
    </row>
    <row r="1363" spans="1:30" s="1" customFormat="1" x14ac:dyDescent="0.3">
      <c r="A1363" s="1" t="s">
        <v>3057</v>
      </c>
      <c r="B1363" s="1" t="s">
        <v>500</v>
      </c>
      <c r="C1363" s="1" t="s">
        <v>3058</v>
      </c>
      <c r="D1363" s="1" t="s">
        <v>37</v>
      </c>
      <c r="F1363" s="1">
        <v>78</v>
      </c>
      <c r="G1363" s="1" t="s">
        <v>3056</v>
      </c>
      <c r="H1363" s="1" t="s">
        <v>60</v>
      </c>
      <c r="I1363" s="1" t="s">
        <v>33</v>
      </c>
      <c r="J1363" s="1" t="s">
        <v>61</v>
      </c>
      <c r="K1363" s="1" t="str">
        <f>"102"</f>
        <v>102</v>
      </c>
      <c r="L1363" s="2">
        <v>43416</v>
      </c>
      <c r="M1363" s="2">
        <v>43426</v>
      </c>
      <c r="N1363" s="2">
        <v>43426</v>
      </c>
      <c r="W1363" s="1" t="s">
        <v>59</v>
      </c>
      <c r="X1363" s="1" t="str">
        <f t="shared" si="75"/>
        <v>607064</v>
      </c>
      <c r="Z1363" s="1" t="s">
        <v>42</v>
      </c>
      <c r="AA1363" s="1">
        <v>1</v>
      </c>
      <c r="AB1363" s="1" t="s">
        <v>3059</v>
      </c>
      <c r="AD1363" s="1" t="s">
        <v>43</v>
      </c>
    </row>
    <row r="1364" spans="1:30" s="1" customFormat="1" x14ac:dyDescent="0.3">
      <c r="A1364" s="1" t="s">
        <v>3061</v>
      </c>
      <c r="B1364" s="1" t="s">
        <v>3062</v>
      </c>
      <c r="C1364" s="1" t="s">
        <v>3063</v>
      </c>
      <c r="D1364" s="1" t="s">
        <v>37</v>
      </c>
      <c r="F1364" s="1">
        <v>78</v>
      </c>
      <c r="G1364" s="1" t="s">
        <v>3060</v>
      </c>
      <c r="H1364" s="1" t="s">
        <v>60</v>
      </c>
      <c r="I1364" s="1" t="s">
        <v>33</v>
      </c>
      <c r="J1364" s="1" t="s">
        <v>61</v>
      </c>
      <c r="K1364" s="1" t="str">
        <f>"102"</f>
        <v>102</v>
      </c>
      <c r="L1364" s="2">
        <v>43416</v>
      </c>
      <c r="M1364" s="2">
        <v>43426</v>
      </c>
      <c r="N1364" s="2">
        <v>43426</v>
      </c>
      <c r="W1364" s="1" t="s">
        <v>59</v>
      </c>
      <c r="X1364" s="1" t="str">
        <f t="shared" si="75"/>
        <v>607064</v>
      </c>
      <c r="Z1364" s="1" t="s">
        <v>42</v>
      </c>
      <c r="AA1364" s="1">
        <v>1</v>
      </c>
      <c r="AB1364" s="1" t="s">
        <v>3064</v>
      </c>
      <c r="AD1364" s="1" t="s">
        <v>43</v>
      </c>
    </row>
    <row r="1365" spans="1:30" s="1" customFormat="1" x14ac:dyDescent="0.3">
      <c r="A1365" s="1" t="s">
        <v>1598</v>
      </c>
      <c r="B1365" s="1" t="s">
        <v>500</v>
      </c>
      <c r="C1365" s="1" t="s">
        <v>937</v>
      </c>
      <c r="D1365" s="1" t="s">
        <v>34</v>
      </c>
      <c r="F1365" s="1" t="s">
        <v>4504</v>
      </c>
      <c r="G1365" s="1" t="s">
        <v>3065</v>
      </c>
      <c r="H1365" s="1" t="s">
        <v>60</v>
      </c>
      <c r="I1365" s="1" t="s">
        <v>113</v>
      </c>
      <c r="J1365" s="1" t="s">
        <v>61</v>
      </c>
      <c r="K1365" s="1" t="str">
        <f>"LVL"</f>
        <v>LVL</v>
      </c>
      <c r="L1365" s="2">
        <v>43417</v>
      </c>
      <c r="M1365" s="2">
        <v>43418</v>
      </c>
      <c r="N1365" s="2">
        <v>43418</v>
      </c>
      <c r="W1365" s="1" t="s">
        <v>59</v>
      </c>
      <c r="X1365" s="1" t="str">
        <f>"101792"</f>
        <v>101792</v>
      </c>
      <c r="Z1365" s="1" t="s">
        <v>1990</v>
      </c>
      <c r="AA1365" s="1">
        <v>1</v>
      </c>
      <c r="AD1365" s="1" t="s">
        <v>1995</v>
      </c>
    </row>
    <row r="1366" spans="1:30" s="1" customFormat="1" x14ac:dyDescent="0.3">
      <c r="A1366" s="1" t="s">
        <v>2572</v>
      </c>
      <c r="B1366" s="1" t="s">
        <v>2573</v>
      </c>
      <c r="C1366" s="1" t="s">
        <v>2574</v>
      </c>
      <c r="D1366" s="1" t="s">
        <v>37</v>
      </c>
      <c r="F1366" s="1" t="s">
        <v>4478</v>
      </c>
      <c r="G1366" s="1" t="s">
        <v>3066</v>
      </c>
      <c r="H1366" s="1" t="s">
        <v>60</v>
      </c>
      <c r="I1366" s="1" t="s">
        <v>113</v>
      </c>
      <c r="J1366" s="1" t="s">
        <v>61</v>
      </c>
      <c r="K1366" s="1" t="str">
        <f>"102"</f>
        <v>102</v>
      </c>
      <c r="L1366" s="2">
        <v>43417</v>
      </c>
      <c r="M1366" s="2">
        <v>43418</v>
      </c>
      <c r="N1366" s="2">
        <v>43418</v>
      </c>
      <c r="W1366" s="1" t="s">
        <v>59</v>
      </c>
      <c r="X1366" s="1" t="str">
        <f>"847692"</f>
        <v>847692</v>
      </c>
      <c r="Z1366" s="1" t="s">
        <v>108</v>
      </c>
      <c r="AA1366" s="1">
        <v>1</v>
      </c>
      <c r="AB1366" s="1" t="s">
        <v>3067</v>
      </c>
      <c r="AD1366" s="1" t="s">
        <v>114</v>
      </c>
    </row>
    <row r="1367" spans="1:30" s="1" customFormat="1" x14ac:dyDescent="0.3">
      <c r="A1367" s="1" t="s">
        <v>1644</v>
      </c>
      <c r="B1367" s="1" t="s">
        <v>1645</v>
      </c>
      <c r="C1367" s="1" t="s">
        <v>1646</v>
      </c>
      <c r="D1367" s="1" t="s">
        <v>37</v>
      </c>
      <c r="F1367" s="1">
        <v>78</v>
      </c>
      <c r="G1367" s="1" t="s">
        <v>3068</v>
      </c>
      <c r="H1367" s="1" t="s">
        <v>60</v>
      </c>
      <c r="I1367" s="1" t="s">
        <v>64</v>
      </c>
      <c r="J1367" s="1" t="s">
        <v>61</v>
      </c>
      <c r="K1367" s="1" t="str">
        <f>"102"</f>
        <v>102</v>
      </c>
      <c r="L1367" s="2">
        <v>43418</v>
      </c>
      <c r="M1367" s="2">
        <v>43419</v>
      </c>
      <c r="N1367" s="2">
        <v>43419</v>
      </c>
      <c r="W1367" s="1" t="s">
        <v>59</v>
      </c>
      <c r="X1367" s="1" t="str">
        <f>"607064"</f>
        <v>607064</v>
      </c>
      <c r="Z1367" s="1" t="s">
        <v>42</v>
      </c>
      <c r="AA1367" s="1">
        <v>1</v>
      </c>
      <c r="AD1367" s="1" t="s">
        <v>43</v>
      </c>
    </row>
    <row r="1368" spans="1:30" s="1" customFormat="1" x14ac:dyDescent="0.3">
      <c r="A1368" s="1" t="s">
        <v>1924</v>
      </c>
      <c r="B1368" s="1" t="s">
        <v>1925</v>
      </c>
      <c r="C1368" s="1" t="s">
        <v>1926</v>
      </c>
      <c r="D1368" s="1" t="s">
        <v>37</v>
      </c>
      <c r="F1368" s="1">
        <v>78</v>
      </c>
      <c r="G1368" s="1" t="s">
        <v>3069</v>
      </c>
      <c r="H1368" s="1" t="s">
        <v>60</v>
      </c>
      <c r="I1368" s="1" t="s">
        <v>64</v>
      </c>
      <c r="J1368" s="1" t="s">
        <v>61</v>
      </c>
      <c r="K1368" s="1" t="str">
        <f>"102"</f>
        <v>102</v>
      </c>
      <c r="L1368" s="2">
        <v>43418</v>
      </c>
      <c r="M1368" s="2">
        <v>43419</v>
      </c>
      <c r="N1368" s="2">
        <v>43419</v>
      </c>
      <c r="W1368" s="1" t="s">
        <v>59</v>
      </c>
      <c r="X1368" s="1" t="str">
        <f>"607064"</f>
        <v>607064</v>
      </c>
      <c r="Z1368" s="1" t="s">
        <v>42</v>
      </c>
      <c r="AA1368" s="1">
        <v>1</v>
      </c>
      <c r="AB1368" s="1" t="s">
        <v>49</v>
      </c>
      <c r="AD1368" s="1" t="s">
        <v>43</v>
      </c>
    </row>
    <row r="1369" spans="1:30" s="1" customFormat="1" x14ac:dyDescent="0.3">
      <c r="A1369" s="1" t="s">
        <v>2435</v>
      </c>
      <c r="B1369" s="1" t="s">
        <v>2436</v>
      </c>
      <c r="C1369" s="1" t="s">
        <v>2437</v>
      </c>
      <c r="D1369" s="1" t="s">
        <v>37</v>
      </c>
      <c r="F1369" s="1">
        <v>78</v>
      </c>
      <c r="G1369" s="1" t="s">
        <v>3070</v>
      </c>
      <c r="H1369" s="1" t="s">
        <v>60</v>
      </c>
      <c r="I1369" s="1" t="s">
        <v>95</v>
      </c>
      <c r="J1369" s="1" t="s">
        <v>61</v>
      </c>
      <c r="K1369" s="1" t="str">
        <f>"102"</f>
        <v>102</v>
      </c>
      <c r="L1369" s="2">
        <v>43418</v>
      </c>
      <c r="M1369" s="2">
        <v>43419</v>
      </c>
      <c r="N1369" s="2">
        <v>43419</v>
      </c>
      <c r="W1369" s="1" t="s">
        <v>59</v>
      </c>
      <c r="X1369" s="1" t="str">
        <f>"607064"</f>
        <v>607064</v>
      </c>
      <c r="Z1369" s="1" t="s">
        <v>42</v>
      </c>
      <c r="AA1369" s="1">
        <v>1</v>
      </c>
      <c r="AD1369" s="1" t="s">
        <v>43</v>
      </c>
    </row>
    <row r="1370" spans="1:30" s="1" customFormat="1" x14ac:dyDescent="0.3">
      <c r="A1370" s="1" t="s">
        <v>1644</v>
      </c>
      <c r="B1370" s="1" t="s">
        <v>1645</v>
      </c>
      <c r="C1370" s="1" t="s">
        <v>1646</v>
      </c>
      <c r="D1370" s="1" t="s">
        <v>37</v>
      </c>
      <c r="F1370" s="1">
        <v>78</v>
      </c>
      <c r="G1370" s="1" t="s">
        <v>3071</v>
      </c>
      <c r="H1370" s="1" t="s">
        <v>60</v>
      </c>
      <c r="I1370" s="1" t="s">
        <v>64</v>
      </c>
      <c r="J1370" s="1" t="s">
        <v>61</v>
      </c>
      <c r="K1370" s="1" t="str">
        <f>"102"</f>
        <v>102</v>
      </c>
      <c r="L1370" s="2">
        <v>43418</v>
      </c>
      <c r="M1370" s="2">
        <v>43419</v>
      </c>
      <c r="N1370" s="2">
        <v>43419</v>
      </c>
      <c r="W1370" s="1" t="s">
        <v>59</v>
      </c>
      <c r="X1370" s="1" t="str">
        <f>"607064"</f>
        <v>607064</v>
      </c>
      <c r="Z1370" s="1" t="s">
        <v>42</v>
      </c>
      <c r="AA1370" s="1">
        <v>1</v>
      </c>
      <c r="AD1370" s="1" t="s">
        <v>43</v>
      </c>
    </row>
    <row r="1371" spans="1:30" s="1" customFormat="1" x14ac:dyDescent="0.3">
      <c r="A1371" s="1" t="s">
        <v>838</v>
      </c>
      <c r="B1371" s="1" t="s">
        <v>839</v>
      </c>
      <c r="C1371" s="1" t="s">
        <v>840</v>
      </c>
      <c r="D1371" s="1" t="s">
        <v>34</v>
      </c>
      <c r="F1371" s="1" t="s">
        <v>4495</v>
      </c>
      <c r="G1371" s="1" t="s">
        <v>3072</v>
      </c>
      <c r="H1371" s="1" t="s">
        <v>60</v>
      </c>
      <c r="I1371" s="1" t="s">
        <v>33</v>
      </c>
      <c r="J1371" s="1" t="s">
        <v>61</v>
      </c>
      <c r="K1371" s="1" t="str">
        <f>"LVL"</f>
        <v>LVL</v>
      </c>
      <c r="L1371" s="2">
        <v>43418</v>
      </c>
      <c r="M1371" s="2">
        <v>43420</v>
      </c>
      <c r="N1371" s="2">
        <v>43420</v>
      </c>
      <c r="W1371" s="1" t="s">
        <v>59</v>
      </c>
      <c r="X1371" s="1" t="str">
        <f>"156925"</f>
        <v>156925</v>
      </c>
      <c r="Z1371" s="1" t="s">
        <v>1483</v>
      </c>
      <c r="AA1371" s="1">
        <v>1</v>
      </c>
      <c r="AB1371" s="1" t="s">
        <v>3073</v>
      </c>
      <c r="AD1371" s="1" t="s">
        <v>1486</v>
      </c>
    </row>
    <row r="1372" spans="1:30" s="1" customFormat="1" x14ac:dyDescent="0.3">
      <c r="A1372" s="1" t="s">
        <v>3075</v>
      </c>
      <c r="B1372" s="1" t="s">
        <v>3076</v>
      </c>
      <c r="C1372" s="1" t="s">
        <v>3077</v>
      </c>
      <c r="D1372" s="1" t="s">
        <v>37</v>
      </c>
      <c r="F1372" s="1">
        <v>78</v>
      </c>
      <c r="G1372" s="1" t="s">
        <v>3074</v>
      </c>
      <c r="H1372" s="1" t="s">
        <v>60</v>
      </c>
      <c r="I1372" s="1" t="s">
        <v>33</v>
      </c>
      <c r="J1372" s="1" t="s">
        <v>61</v>
      </c>
      <c r="K1372" s="1" t="str">
        <f>"FRN"</f>
        <v>FRN</v>
      </c>
      <c r="L1372" s="2">
        <v>43418</v>
      </c>
      <c r="M1372" s="2">
        <v>43420</v>
      </c>
      <c r="N1372" s="2">
        <v>43420</v>
      </c>
      <c r="W1372" s="1" t="s">
        <v>59</v>
      </c>
      <c r="X1372" s="1" t="str">
        <f>"607064"</f>
        <v>607064</v>
      </c>
      <c r="Z1372" s="1" t="s">
        <v>42</v>
      </c>
      <c r="AA1372" s="1">
        <v>1</v>
      </c>
      <c r="AB1372" s="1" t="s">
        <v>3078</v>
      </c>
      <c r="AD1372" s="1" t="s">
        <v>43</v>
      </c>
    </row>
    <row r="1373" spans="1:30" s="1" customFormat="1" x14ac:dyDescent="0.3">
      <c r="A1373" s="1" t="s">
        <v>898</v>
      </c>
      <c r="B1373" s="1" t="s">
        <v>282</v>
      </c>
      <c r="C1373" s="1" t="s">
        <v>899</v>
      </c>
      <c r="D1373" s="1" t="s">
        <v>37</v>
      </c>
      <c r="F1373" s="1">
        <v>105</v>
      </c>
      <c r="G1373" s="1" t="s">
        <v>3079</v>
      </c>
      <c r="H1373" s="1" t="s">
        <v>60</v>
      </c>
      <c r="I1373" s="1" t="s">
        <v>113</v>
      </c>
      <c r="J1373" s="1" t="s">
        <v>61</v>
      </c>
      <c r="K1373" s="1" t="str">
        <f>"102"</f>
        <v>102</v>
      </c>
      <c r="L1373" s="2">
        <v>43418</v>
      </c>
      <c r="M1373" s="2">
        <v>43419</v>
      </c>
      <c r="N1373" s="2">
        <v>43419</v>
      </c>
      <c r="W1373" s="1" t="s">
        <v>59</v>
      </c>
      <c r="X1373" s="1" t="str">
        <f>"305671"</f>
        <v>305671</v>
      </c>
      <c r="Z1373" s="1" t="s">
        <v>65</v>
      </c>
      <c r="AA1373" s="1">
        <v>1</v>
      </c>
      <c r="AD1373" s="1" t="s">
        <v>67</v>
      </c>
    </row>
    <row r="1374" spans="1:30" s="1" customFormat="1" x14ac:dyDescent="0.3">
      <c r="A1374" s="1" t="s">
        <v>1213</v>
      </c>
      <c r="B1374" s="1" t="s">
        <v>687</v>
      </c>
      <c r="C1374" s="1" t="s">
        <v>1214</v>
      </c>
      <c r="D1374" s="1" t="s">
        <v>34</v>
      </c>
      <c r="F1374" s="1" t="s">
        <v>4504</v>
      </c>
      <c r="G1374" s="1" t="s">
        <v>3080</v>
      </c>
      <c r="H1374" s="1" t="s">
        <v>60</v>
      </c>
      <c r="I1374" s="1" t="s">
        <v>113</v>
      </c>
      <c r="J1374" s="1" t="s">
        <v>61</v>
      </c>
      <c r="K1374" s="1" t="str">
        <f>"LVL"</f>
        <v>LVL</v>
      </c>
      <c r="L1374" s="2">
        <v>43418</v>
      </c>
      <c r="M1374" s="2">
        <v>43419</v>
      </c>
      <c r="N1374" s="2">
        <v>43419</v>
      </c>
      <c r="W1374" s="1" t="s">
        <v>59</v>
      </c>
      <c r="X1374" s="1" t="str">
        <f>"101792"</f>
        <v>101792</v>
      </c>
      <c r="Z1374" s="1" t="s">
        <v>1990</v>
      </c>
      <c r="AA1374" s="1">
        <v>1</v>
      </c>
      <c r="AD1374" s="1" t="s">
        <v>1995</v>
      </c>
    </row>
    <row r="1375" spans="1:30" s="1" customFormat="1" x14ac:dyDescent="0.3">
      <c r="A1375" s="1" t="s">
        <v>1387</v>
      </c>
      <c r="B1375" s="1" t="s">
        <v>1388</v>
      </c>
      <c r="C1375" s="1" t="s">
        <v>1389</v>
      </c>
      <c r="D1375" s="1" t="s">
        <v>37</v>
      </c>
      <c r="F1375" s="1" t="s">
        <v>4478</v>
      </c>
      <c r="G1375" s="1" t="s">
        <v>3081</v>
      </c>
      <c r="H1375" s="1" t="s">
        <v>60</v>
      </c>
      <c r="I1375" s="1" t="s">
        <v>64</v>
      </c>
      <c r="J1375" s="1" t="s">
        <v>61</v>
      </c>
      <c r="K1375" s="1" t="str">
        <f>"102"</f>
        <v>102</v>
      </c>
      <c r="L1375" s="2">
        <v>43419</v>
      </c>
      <c r="M1375" s="2">
        <v>43420</v>
      </c>
      <c r="N1375" s="2">
        <v>43420</v>
      </c>
      <c r="W1375" s="1" t="s">
        <v>59</v>
      </c>
      <c r="X1375" s="1" t="str">
        <f>"847692"</f>
        <v>847692</v>
      </c>
      <c r="Z1375" s="1" t="s">
        <v>108</v>
      </c>
      <c r="AA1375" s="1">
        <v>1</v>
      </c>
      <c r="AB1375" s="1" t="s">
        <v>49</v>
      </c>
      <c r="AD1375" s="1" t="s">
        <v>114</v>
      </c>
    </row>
    <row r="1376" spans="1:30" s="1" customFormat="1" x14ac:dyDescent="0.3">
      <c r="A1376" s="1" t="s">
        <v>910</v>
      </c>
      <c r="B1376" s="1" t="s">
        <v>911</v>
      </c>
      <c r="C1376" s="1" t="s">
        <v>912</v>
      </c>
      <c r="D1376" s="1" t="s">
        <v>34</v>
      </c>
      <c r="F1376" s="1" t="s">
        <v>4475</v>
      </c>
      <c r="G1376" s="1" t="s">
        <v>3082</v>
      </c>
      <c r="H1376" s="1" t="s">
        <v>60</v>
      </c>
      <c r="I1376" s="1" t="s">
        <v>113</v>
      </c>
      <c r="J1376" s="1" t="s">
        <v>61</v>
      </c>
      <c r="K1376" s="1" t="str">
        <f>"LVL"</f>
        <v>LVL</v>
      </c>
      <c r="L1376" s="2">
        <v>43419</v>
      </c>
      <c r="M1376" s="2">
        <v>43420</v>
      </c>
      <c r="N1376" s="2">
        <v>43420</v>
      </c>
      <c r="W1376" s="1" t="s">
        <v>59</v>
      </c>
      <c r="X1376" s="1" t="str">
        <f>"690945"</f>
        <v>690945</v>
      </c>
      <c r="Z1376" s="1" t="s">
        <v>184</v>
      </c>
      <c r="AA1376" s="1">
        <v>1</v>
      </c>
      <c r="AD1376" s="1" t="s">
        <v>79</v>
      </c>
    </row>
    <row r="1377" spans="1:30" s="1" customFormat="1" x14ac:dyDescent="0.3">
      <c r="A1377" s="1" t="s">
        <v>3084</v>
      </c>
      <c r="B1377" s="1" t="s">
        <v>282</v>
      </c>
      <c r="C1377" s="1" t="s">
        <v>3085</v>
      </c>
      <c r="D1377" s="1" t="s">
        <v>34</v>
      </c>
      <c r="F1377" s="1" t="s">
        <v>4504</v>
      </c>
      <c r="G1377" s="1" t="s">
        <v>3083</v>
      </c>
      <c r="H1377" s="1" t="s">
        <v>60</v>
      </c>
      <c r="I1377" s="1" t="s">
        <v>113</v>
      </c>
      <c r="J1377" s="1" t="s">
        <v>61</v>
      </c>
      <c r="K1377" s="1" t="str">
        <f>"LVL"</f>
        <v>LVL</v>
      </c>
      <c r="L1377" s="2">
        <v>43420</v>
      </c>
      <c r="M1377" s="2">
        <v>43423</v>
      </c>
      <c r="N1377" s="2">
        <v>43423</v>
      </c>
      <c r="W1377" s="1" t="s">
        <v>59</v>
      </c>
      <c r="X1377" s="1" t="str">
        <f>"101792"</f>
        <v>101792</v>
      </c>
      <c r="Z1377" s="1" t="s">
        <v>1990</v>
      </c>
      <c r="AA1377" s="1">
        <v>1</v>
      </c>
      <c r="AD1377" s="1" t="s">
        <v>1995</v>
      </c>
    </row>
    <row r="1378" spans="1:30" s="1" customFormat="1" x14ac:dyDescent="0.3">
      <c r="A1378" s="1" t="s">
        <v>3087</v>
      </c>
      <c r="B1378" s="1" t="s">
        <v>3088</v>
      </c>
      <c r="C1378" s="1" t="s">
        <v>3089</v>
      </c>
      <c r="D1378" s="1" t="s">
        <v>37</v>
      </c>
      <c r="F1378" s="1">
        <v>105</v>
      </c>
      <c r="G1378" s="1" t="s">
        <v>3086</v>
      </c>
      <c r="H1378" s="1" t="s">
        <v>60</v>
      </c>
      <c r="I1378" s="1" t="s">
        <v>113</v>
      </c>
      <c r="J1378" s="1" t="s">
        <v>61</v>
      </c>
      <c r="K1378" s="1" t="str">
        <f>"FRN"</f>
        <v>FRN</v>
      </c>
      <c r="L1378" s="2">
        <v>43421</v>
      </c>
      <c r="M1378" s="2">
        <v>43424</v>
      </c>
      <c r="N1378" s="2">
        <v>43424</v>
      </c>
      <c r="W1378" s="1" t="s">
        <v>59</v>
      </c>
      <c r="X1378" s="1" t="str">
        <f>"305671"</f>
        <v>305671</v>
      </c>
      <c r="Z1378" s="1" t="s">
        <v>65</v>
      </c>
      <c r="AA1378" s="1">
        <v>1</v>
      </c>
      <c r="AD1378" s="1" t="s">
        <v>67</v>
      </c>
    </row>
    <row r="1379" spans="1:30" s="1" customFormat="1" x14ac:dyDescent="0.3">
      <c r="A1379" s="1" t="s">
        <v>951</v>
      </c>
      <c r="B1379" s="1" t="s">
        <v>500</v>
      </c>
      <c r="C1379" s="1" t="s">
        <v>635</v>
      </c>
      <c r="D1379" s="1" t="s">
        <v>34</v>
      </c>
      <c r="F1379" s="1" t="s">
        <v>4504</v>
      </c>
      <c r="G1379" s="1" t="s">
        <v>3090</v>
      </c>
      <c r="H1379" s="1" t="s">
        <v>60</v>
      </c>
      <c r="I1379" s="1" t="s">
        <v>113</v>
      </c>
      <c r="J1379" s="1" t="s">
        <v>61</v>
      </c>
      <c r="K1379" s="1" t="str">
        <f>"LVL"</f>
        <v>LVL</v>
      </c>
      <c r="L1379" s="2">
        <v>43423</v>
      </c>
      <c r="M1379" s="2">
        <v>43424</v>
      </c>
      <c r="N1379" s="2">
        <v>43424</v>
      </c>
      <c r="W1379" s="1" t="s">
        <v>59</v>
      </c>
      <c r="X1379" s="1" t="str">
        <f>"101792"</f>
        <v>101792</v>
      </c>
      <c r="Z1379" s="1" t="s">
        <v>1990</v>
      </c>
      <c r="AA1379" s="1">
        <v>1</v>
      </c>
      <c r="AD1379" s="1" t="s">
        <v>1995</v>
      </c>
    </row>
    <row r="1380" spans="1:30" s="1" customFormat="1" x14ac:dyDescent="0.3">
      <c r="A1380" s="1" t="s">
        <v>378</v>
      </c>
      <c r="B1380" s="1" t="s">
        <v>379</v>
      </c>
      <c r="C1380" s="1" t="s">
        <v>380</v>
      </c>
      <c r="D1380" s="1" t="s">
        <v>37</v>
      </c>
      <c r="F1380" s="1" t="s">
        <v>4478</v>
      </c>
      <c r="G1380" s="1" t="s">
        <v>3091</v>
      </c>
      <c r="H1380" s="1" t="s">
        <v>60</v>
      </c>
      <c r="I1380" s="1" t="s">
        <v>113</v>
      </c>
      <c r="J1380" s="1" t="s">
        <v>61</v>
      </c>
      <c r="K1380" s="1" t="str">
        <f>"102"</f>
        <v>102</v>
      </c>
      <c r="L1380" s="2">
        <v>43423</v>
      </c>
      <c r="M1380" s="2">
        <v>43425</v>
      </c>
      <c r="N1380" s="2">
        <v>43425</v>
      </c>
      <c r="W1380" s="1" t="s">
        <v>59</v>
      </c>
      <c r="X1380" s="1" t="str">
        <f>"847692"</f>
        <v>847692</v>
      </c>
      <c r="Z1380" s="1" t="s">
        <v>108</v>
      </c>
      <c r="AA1380" s="1">
        <v>1</v>
      </c>
      <c r="AB1380" s="1" t="s">
        <v>3092</v>
      </c>
      <c r="AD1380" s="1" t="s">
        <v>114</v>
      </c>
    </row>
    <row r="1381" spans="1:30" s="1" customFormat="1" x14ac:dyDescent="0.3">
      <c r="A1381" s="1" t="s">
        <v>378</v>
      </c>
      <c r="B1381" s="1" t="s">
        <v>379</v>
      </c>
      <c r="C1381" s="1" t="s">
        <v>380</v>
      </c>
      <c r="D1381" s="1" t="s">
        <v>37</v>
      </c>
      <c r="F1381" s="1" t="s">
        <v>4478</v>
      </c>
      <c r="G1381" s="1" t="s">
        <v>3091</v>
      </c>
      <c r="H1381" s="1" t="s">
        <v>60</v>
      </c>
      <c r="I1381" s="1" t="s">
        <v>113</v>
      </c>
      <c r="J1381" s="1" t="s">
        <v>61</v>
      </c>
      <c r="K1381" s="1" t="str">
        <f>"102"</f>
        <v>102</v>
      </c>
      <c r="L1381" s="2">
        <v>43423</v>
      </c>
      <c r="M1381" s="2">
        <v>43425</v>
      </c>
      <c r="N1381" s="2">
        <v>43425</v>
      </c>
      <c r="W1381" s="1" t="s">
        <v>59</v>
      </c>
      <c r="X1381" s="1" t="str">
        <f>"847692"</f>
        <v>847692</v>
      </c>
      <c r="Z1381" s="1" t="s">
        <v>108</v>
      </c>
      <c r="AA1381" s="1">
        <v>1</v>
      </c>
      <c r="AB1381" s="1" t="s">
        <v>3092</v>
      </c>
      <c r="AD1381" s="1" t="s">
        <v>114</v>
      </c>
    </row>
    <row r="1382" spans="1:30" s="1" customFormat="1" x14ac:dyDescent="0.3">
      <c r="A1382" s="1" t="s">
        <v>1291</v>
      </c>
      <c r="B1382" s="1" t="s">
        <v>1292</v>
      </c>
      <c r="C1382" s="1" t="s">
        <v>1293</v>
      </c>
      <c r="D1382" s="1" t="s">
        <v>37</v>
      </c>
      <c r="F1382" s="1" t="s">
        <v>4478</v>
      </c>
      <c r="G1382" s="1" t="s">
        <v>3093</v>
      </c>
      <c r="H1382" s="1" t="s">
        <v>60</v>
      </c>
      <c r="I1382" s="1" t="s">
        <v>113</v>
      </c>
      <c r="J1382" s="1" t="s">
        <v>61</v>
      </c>
      <c r="K1382" s="1" t="str">
        <f>"FRN"</f>
        <v>FRN</v>
      </c>
      <c r="L1382" s="2">
        <v>43424</v>
      </c>
      <c r="M1382" s="2">
        <v>43426</v>
      </c>
      <c r="N1382" s="2">
        <v>43426</v>
      </c>
      <c r="W1382" s="1" t="s">
        <v>59</v>
      </c>
      <c r="X1382" s="1" t="str">
        <f>"847692"</f>
        <v>847692</v>
      </c>
      <c r="Z1382" s="1" t="s">
        <v>108</v>
      </c>
      <c r="AA1382" s="1">
        <v>1</v>
      </c>
      <c r="AB1382" s="1" t="s">
        <v>3094</v>
      </c>
      <c r="AD1382" s="1" t="s">
        <v>114</v>
      </c>
    </row>
    <row r="1383" spans="1:30" s="1" customFormat="1" x14ac:dyDescent="0.3">
      <c r="A1383" s="1" t="s">
        <v>402</v>
      </c>
      <c r="B1383" s="1" t="s">
        <v>403</v>
      </c>
      <c r="C1383" s="1" t="s">
        <v>404</v>
      </c>
      <c r="D1383" s="1" t="s">
        <v>37</v>
      </c>
      <c r="F1383" s="1" t="s">
        <v>4478</v>
      </c>
      <c r="G1383" s="1" t="s">
        <v>3095</v>
      </c>
      <c r="H1383" s="1" t="s">
        <v>60</v>
      </c>
      <c r="I1383" s="1" t="s">
        <v>113</v>
      </c>
      <c r="J1383" s="1" t="s">
        <v>61</v>
      </c>
      <c r="K1383" s="1" t="str">
        <f>"102"</f>
        <v>102</v>
      </c>
      <c r="L1383" s="2">
        <v>43425</v>
      </c>
      <c r="M1383" s="2">
        <v>43427</v>
      </c>
      <c r="N1383" s="2">
        <v>43427</v>
      </c>
      <c r="W1383" s="1" t="s">
        <v>59</v>
      </c>
      <c r="X1383" s="1" t="str">
        <f>"847692"</f>
        <v>847692</v>
      </c>
      <c r="Z1383" s="1" t="s">
        <v>108</v>
      </c>
      <c r="AA1383" s="1">
        <v>1</v>
      </c>
      <c r="AB1383" s="1" t="s">
        <v>3096</v>
      </c>
      <c r="AD1383" s="1" t="s">
        <v>114</v>
      </c>
    </row>
    <row r="1384" spans="1:30" s="1" customFormat="1" x14ac:dyDescent="0.3">
      <c r="A1384" s="1" t="s">
        <v>402</v>
      </c>
      <c r="B1384" s="1" t="s">
        <v>403</v>
      </c>
      <c r="C1384" s="1" t="s">
        <v>404</v>
      </c>
      <c r="D1384" s="1" t="s">
        <v>37</v>
      </c>
      <c r="F1384" s="1" t="s">
        <v>4478</v>
      </c>
      <c r="G1384" s="1" t="s">
        <v>3095</v>
      </c>
      <c r="H1384" s="1" t="s">
        <v>60</v>
      </c>
      <c r="I1384" s="1" t="s">
        <v>113</v>
      </c>
      <c r="J1384" s="1" t="s">
        <v>61</v>
      </c>
      <c r="K1384" s="1" t="str">
        <f>"102"</f>
        <v>102</v>
      </c>
      <c r="L1384" s="2">
        <v>43425</v>
      </c>
      <c r="M1384" s="2">
        <v>43427</v>
      </c>
      <c r="N1384" s="2">
        <v>43427</v>
      </c>
      <c r="W1384" s="1" t="s">
        <v>59</v>
      </c>
      <c r="X1384" s="1" t="str">
        <f>"847692"</f>
        <v>847692</v>
      </c>
      <c r="Z1384" s="1" t="s">
        <v>108</v>
      </c>
      <c r="AA1384" s="1">
        <v>1</v>
      </c>
      <c r="AB1384" s="1" t="s">
        <v>3096</v>
      </c>
      <c r="AD1384" s="1" t="s">
        <v>114</v>
      </c>
    </row>
    <row r="1385" spans="1:30" s="1" customFormat="1" x14ac:dyDescent="0.3">
      <c r="A1385" s="1" t="s">
        <v>483</v>
      </c>
      <c r="B1385" s="1" t="s">
        <v>484</v>
      </c>
      <c r="C1385" s="1" t="s">
        <v>295</v>
      </c>
      <c r="D1385" s="1" t="s">
        <v>34</v>
      </c>
      <c r="F1385" s="1" t="s">
        <v>4504</v>
      </c>
      <c r="G1385" s="1" t="s">
        <v>3097</v>
      </c>
      <c r="H1385" s="1" t="s">
        <v>60</v>
      </c>
      <c r="I1385" s="1" t="s">
        <v>113</v>
      </c>
      <c r="J1385" s="1" t="s">
        <v>61</v>
      </c>
      <c r="K1385" s="1" t="str">
        <f>"LVL"</f>
        <v>LVL</v>
      </c>
      <c r="L1385" s="2">
        <v>43425</v>
      </c>
      <c r="M1385" s="2">
        <v>43426</v>
      </c>
      <c r="N1385" s="2">
        <v>43426</v>
      </c>
      <c r="W1385" s="1" t="s">
        <v>59</v>
      </c>
      <c r="X1385" s="1" t="str">
        <f>"101792"</f>
        <v>101792</v>
      </c>
      <c r="Z1385" s="1" t="s">
        <v>1990</v>
      </c>
      <c r="AA1385" s="1">
        <v>1</v>
      </c>
      <c r="AB1385" s="1" t="s">
        <v>3098</v>
      </c>
      <c r="AD1385" s="1" t="s">
        <v>1995</v>
      </c>
    </row>
    <row r="1386" spans="1:30" s="1" customFormat="1" x14ac:dyDescent="0.3">
      <c r="A1386" s="1" t="s">
        <v>1254</v>
      </c>
      <c r="B1386" s="1" t="s">
        <v>1255</v>
      </c>
      <c r="C1386" s="1" t="s">
        <v>321</v>
      </c>
      <c r="D1386" s="1" t="s">
        <v>34</v>
      </c>
      <c r="F1386" s="1" t="s">
        <v>4475</v>
      </c>
      <c r="G1386" s="1" t="s">
        <v>3099</v>
      </c>
      <c r="H1386" s="1" t="s">
        <v>60</v>
      </c>
      <c r="I1386" s="1" t="s">
        <v>113</v>
      </c>
      <c r="J1386" s="1" t="s">
        <v>61</v>
      </c>
      <c r="K1386" s="1" t="str">
        <f>"LVL"</f>
        <v>LVL</v>
      </c>
      <c r="L1386" s="2">
        <v>43426</v>
      </c>
      <c r="M1386" s="2">
        <v>43427</v>
      </c>
      <c r="N1386" s="2">
        <v>43427</v>
      </c>
      <c r="W1386" s="1" t="s">
        <v>59</v>
      </c>
      <c r="X1386" s="1" t="str">
        <f>"139545"</f>
        <v>139545</v>
      </c>
      <c r="Z1386" s="1" t="s">
        <v>74</v>
      </c>
      <c r="AA1386" s="1">
        <v>1</v>
      </c>
      <c r="AB1386" s="1" t="s">
        <v>3100</v>
      </c>
      <c r="AD1386" s="1" t="s">
        <v>79</v>
      </c>
    </row>
    <row r="1387" spans="1:30" s="1" customFormat="1" x14ac:dyDescent="0.3">
      <c r="A1387" s="1" t="s">
        <v>1254</v>
      </c>
      <c r="B1387" s="1" t="s">
        <v>1255</v>
      </c>
      <c r="C1387" s="1" t="s">
        <v>321</v>
      </c>
      <c r="D1387" s="1" t="s">
        <v>34</v>
      </c>
      <c r="F1387" s="1" t="s">
        <v>4475</v>
      </c>
      <c r="G1387" s="1" t="s">
        <v>3099</v>
      </c>
      <c r="H1387" s="1" t="s">
        <v>60</v>
      </c>
      <c r="I1387" s="1" t="s">
        <v>113</v>
      </c>
      <c r="J1387" s="1" t="s">
        <v>61</v>
      </c>
      <c r="K1387" s="1" t="str">
        <f>"LVL"</f>
        <v>LVL</v>
      </c>
      <c r="L1387" s="2">
        <v>43426</v>
      </c>
      <c r="M1387" s="2">
        <v>43427</v>
      </c>
      <c r="N1387" s="2">
        <v>43427</v>
      </c>
      <c r="W1387" s="1" t="s">
        <v>59</v>
      </c>
      <c r="X1387" s="1" t="str">
        <f>"139545"</f>
        <v>139545</v>
      </c>
      <c r="Z1387" s="1" t="s">
        <v>74</v>
      </c>
      <c r="AA1387" s="1">
        <v>1</v>
      </c>
      <c r="AB1387" s="1" t="s">
        <v>3100</v>
      </c>
      <c r="AD1387" s="1" t="s">
        <v>79</v>
      </c>
    </row>
    <row r="1388" spans="1:30" s="1" customFormat="1" x14ac:dyDescent="0.3">
      <c r="A1388" s="1" t="s">
        <v>1223</v>
      </c>
      <c r="B1388" s="1" t="s">
        <v>1224</v>
      </c>
      <c r="C1388" s="1" t="s">
        <v>1225</v>
      </c>
      <c r="D1388" s="1" t="s">
        <v>34</v>
      </c>
      <c r="F1388" s="1" t="s">
        <v>4475</v>
      </c>
      <c r="G1388" s="1" t="s">
        <v>3101</v>
      </c>
      <c r="H1388" s="1" t="s">
        <v>60</v>
      </c>
      <c r="I1388" s="1" t="s">
        <v>113</v>
      </c>
      <c r="J1388" s="1" t="s">
        <v>61</v>
      </c>
      <c r="K1388" s="1" t="str">
        <f>"LVL"</f>
        <v>LVL</v>
      </c>
      <c r="L1388" s="2">
        <v>43426</v>
      </c>
      <c r="M1388" s="2">
        <v>43427</v>
      </c>
      <c r="N1388" s="2">
        <v>43427</v>
      </c>
      <c r="W1388" s="1" t="s">
        <v>59</v>
      </c>
      <c r="X1388" s="1" t="str">
        <f>"139545"</f>
        <v>139545</v>
      </c>
      <c r="Z1388" s="1" t="s">
        <v>74</v>
      </c>
      <c r="AA1388" s="1">
        <v>1</v>
      </c>
      <c r="AD1388" s="1" t="s">
        <v>79</v>
      </c>
    </row>
    <row r="1389" spans="1:30" s="1" customFormat="1" x14ac:dyDescent="0.3">
      <c r="A1389" s="1" t="s">
        <v>3103</v>
      </c>
      <c r="B1389" s="1" t="s">
        <v>500</v>
      </c>
      <c r="C1389" s="1" t="s">
        <v>3104</v>
      </c>
      <c r="D1389" s="1" t="s">
        <v>34</v>
      </c>
      <c r="F1389" s="1" t="s">
        <v>4504</v>
      </c>
      <c r="G1389" s="1" t="s">
        <v>3102</v>
      </c>
      <c r="H1389" s="1" t="s">
        <v>60</v>
      </c>
      <c r="I1389" s="1" t="s">
        <v>113</v>
      </c>
      <c r="J1389" s="1" t="s">
        <v>61</v>
      </c>
      <c r="K1389" s="1" t="str">
        <f>"LVL"</f>
        <v>LVL</v>
      </c>
      <c r="L1389" s="2">
        <v>43426</v>
      </c>
      <c r="M1389" s="2">
        <v>43427</v>
      </c>
      <c r="N1389" s="2">
        <v>43427</v>
      </c>
      <c r="W1389" s="1" t="s">
        <v>59</v>
      </c>
      <c r="X1389" s="1" t="str">
        <f>"101792"</f>
        <v>101792</v>
      </c>
      <c r="Z1389" s="1" t="s">
        <v>1990</v>
      </c>
      <c r="AA1389" s="1">
        <v>1</v>
      </c>
      <c r="AB1389" s="1" t="s">
        <v>3105</v>
      </c>
      <c r="AD1389" s="1" t="s">
        <v>1995</v>
      </c>
    </row>
    <row r="1390" spans="1:30" s="1" customFormat="1" x14ac:dyDescent="0.3">
      <c r="A1390" s="1" t="s">
        <v>557</v>
      </c>
      <c r="B1390" s="1" t="s">
        <v>558</v>
      </c>
      <c r="C1390" s="1" t="s">
        <v>559</v>
      </c>
      <c r="D1390" s="1" t="s">
        <v>37</v>
      </c>
      <c r="F1390" s="1">
        <v>105</v>
      </c>
      <c r="G1390" s="1" t="s">
        <v>3106</v>
      </c>
      <c r="H1390" s="1" t="s">
        <v>60</v>
      </c>
      <c r="I1390" s="1" t="s">
        <v>113</v>
      </c>
      <c r="J1390" s="1" t="s">
        <v>61</v>
      </c>
      <c r="K1390" s="1" t="str">
        <f>"44"</f>
        <v>44</v>
      </c>
      <c r="L1390" s="2">
        <v>43426</v>
      </c>
      <c r="M1390" s="2">
        <v>43427</v>
      </c>
      <c r="N1390" s="2">
        <v>43427</v>
      </c>
      <c r="W1390" s="1" t="s">
        <v>59</v>
      </c>
      <c r="X1390" s="1" t="str">
        <f>"305671"</f>
        <v>305671</v>
      </c>
      <c r="Z1390" s="1" t="s">
        <v>65</v>
      </c>
      <c r="AA1390" s="1">
        <v>1</v>
      </c>
      <c r="AB1390" s="1" t="s">
        <v>3107</v>
      </c>
      <c r="AD1390" s="1" t="s">
        <v>67</v>
      </c>
    </row>
    <row r="1391" spans="1:30" s="1" customFormat="1" x14ac:dyDescent="0.3">
      <c r="A1391" s="1" t="s">
        <v>2415</v>
      </c>
      <c r="B1391" s="1" t="s">
        <v>134</v>
      </c>
      <c r="C1391" s="1" t="s">
        <v>756</v>
      </c>
      <c r="D1391" s="1" t="s">
        <v>37</v>
      </c>
      <c r="F1391" s="1">
        <v>78</v>
      </c>
      <c r="G1391" s="1" t="s">
        <v>3108</v>
      </c>
      <c r="H1391" s="1" t="s">
        <v>60</v>
      </c>
      <c r="I1391" s="1" t="s">
        <v>64</v>
      </c>
      <c r="J1391" s="1" t="s">
        <v>61</v>
      </c>
      <c r="K1391" s="1" t="str">
        <f>"FRN"</f>
        <v>FRN</v>
      </c>
      <c r="L1391" s="2">
        <v>43427</v>
      </c>
      <c r="M1391" s="2">
        <v>43432</v>
      </c>
      <c r="N1391" s="2">
        <v>43432</v>
      </c>
      <c r="W1391" s="1" t="s">
        <v>59</v>
      </c>
      <c r="X1391" s="1" t="str">
        <f>"607064"</f>
        <v>607064</v>
      </c>
      <c r="Z1391" s="1" t="s">
        <v>42</v>
      </c>
      <c r="AA1391" s="1">
        <v>1</v>
      </c>
      <c r="AB1391" s="1" t="s">
        <v>49</v>
      </c>
      <c r="AD1391" s="1" t="s">
        <v>43</v>
      </c>
    </row>
    <row r="1392" spans="1:30" s="1" customFormat="1" x14ac:dyDescent="0.3">
      <c r="A1392" s="1" t="s">
        <v>2286</v>
      </c>
      <c r="B1392" s="1" t="s">
        <v>51</v>
      </c>
      <c r="C1392" s="1" t="s">
        <v>2287</v>
      </c>
      <c r="D1392" s="1" t="s">
        <v>37</v>
      </c>
      <c r="F1392" s="1">
        <v>78</v>
      </c>
      <c r="G1392" s="1" t="s">
        <v>3109</v>
      </c>
      <c r="H1392" s="1" t="s">
        <v>60</v>
      </c>
      <c r="I1392" s="1" t="s">
        <v>64</v>
      </c>
      <c r="J1392" s="1" t="s">
        <v>61</v>
      </c>
      <c r="K1392" s="1" t="str">
        <f>"102"</f>
        <v>102</v>
      </c>
      <c r="L1392" s="2">
        <v>43427</v>
      </c>
      <c r="M1392" s="2">
        <v>43430</v>
      </c>
      <c r="N1392" s="2">
        <v>43430</v>
      </c>
      <c r="W1392" s="1" t="s">
        <v>59</v>
      </c>
      <c r="X1392" s="1" t="str">
        <f>"607064"</f>
        <v>607064</v>
      </c>
      <c r="Z1392" s="1" t="s">
        <v>42</v>
      </c>
      <c r="AA1392" s="1">
        <v>1</v>
      </c>
      <c r="AD1392" s="1" t="s">
        <v>43</v>
      </c>
    </row>
    <row r="1393" spans="1:30" s="1" customFormat="1" x14ac:dyDescent="0.3">
      <c r="A1393" s="1" t="s">
        <v>2817</v>
      </c>
      <c r="B1393" s="1" t="s">
        <v>398</v>
      </c>
      <c r="C1393" s="1" t="s">
        <v>399</v>
      </c>
      <c r="D1393" s="1" t="s">
        <v>37</v>
      </c>
      <c r="F1393" s="1">
        <v>78</v>
      </c>
      <c r="G1393" s="1" t="s">
        <v>3110</v>
      </c>
      <c r="H1393" s="1" t="s">
        <v>60</v>
      </c>
      <c r="I1393" s="1" t="s">
        <v>64</v>
      </c>
      <c r="J1393" s="1" t="s">
        <v>61</v>
      </c>
      <c r="K1393" s="1" t="str">
        <f>"102"</f>
        <v>102</v>
      </c>
      <c r="L1393" s="2">
        <v>43427</v>
      </c>
      <c r="M1393" s="2">
        <v>43430</v>
      </c>
      <c r="N1393" s="2">
        <v>43430</v>
      </c>
      <c r="W1393" s="1" t="s">
        <v>59</v>
      </c>
      <c r="X1393" s="1" t="str">
        <f>"607064"</f>
        <v>607064</v>
      </c>
      <c r="Z1393" s="1" t="s">
        <v>42</v>
      </c>
      <c r="AA1393" s="1">
        <v>1</v>
      </c>
      <c r="AD1393" s="1" t="s">
        <v>43</v>
      </c>
    </row>
    <row r="1394" spans="1:30" s="1" customFormat="1" x14ac:dyDescent="0.3">
      <c r="A1394" s="1" t="s">
        <v>745</v>
      </c>
      <c r="B1394" s="1" t="s">
        <v>746</v>
      </c>
      <c r="C1394" s="1" t="s">
        <v>747</v>
      </c>
      <c r="D1394" s="1" t="s">
        <v>37</v>
      </c>
      <c r="F1394" s="1">
        <v>78</v>
      </c>
      <c r="G1394" s="1" t="s">
        <v>3111</v>
      </c>
      <c r="H1394" s="1" t="s">
        <v>60</v>
      </c>
      <c r="I1394" s="1" t="s">
        <v>64</v>
      </c>
      <c r="J1394" s="1" t="s">
        <v>61</v>
      </c>
      <c r="K1394" s="1" t="str">
        <f>"44"</f>
        <v>44</v>
      </c>
      <c r="L1394" s="2">
        <v>43427</v>
      </c>
      <c r="M1394" s="2">
        <v>43430</v>
      </c>
      <c r="N1394" s="2">
        <v>43430</v>
      </c>
      <c r="W1394" s="1" t="s">
        <v>59</v>
      </c>
      <c r="X1394" s="1" t="str">
        <f>"607064"</f>
        <v>607064</v>
      </c>
      <c r="Z1394" s="1" t="s">
        <v>42</v>
      </c>
      <c r="AA1394" s="1">
        <v>1</v>
      </c>
      <c r="AB1394" s="1" t="s">
        <v>49</v>
      </c>
      <c r="AD1394" s="1" t="s">
        <v>43</v>
      </c>
    </row>
    <row r="1395" spans="1:30" s="1" customFormat="1" x14ac:dyDescent="0.3">
      <c r="A1395" s="1" t="s">
        <v>402</v>
      </c>
      <c r="B1395" s="1" t="s">
        <v>403</v>
      </c>
      <c r="C1395" s="1" t="s">
        <v>404</v>
      </c>
      <c r="D1395" s="1" t="s">
        <v>37</v>
      </c>
      <c r="F1395" s="1">
        <v>78</v>
      </c>
      <c r="G1395" s="1" t="s">
        <v>3112</v>
      </c>
      <c r="H1395" s="1" t="s">
        <v>60</v>
      </c>
      <c r="I1395" s="1" t="s">
        <v>64</v>
      </c>
      <c r="J1395" s="1" t="s">
        <v>61</v>
      </c>
      <c r="K1395" s="1" t="str">
        <f>"102"</f>
        <v>102</v>
      </c>
      <c r="L1395" s="2">
        <v>43430</v>
      </c>
      <c r="M1395" s="2">
        <v>43431</v>
      </c>
      <c r="N1395" s="2">
        <v>43431</v>
      </c>
      <c r="W1395" s="1" t="s">
        <v>59</v>
      </c>
      <c r="X1395" s="1" t="str">
        <f>"607064"</f>
        <v>607064</v>
      </c>
      <c r="Z1395" s="1" t="s">
        <v>42</v>
      </c>
      <c r="AA1395" s="1">
        <v>1</v>
      </c>
      <c r="AB1395" s="1" t="s">
        <v>49</v>
      </c>
      <c r="AD1395" s="1" t="s">
        <v>43</v>
      </c>
    </row>
    <row r="1396" spans="1:30" s="1" customFormat="1" x14ac:dyDescent="0.3">
      <c r="A1396" s="1" t="s">
        <v>125</v>
      </c>
      <c r="B1396" s="1" t="s">
        <v>126</v>
      </c>
      <c r="C1396" s="1" t="s">
        <v>127</v>
      </c>
      <c r="D1396" s="1" t="s">
        <v>37</v>
      </c>
      <c r="F1396" s="1" t="s">
        <v>4478</v>
      </c>
      <c r="G1396" s="1" t="s">
        <v>3113</v>
      </c>
      <c r="H1396" s="1" t="s">
        <v>60</v>
      </c>
      <c r="I1396" s="1" t="s">
        <v>64</v>
      </c>
      <c r="J1396" s="1" t="s">
        <v>61</v>
      </c>
      <c r="K1396" s="1" t="str">
        <f>"102"</f>
        <v>102</v>
      </c>
      <c r="L1396" s="2">
        <v>43430</v>
      </c>
      <c r="M1396" s="2">
        <v>43431</v>
      </c>
      <c r="N1396" s="2">
        <v>43431</v>
      </c>
      <c r="W1396" s="1" t="s">
        <v>59</v>
      </c>
      <c r="X1396" s="1" t="str">
        <f>"847692"</f>
        <v>847692</v>
      </c>
      <c r="Z1396" s="1" t="s">
        <v>108</v>
      </c>
      <c r="AA1396" s="1">
        <v>1</v>
      </c>
      <c r="AD1396" s="1" t="s">
        <v>114</v>
      </c>
    </row>
    <row r="1397" spans="1:30" s="1" customFormat="1" x14ac:dyDescent="0.3">
      <c r="A1397" s="1" t="s">
        <v>3115</v>
      </c>
      <c r="B1397" s="1" t="s">
        <v>3116</v>
      </c>
      <c r="C1397" s="1" t="s">
        <v>3117</v>
      </c>
      <c r="D1397" s="1" t="s">
        <v>37</v>
      </c>
      <c r="F1397" s="1">
        <v>78</v>
      </c>
      <c r="G1397" s="1" t="s">
        <v>3114</v>
      </c>
      <c r="H1397" s="1" t="s">
        <v>60</v>
      </c>
      <c r="I1397" s="1" t="s">
        <v>64</v>
      </c>
      <c r="J1397" s="1" t="s">
        <v>61</v>
      </c>
      <c r="K1397" s="1" t="str">
        <f>"102"</f>
        <v>102</v>
      </c>
      <c r="L1397" s="2">
        <v>43431</v>
      </c>
      <c r="M1397" s="2">
        <v>43432</v>
      </c>
      <c r="N1397" s="2">
        <v>43432</v>
      </c>
      <c r="W1397" s="1" t="s">
        <v>59</v>
      </c>
      <c r="X1397" s="1" t="str">
        <f>"607064"</f>
        <v>607064</v>
      </c>
      <c r="Z1397" s="1" t="s">
        <v>42</v>
      </c>
      <c r="AA1397" s="1">
        <v>1</v>
      </c>
      <c r="AD1397" s="1" t="s">
        <v>43</v>
      </c>
    </row>
    <row r="1398" spans="1:30" s="1" customFormat="1" x14ac:dyDescent="0.3">
      <c r="A1398" s="1" t="s">
        <v>1153</v>
      </c>
      <c r="B1398" s="1" t="s">
        <v>768</v>
      </c>
      <c r="C1398" s="1" t="s">
        <v>1154</v>
      </c>
      <c r="D1398" s="1" t="s">
        <v>37</v>
      </c>
      <c r="F1398" s="1" t="s">
        <v>4478</v>
      </c>
      <c r="G1398" s="1" t="s">
        <v>3118</v>
      </c>
      <c r="H1398" s="1" t="s">
        <v>60</v>
      </c>
      <c r="I1398" s="1" t="s">
        <v>95</v>
      </c>
      <c r="J1398" s="1" t="s">
        <v>61</v>
      </c>
      <c r="K1398" s="1" t="str">
        <f>"102"</f>
        <v>102</v>
      </c>
      <c r="L1398" s="2">
        <v>43434</v>
      </c>
      <c r="M1398" s="2">
        <v>43437</v>
      </c>
      <c r="N1398" s="2">
        <v>43437</v>
      </c>
      <c r="W1398" s="1" t="s">
        <v>59</v>
      </c>
      <c r="X1398" s="1" t="str">
        <f>"847692"</f>
        <v>847692</v>
      </c>
      <c r="Z1398" s="1" t="s">
        <v>108</v>
      </c>
      <c r="AA1398" s="1">
        <v>1</v>
      </c>
      <c r="AD1398" s="1" t="s">
        <v>114</v>
      </c>
    </row>
    <row r="1399" spans="1:30" s="1" customFormat="1" x14ac:dyDescent="0.3">
      <c r="A1399" s="1" t="s">
        <v>1747</v>
      </c>
      <c r="B1399" s="1" t="s">
        <v>1748</v>
      </c>
      <c r="C1399" s="1" t="s">
        <v>1749</v>
      </c>
      <c r="D1399" s="1" t="s">
        <v>37</v>
      </c>
      <c r="F1399" s="1">
        <v>105</v>
      </c>
      <c r="G1399" s="1" t="s">
        <v>3119</v>
      </c>
      <c r="H1399" s="1" t="s">
        <v>60</v>
      </c>
      <c r="I1399" s="1" t="s">
        <v>64</v>
      </c>
      <c r="J1399" s="1" t="s">
        <v>61</v>
      </c>
      <c r="K1399" s="1" t="str">
        <f t="shared" ref="K1399:K1405" si="77">"FRN"</f>
        <v>FRN</v>
      </c>
      <c r="L1399" s="2">
        <v>43434</v>
      </c>
      <c r="M1399" s="2">
        <v>43437</v>
      </c>
      <c r="N1399" s="2">
        <v>43437</v>
      </c>
      <c r="W1399" s="1" t="s">
        <v>59</v>
      </c>
      <c r="X1399" s="1" t="str">
        <f>"305671"</f>
        <v>305671</v>
      </c>
      <c r="Z1399" s="1" t="s">
        <v>65</v>
      </c>
      <c r="AA1399" s="1">
        <v>1</v>
      </c>
      <c r="AD1399" s="1" t="s">
        <v>67</v>
      </c>
    </row>
    <row r="1400" spans="1:30" s="1" customFormat="1" x14ac:dyDescent="0.3">
      <c r="A1400" s="1" t="s">
        <v>838</v>
      </c>
      <c r="B1400" s="1" t="s">
        <v>839</v>
      </c>
      <c r="C1400" s="1" t="s">
        <v>840</v>
      </c>
      <c r="D1400" s="1" t="s">
        <v>37</v>
      </c>
      <c r="F1400" s="1">
        <v>105</v>
      </c>
      <c r="G1400" s="1" t="s">
        <v>3120</v>
      </c>
      <c r="H1400" s="1" t="s">
        <v>60</v>
      </c>
      <c r="I1400" s="1" t="s">
        <v>64</v>
      </c>
      <c r="J1400" s="1" t="s">
        <v>61</v>
      </c>
      <c r="K1400" s="1" t="str">
        <f t="shared" si="77"/>
        <v>FRN</v>
      </c>
      <c r="L1400" s="2">
        <v>43434</v>
      </c>
      <c r="M1400" s="2">
        <v>43437</v>
      </c>
      <c r="N1400" s="2">
        <v>43437</v>
      </c>
      <c r="W1400" s="1" t="s">
        <v>59</v>
      </c>
      <c r="X1400" s="1" t="str">
        <f>"305671"</f>
        <v>305671</v>
      </c>
      <c r="Z1400" s="1" t="s">
        <v>65</v>
      </c>
      <c r="AA1400" s="1">
        <v>1</v>
      </c>
      <c r="AD1400" s="1" t="s">
        <v>67</v>
      </c>
    </row>
    <row r="1401" spans="1:30" s="1" customFormat="1" x14ac:dyDescent="0.3">
      <c r="A1401" s="1" t="s">
        <v>2132</v>
      </c>
      <c r="B1401" s="1" t="s">
        <v>687</v>
      </c>
      <c r="C1401" s="1" t="s">
        <v>2133</v>
      </c>
      <c r="D1401" s="1" t="s">
        <v>37</v>
      </c>
      <c r="F1401" s="1">
        <v>105</v>
      </c>
      <c r="G1401" s="1" t="s">
        <v>3121</v>
      </c>
      <c r="H1401" s="1" t="s">
        <v>60</v>
      </c>
      <c r="I1401" s="1" t="s">
        <v>64</v>
      </c>
      <c r="J1401" s="1" t="s">
        <v>61</v>
      </c>
      <c r="K1401" s="1" t="str">
        <f t="shared" si="77"/>
        <v>FRN</v>
      </c>
      <c r="L1401" s="2">
        <v>43434</v>
      </c>
      <c r="M1401" s="2">
        <v>43438</v>
      </c>
      <c r="N1401" s="2">
        <v>43438</v>
      </c>
      <c r="W1401" s="1" t="s">
        <v>59</v>
      </c>
      <c r="X1401" s="1" t="str">
        <f>"305671"</f>
        <v>305671</v>
      </c>
      <c r="Z1401" s="1" t="s">
        <v>65</v>
      </c>
      <c r="AA1401" s="1">
        <v>1</v>
      </c>
      <c r="AD1401" s="1" t="s">
        <v>67</v>
      </c>
    </row>
    <row r="1402" spans="1:30" s="1" customFormat="1" x14ac:dyDescent="0.3">
      <c r="A1402" s="1" t="s">
        <v>1747</v>
      </c>
      <c r="B1402" s="1" t="s">
        <v>1748</v>
      </c>
      <c r="C1402" s="1" t="s">
        <v>1749</v>
      </c>
      <c r="D1402" s="1" t="s">
        <v>37</v>
      </c>
      <c r="F1402" s="1">
        <v>105</v>
      </c>
      <c r="G1402" s="1" t="s">
        <v>3122</v>
      </c>
      <c r="H1402" s="1" t="s">
        <v>60</v>
      </c>
      <c r="I1402" s="1" t="s">
        <v>64</v>
      </c>
      <c r="J1402" s="1" t="s">
        <v>61</v>
      </c>
      <c r="K1402" s="1" t="str">
        <f t="shared" si="77"/>
        <v>FRN</v>
      </c>
      <c r="L1402" s="2">
        <v>43434</v>
      </c>
      <c r="M1402" s="2">
        <v>43437</v>
      </c>
      <c r="N1402" s="2">
        <v>43437</v>
      </c>
      <c r="W1402" s="1" t="s">
        <v>59</v>
      </c>
      <c r="X1402" s="1" t="str">
        <f>"305671"</f>
        <v>305671</v>
      </c>
      <c r="Z1402" s="1" t="s">
        <v>65</v>
      </c>
      <c r="AA1402" s="1">
        <v>1</v>
      </c>
      <c r="AD1402" s="1" t="s">
        <v>67</v>
      </c>
    </row>
    <row r="1403" spans="1:30" s="1" customFormat="1" x14ac:dyDescent="0.3">
      <c r="A1403" s="1" t="s">
        <v>2020</v>
      </c>
      <c r="B1403" s="1" t="s">
        <v>2021</v>
      </c>
      <c r="C1403" s="1" t="s">
        <v>2022</v>
      </c>
      <c r="D1403" s="1" t="s">
        <v>37</v>
      </c>
      <c r="F1403" s="1">
        <v>105</v>
      </c>
      <c r="G1403" s="1" t="s">
        <v>3123</v>
      </c>
      <c r="H1403" s="1" t="s">
        <v>60</v>
      </c>
      <c r="I1403" s="1" t="s">
        <v>113</v>
      </c>
      <c r="J1403" s="1" t="s">
        <v>61</v>
      </c>
      <c r="K1403" s="1" t="str">
        <f t="shared" si="77"/>
        <v>FRN</v>
      </c>
      <c r="L1403" s="2">
        <v>43434</v>
      </c>
      <c r="M1403" s="2">
        <v>43437</v>
      </c>
      <c r="N1403" s="2">
        <v>43437</v>
      </c>
      <c r="W1403" s="1" t="s">
        <v>59</v>
      </c>
      <c r="X1403" s="1" t="str">
        <f>"305671"</f>
        <v>305671</v>
      </c>
      <c r="Z1403" s="1" t="s">
        <v>65</v>
      </c>
      <c r="AA1403" s="1">
        <v>1</v>
      </c>
      <c r="AB1403" s="1" t="s">
        <v>3124</v>
      </c>
      <c r="AD1403" s="1" t="s">
        <v>67</v>
      </c>
    </row>
    <row r="1404" spans="1:30" s="1" customFormat="1" x14ac:dyDescent="0.3">
      <c r="A1404" s="1" t="s">
        <v>3126</v>
      </c>
      <c r="B1404" s="1" t="s">
        <v>289</v>
      </c>
      <c r="C1404" s="1" t="s">
        <v>3127</v>
      </c>
      <c r="D1404" s="1" t="s">
        <v>37</v>
      </c>
      <c r="F1404" s="1" t="s">
        <v>4478</v>
      </c>
      <c r="G1404" s="1" t="s">
        <v>3125</v>
      </c>
      <c r="H1404" s="1" t="s">
        <v>60</v>
      </c>
      <c r="I1404" s="1" t="s">
        <v>113</v>
      </c>
      <c r="J1404" s="1" t="s">
        <v>61</v>
      </c>
      <c r="K1404" s="1" t="str">
        <f t="shared" si="77"/>
        <v>FRN</v>
      </c>
      <c r="L1404" s="2">
        <v>43434</v>
      </c>
      <c r="M1404" s="2">
        <v>43437</v>
      </c>
      <c r="N1404" s="2">
        <v>43437</v>
      </c>
      <c r="W1404" s="1" t="s">
        <v>59</v>
      </c>
      <c r="X1404" s="1" t="str">
        <f>"847692"</f>
        <v>847692</v>
      </c>
      <c r="Z1404" s="1" t="s">
        <v>108</v>
      </c>
      <c r="AA1404" s="1">
        <v>1</v>
      </c>
      <c r="AD1404" s="1" t="s">
        <v>114</v>
      </c>
    </row>
    <row r="1405" spans="1:30" s="1" customFormat="1" x14ac:dyDescent="0.3">
      <c r="A1405" s="1" t="s">
        <v>267</v>
      </c>
      <c r="B1405" s="1" t="s">
        <v>268</v>
      </c>
      <c r="C1405" s="1" t="s">
        <v>269</v>
      </c>
      <c r="D1405" s="1" t="s">
        <v>37</v>
      </c>
      <c r="F1405" s="1" t="s">
        <v>4478</v>
      </c>
      <c r="G1405" s="1" t="s">
        <v>3128</v>
      </c>
      <c r="H1405" s="1" t="s">
        <v>60</v>
      </c>
      <c r="I1405" s="1" t="s">
        <v>113</v>
      </c>
      <c r="J1405" s="1" t="s">
        <v>61</v>
      </c>
      <c r="K1405" s="1" t="str">
        <f t="shared" si="77"/>
        <v>FRN</v>
      </c>
      <c r="L1405" s="2">
        <v>43434</v>
      </c>
      <c r="M1405" s="2">
        <v>43438</v>
      </c>
      <c r="N1405" s="2">
        <v>43438</v>
      </c>
      <c r="W1405" s="1" t="s">
        <v>59</v>
      </c>
      <c r="X1405" s="1" t="str">
        <f>"847692"</f>
        <v>847692</v>
      </c>
      <c r="Z1405" s="1" t="s">
        <v>108</v>
      </c>
      <c r="AA1405" s="1">
        <v>1</v>
      </c>
      <c r="AB1405" s="1" t="s">
        <v>3129</v>
      </c>
      <c r="AD1405" s="1" t="s">
        <v>114</v>
      </c>
    </row>
    <row r="1406" spans="1:30" s="1" customFormat="1" x14ac:dyDescent="0.3">
      <c r="A1406" s="1" t="s">
        <v>1387</v>
      </c>
      <c r="B1406" s="1" t="s">
        <v>1388</v>
      </c>
      <c r="C1406" s="1" t="s">
        <v>1389</v>
      </c>
      <c r="D1406" s="1" t="s">
        <v>37</v>
      </c>
      <c r="F1406" s="1" t="s">
        <v>4478</v>
      </c>
      <c r="G1406" s="1" t="s">
        <v>3130</v>
      </c>
      <c r="H1406" s="1" t="s">
        <v>60</v>
      </c>
      <c r="I1406" s="1" t="s">
        <v>113</v>
      </c>
      <c r="J1406" s="1" t="s">
        <v>61</v>
      </c>
      <c r="K1406" s="1" t="str">
        <f>"102"</f>
        <v>102</v>
      </c>
      <c r="L1406" s="2">
        <v>43435</v>
      </c>
      <c r="M1406" s="2">
        <v>43438</v>
      </c>
      <c r="N1406" s="2">
        <v>43438</v>
      </c>
      <c r="W1406" s="1" t="s">
        <v>59</v>
      </c>
      <c r="X1406" s="1" t="str">
        <f>"847692"</f>
        <v>847692</v>
      </c>
      <c r="Z1406" s="1" t="s">
        <v>108</v>
      </c>
      <c r="AA1406" s="1">
        <v>1</v>
      </c>
      <c r="AB1406" s="1" t="s">
        <v>3131</v>
      </c>
      <c r="AD1406" s="1" t="s">
        <v>114</v>
      </c>
    </row>
    <row r="1407" spans="1:30" s="1" customFormat="1" x14ac:dyDescent="0.3">
      <c r="A1407" s="1" t="s">
        <v>741</v>
      </c>
      <c r="B1407" s="1" t="s">
        <v>742</v>
      </c>
      <c r="C1407" s="1" t="s">
        <v>743</v>
      </c>
      <c r="D1407" s="1" t="s">
        <v>37</v>
      </c>
      <c r="F1407" s="1">
        <v>105</v>
      </c>
      <c r="G1407" s="1" t="s">
        <v>3132</v>
      </c>
      <c r="H1407" s="1" t="s">
        <v>60</v>
      </c>
      <c r="I1407" s="1" t="s">
        <v>113</v>
      </c>
      <c r="J1407" s="1" t="s">
        <v>61</v>
      </c>
      <c r="K1407" s="1" t="str">
        <f>"102"</f>
        <v>102</v>
      </c>
      <c r="L1407" s="2">
        <v>43435</v>
      </c>
      <c r="M1407" s="2">
        <v>43438</v>
      </c>
      <c r="N1407" s="2">
        <v>43438</v>
      </c>
      <c r="W1407" s="1" t="s">
        <v>59</v>
      </c>
      <c r="X1407" s="1" t="str">
        <f>"305671"</f>
        <v>305671</v>
      </c>
      <c r="Z1407" s="1" t="s">
        <v>65</v>
      </c>
      <c r="AA1407" s="1">
        <v>1</v>
      </c>
      <c r="AD1407" s="1" t="s">
        <v>67</v>
      </c>
    </row>
    <row r="1408" spans="1:30" s="1" customFormat="1" x14ac:dyDescent="0.3">
      <c r="A1408" s="1" t="s">
        <v>2415</v>
      </c>
      <c r="B1408" s="1" t="s">
        <v>134</v>
      </c>
      <c r="C1408" s="1" t="s">
        <v>756</v>
      </c>
      <c r="D1408" s="1" t="s">
        <v>37</v>
      </c>
      <c r="F1408" s="1">
        <v>78</v>
      </c>
      <c r="G1408" s="1" t="s">
        <v>3133</v>
      </c>
      <c r="H1408" s="1" t="s">
        <v>60</v>
      </c>
      <c r="I1408" s="1" t="s">
        <v>64</v>
      </c>
      <c r="J1408" s="1" t="s">
        <v>61</v>
      </c>
      <c r="K1408" s="1" t="str">
        <f>"FRN"</f>
        <v>FRN</v>
      </c>
      <c r="L1408" s="2">
        <v>43437</v>
      </c>
      <c r="M1408" s="2">
        <v>43439</v>
      </c>
      <c r="N1408" s="2">
        <v>43439</v>
      </c>
      <c r="W1408" s="1" t="s">
        <v>59</v>
      </c>
      <c r="X1408" s="1" t="str">
        <f>"607064"</f>
        <v>607064</v>
      </c>
      <c r="Z1408" s="1" t="s">
        <v>42</v>
      </c>
      <c r="AA1408" s="1">
        <v>1</v>
      </c>
      <c r="AB1408" s="1" t="s">
        <v>49</v>
      </c>
      <c r="AD1408" s="1" t="s">
        <v>43</v>
      </c>
    </row>
    <row r="1409" spans="1:30" s="1" customFormat="1" x14ac:dyDescent="0.3">
      <c r="A1409" s="1" t="s">
        <v>1424</v>
      </c>
      <c r="B1409" s="1" t="s">
        <v>1425</v>
      </c>
      <c r="C1409" s="1" t="s">
        <v>1426</v>
      </c>
      <c r="D1409" s="1" t="s">
        <v>37</v>
      </c>
      <c r="F1409" s="1">
        <v>78</v>
      </c>
      <c r="G1409" s="1" t="s">
        <v>3134</v>
      </c>
      <c r="H1409" s="1" t="s">
        <v>60</v>
      </c>
      <c r="I1409" s="1" t="s">
        <v>64</v>
      </c>
      <c r="J1409" s="1" t="s">
        <v>61</v>
      </c>
      <c r="K1409" s="1" t="str">
        <f>"102"</f>
        <v>102</v>
      </c>
      <c r="L1409" s="2">
        <v>43437</v>
      </c>
      <c r="M1409" s="2">
        <v>43438</v>
      </c>
      <c r="N1409" s="2">
        <v>43438</v>
      </c>
      <c r="W1409" s="1" t="s">
        <v>59</v>
      </c>
      <c r="X1409" s="1" t="str">
        <f>"607064"</f>
        <v>607064</v>
      </c>
      <c r="Z1409" s="1" t="s">
        <v>42</v>
      </c>
      <c r="AA1409" s="1">
        <v>1</v>
      </c>
      <c r="AB1409" s="1" t="s">
        <v>49</v>
      </c>
      <c r="AD1409" s="1" t="s">
        <v>43</v>
      </c>
    </row>
    <row r="1410" spans="1:30" s="1" customFormat="1" x14ac:dyDescent="0.3">
      <c r="A1410" s="1" t="s">
        <v>1698</v>
      </c>
      <c r="B1410" s="1" t="s">
        <v>1699</v>
      </c>
      <c r="C1410" s="1" t="s">
        <v>1700</v>
      </c>
      <c r="D1410" s="1" t="s">
        <v>34</v>
      </c>
      <c r="F1410" s="1" t="s">
        <v>4475</v>
      </c>
      <c r="G1410" s="1" t="s">
        <v>3135</v>
      </c>
      <c r="H1410" s="1" t="s">
        <v>60</v>
      </c>
      <c r="I1410" s="1" t="s">
        <v>113</v>
      </c>
      <c r="J1410" s="1" t="s">
        <v>61</v>
      </c>
      <c r="K1410" s="1" t="str">
        <f>"LVL"</f>
        <v>LVL</v>
      </c>
      <c r="L1410" s="2">
        <v>43437</v>
      </c>
      <c r="M1410" s="2">
        <v>43444</v>
      </c>
      <c r="N1410" s="2">
        <v>43444</v>
      </c>
      <c r="W1410" s="1" t="s">
        <v>59</v>
      </c>
      <c r="X1410" s="1" t="str">
        <f>"690945"</f>
        <v>690945</v>
      </c>
      <c r="Z1410" s="1" t="s">
        <v>184</v>
      </c>
      <c r="AA1410" s="1">
        <v>1</v>
      </c>
      <c r="AD1410" s="1" t="s">
        <v>79</v>
      </c>
    </row>
    <row r="1411" spans="1:30" s="1" customFormat="1" x14ac:dyDescent="0.3">
      <c r="A1411" s="1" t="s">
        <v>3137</v>
      </c>
      <c r="B1411" s="1" t="s">
        <v>3138</v>
      </c>
      <c r="C1411" s="1" t="s">
        <v>3139</v>
      </c>
      <c r="D1411" s="1" t="s">
        <v>34</v>
      </c>
      <c r="F1411" s="1" t="s">
        <v>4475</v>
      </c>
      <c r="G1411" s="1" t="s">
        <v>3136</v>
      </c>
      <c r="H1411" s="1" t="s">
        <v>60</v>
      </c>
      <c r="I1411" s="1" t="s">
        <v>113</v>
      </c>
      <c r="J1411" s="1" t="s">
        <v>61</v>
      </c>
      <c r="K1411" s="1" t="str">
        <f>"LVL"</f>
        <v>LVL</v>
      </c>
      <c r="L1411" s="2">
        <v>43437</v>
      </c>
      <c r="M1411" s="2">
        <v>43444</v>
      </c>
      <c r="N1411" s="2">
        <v>43444</v>
      </c>
      <c r="W1411" s="1" t="s">
        <v>59</v>
      </c>
      <c r="X1411" s="1" t="str">
        <f>"139545"</f>
        <v>139545</v>
      </c>
      <c r="Z1411" s="1" t="s">
        <v>74</v>
      </c>
      <c r="AA1411" s="1">
        <v>1</v>
      </c>
      <c r="AD1411" s="1" t="s">
        <v>79</v>
      </c>
    </row>
    <row r="1412" spans="1:30" s="1" customFormat="1" x14ac:dyDescent="0.3">
      <c r="A1412" s="1" t="s">
        <v>3141</v>
      </c>
      <c r="B1412" s="1" t="s">
        <v>364</v>
      </c>
      <c r="C1412" s="1" t="s">
        <v>365</v>
      </c>
      <c r="D1412" s="1" t="s">
        <v>37</v>
      </c>
      <c r="F1412" s="1">
        <v>105</v>
      </c>
      <c r="G1412" s="1" t="s">
        <v>3140</v>
      </c>
      <c r="H1412" s="1" t="s">
        <v>60</v>
      </c>
      <c r="I1412" s="1" t="s">
        <v>95</v>
      </c>
      <c r="J1412" s="1" t="s">
        <v>61</v>
      </c>
      <c r="K1412" s="1" t="str">
        <f>"102"</f>
        <v>102</v>
      </c>
      <c r="L1412" s="2">
        <v>43438</v>
      </c>
      <c r="M1412" s="2">
        <v>43439</v>
      </c>
      <c r="N1412" s="2">
        <v>43439</v>
      </c>
      <c r="W1412" s="1" t="s">
        <v>59</v>
      </c>
      <c r="X1412" s="1" t="str">
        <f>"305671"</f>
        <v>305671</v>
      </c>
      <c r="Z1412" s="1" t="s">
        <v>65</v>
      </c>
      <c r="AA1412" s="1">
        <v>2</v>
      </c>
      <c r="AB1412" s="1" t="s">
        <v>49</v>
      </c>
      <c r="AD1412" s="1" t="s">
        <v>67</v>
      </c>
    </row>
    <row r="1413" spans="1:30" s="1" customFormat="1" x14ac:dyDescent="0.3">
      <c r="A1413" s="1" t="s">
        <v>3143</v>
      </c>
      <c r="B1413" s="1" t="s">
        <v>134</v>
      </c>
      <c r="C1413" s="1" t="s">
        <v>3144</v>
      </c>
      <c r="D1413" s="1" t="s">
        <v>37</v>
      </c>
      <c r="F1413" s="1" t="s">
        <v>4478</v>
      </c>
      <c r="G1413" s="1" t="s">
        <v>3142</v>
      </c>
      <c r="H1413" s="1" t="s">
        <v>60</v>
      </c>
      <c r="I1413" s="1" t="s">
        <v>113</v>
      </c>
      <c r="J1413" s="1" t="s">
        <v>61</v>
      </c>
      <c r="K1413" s="1" t="str">
        <f>"44"</f>
        <v>44</v>
      </c>
      <c r="L1413" s="2">
        <v>43438</v>
      </c>
      <c r="M1413" s="2">
        <v>43439</v>
      </c>
      <c r="N1413" s="2">
        <v>43439</v>
      </c>
      <c r="W1413" s="1" t="s">
        <v>59</v>
      </c>
      <c r="X1413" s="1" t="str">
        <f>"847692"</f>
        <v>847692</v>
      </c>
      <c r="Z1413" s="1" t="s">
        <v>108</v>
      </c>
      <c r="AA1413" s="1">
        <v>1</v>
      </c>
      <c r="AB1413" s="1" t="s">
        <v>3145</v>
      </c>
      <c r="AD1413" s="1" t="s">
        <v>114</v>
      </c>
    </row>
    <row r="1414" spans="1:30" s="1" customFormat="1" x14ac:dyDescent="0.3">
      <c r="A1414" s="1" t="s">
        <v>3143</v>
      </c>
      <c r="B1414" s="1" t="s">
        <v>134</v>
      </c>
      <c r="C1414" s="1" t="s">
        <v>3144</v>
      </c>
      <c r="D1414" s="1" t="s">
        <v>37</v>
      </c>
      <c r="F1414" s="1" t="s">
        <v>4478</v>
      </c>
      <c r="G1414" s="1" t="s">
        <v>3142</v>
      </c>
      <c r="H1414" s="1" t="s">
        <v>60</v>
      </c>
      <c r="I1414" s="1" t="s">
        <v>113</v>
      </c>
      <c r="J1414" s="1" t="s">
        <v>61</v>
      </c>
      <c r="K1414" s="1" t="str">
        <f>"44"</f>
        <v>44</v>
      </c>
      <c r="L1414" s="2">
        <v>43438</v>
      </c>
      <c r="M1414" s="2">
        <v>43439</v>
      </c>
      <c r="N1414" s="2">
        <v>43439</v>
      </c>
      <c r="W1414" s="1" t="s">
        <v>59</v>
      </c>
      <c r="X1414" s="1" t="str">
        <f>"847692"</f>
        <v>847692</v>
      </c>
      <c r="Z1414" s="1" t="s">
        <v>108</v>
      </c>
      <c r="AA1414" s="1">
        <v>1</v>
      </c>
      <c r="AB1414" s="1" t="s">
        <v>3145</v>
      </c>
      <c r="AD1414" s="1" t="s">
        <v>114</v>
      </c>
    </row>
    <row r="1415" spans="1:30" s="1" customFormat="1" x14ac:dyDescent="0.3">
      <c r="A1415" s="1" t="s">
        <v>1698</v>
      </c>
      <c r="B1415" s="1" t="s">
        <v>1699</v>
      </c>
      <c r="C1415" s="1" t="s">
        <v>1700</v>
      </c>
      <c r="D1415" s="1" t="s">
        <v>34</v>
      </c>
      <c r="F1415" s="1" t="s">
        <v>4475</v>
      </c>
      <c r="G1415" s="1" t="s">
        <v>3146</v>
      </c>
      <c r="H1415" s="1" t="s">
        <v>60</v>
      </c>
      <c r="I1415" s="1" t="s">
        <v>113</v>
      </c>
      <c r="J1415" s="1" t="s">
        <v>61</v>
      </c>
      <c r="K1415" s="1" t="str">
        <f t="shared" ref="K1415:K1425" si="78">"LVL"</f>
        <v>LVL</v>
      </c>
      <c r="L1415" s="2">
        <v>43438</v>
      </c>
      <c r="M1415" s="2">
        <v>43445</v>
      </c>
      <c r="N1415" s="2">
        <v>43445</v>
      </c>
      <c r="W1415" s="1" t="s">
        <v>59</v>
      </c>
      <c r="X1415" s="1" t="str">
        <f t="shared" ref="X1415:X1420" si="79">"690945"</f>
        <v>690945</v>
      </c>
      <c r="Z1415" s="1" t="s">
        <v>184</v>
      </c>
      <c r="AA1415" s="1">
        <v>1</v>
      </c>
      <c r="AD1415" s="1" t="s">
        <v>79</v>
      </c>
    </row>
    <row r="1416" spans="1:30" s="1" customFormat="1" x14ac:dyDescent="0.3">
      <c r="A1416" s="1" t="s">
        <v>1348</v>
      </c>
      <c r="B1416" s="1" t="s">
        <v>1349</v>
      </c>
      <c r="C1416" s="1" t="s">
        <v>607</v>
      </c>
      <c r="D1416" s="1" t="s">
        <v>34</v>
      </c>
      <c r="F1416" s="1" t="s">
        <v>4475</v>
      </c>
      <c r="G1416" s="1" t="s">
        <v>3147</v>
      </c>
      <c r="H1416" s="1" t="s">
        <v>60</v>
      </c>
      <c r="I1416" s="1" t="s">
        <v>113</v>
      </c>
      <c r="J1416" s="1" t="s">
        <v>61</v>
      </c>
      <c r="K1416" s="1" t="str">
        <f t="shared" si="78"/>
        <v>LVL</v>
      </c>
      <c r="L1416" s="2">
        <v>43438</v>
      </c>
      <c r="M1416" s="2">
        <v>43445</v>
      </c>
      <c r="N1416" s="2">
        <v>43445</v>
      </c>
      <c r="W1416" s="1" t="s">
        <v>59</v>
      </c>
      <c r="X1416" s="1" t="str">
        <f t="shared" si="79"/>
        <v>690945</v>
      </c>
      <c r="Z1416" s="1" t="s">
        <v>184</v>
      </c>
      <c r="AA1416" s="1">
        <v>1</v>
      </c>
      <c r="AD1416" s="1" t="s">
        <v>79</v>
      </c>
    </row>
    <row r="1417" spans="1:30" s="1" customFormat="1" x14ac:dyDescent="0.3">
      <c r="A1417" s="1" t="s">
        <v>2739</v>
      </c>
      <c r="B1417" s="1" t="s">
        <v>289</v>
      </c>
      <c r="C1417" s="1" t="s">
        <v>574</v>
      </c>
      <c r="D1417" s="1" t="s">
        <v>34</v>
      </c>
      <c r="F1417" s="1" t="s">
        <v>4475</v>
      </c>
      <c r="G1417" s="1" t="s">
        <v>3148</v>
      </c>
      <c r="H1417" s="1" t="s">
        <v>60</v>
      </c>
      <c r="I1417" s="1" t="s">
        <v>113</v>
      </c>
      <c r="J1417" s="1" t="s">
        <v>61</v>
      </c>
      <c r="K1417" s="1" t="str">
        <f t="shared" si="78"/>
        <v>LVL</v>
      </c>
      <c r="L1417" s="2">
        <v>43438</v>
      </c>
      <c r="M1417" s="2">
        <v>43445</v>
      </c>
      <c r="N1417" s="2">
        <v>43445</v>
      </c>
      <c r="W1417" s="1" t="s">
        <v>59</v>
      </c>
      <c r="X1417" s="1" t="str">
        <f t="shared" si="79"/>
        <v>690945</v>
      </c>
      <c r="Z1417" s="1" t="s">
        <v>184</v>
      </c>
      <c r="AA1417" s="1">
        <v>1</v>
      </c>
      <c r="AD1417" s="1" t="s">
        <v>79</v>
      </c>
    </row>
    <row r="1418" spans="1:30" s="1" customFormat="1" x14ac:dyDescent="0.3">
      <c r="A1418" s="1" t="s">
        <v>3150</v>
      </c>
      <c r="B1418" s="1" t="s">
        <v>3151</v>
      </c>
      <c r="C1418" s="1" t="s">
        <v>3127</v>
      </c>
      <c r="D1418" s="1" t="s">
        <v>34</v>
      </c>
      <c r="F1418" s="1" t="s">
        <v>4475</v>
      </c>
      <c r="G1418" s="1" t="s">
        <v>3149</v>
      </c>
      <c r="H1418" s="1" t="s">
        <v>60</v>
      </c>
      <c r="I1418" s="1" t="s">
        <v>113</v>
      </c>
      <c r="J1418" s="1" t="s">
        <v>61</v>
      </c>
      <c r="K1418" s="1" t="str">
        <f t="shared" si="78"/>
        <v>LVL</v>
      </c>
      <c r="L1418" s="2">
        <v>43438</v>
      </c>
      <c r="M1418" s="2">
        <v>43445</v>
      </c>
      <c r="N1418" s="2">
        <v>43445</v>
      </c>
      <c r="W1418" s="1" t="s">
        <v>59</v>
      </c>
      <c r="X1418" s="1" t="str">
        <f t="shared" si="79"/>
        <v>690945</v>
      </c>
      <c r="Z1418" s="1" t="s">
        <v>184</v>
      </c>
      <c r="AA1418" s="1">
        <v>1</v>
      </c>
      <c r="AB1418" s="1" t="s">
        <v>3152</v>
      </c>
      <c r="AD1418" s="1" t="s">
        <v>79</v>
      </c>
    </row>
    <row r="1419" spans="1:30" s="1" customFormat="1" x14ac:dyDescent="0.3">
      <c r="A1419" s="1" t="s">
        <v>3150</v>
      </c>
      <c r="B1419" s="1" t="s">
        <v>3151</v>
      </c>
      <c r="C1419" s="1" t="s">
        <v>3127</v>
      </c>
      <c r="D1419" s="1" t="s">
        <v>34</v>
      </c>
      <c r="F1419" s="1" t="s">
        <v>4475</v>
      </c>
      <c r="G1419" s="1" t="s">
        <v>3149</v>
      </c>
      <c r="H1419" s="1" t="s">
        <v>60</v>
      </c>
      <c r="I1419" s="1" t="s">
        <v>113</v>
      </c>
      <c r="J1419" s="1" t="s">
        <v>61</v>
      </c>
      <c r="K1419" s="1" t="str">
        <f t="shared" si="78"/>
        <v>LVL</v>
      </c>
      <c r="L1419" s="2">
        <v>43438</v>
      </c>
      <c r="M1419" s="2">
        <v>43445</v>
      </c>
      <c r="N1419" s="2">
        <v>43445</v>
      </c>
      <c r="W1419" s="1" t="s">
        <v>59</v>
      </c>
      <c r="X1419" s="1" t="str">
        <f t="shared" si="79"/>
        <v>690945</v>
      </c>
      <c r="Z1419" s="1" t="s">
        <v>184</v>
      </c>
      <c r="AA1419" s="1">
        <v>1</v>
      </c>
      <c r="AB1419" s="1" t="s">
        <v>3152</v>
      </c>
      <c r="AD1419" s="1" t="s">
        <v>79</v>
      </c>
    </row>
    <row r="1420" spans="1:30" s="1" customFormat="1" x14ac:dyDescent="0.3">
      <c r="A1420" s="1" t="s">
        <v>593</v>
      </c>
      <c r="B1420" s="1" t="s">
        <v>594</v>
      </c>
      <c r="C1420" s="1" t="s">
        <v>595</v>
      </c>
      <c r="D1420" s="1" t="s">
        <v>34</v>
      </c>
      <c r="F1420" s="1" t="s">
        <v>4475</v>
      </c>
      <c r="G1420" s="1" t="s">
        <v>3153</v>
      </c>
      <c r="H1420" s="1" t="s">
        <v>60</v>
      </c>
      <c r="I1420" s="1" t="s">
        <v>113</v>
      </c>
      <c r="J1420" s="1" t="s">
        <v>61</v>
      </c>
      <c r="K1420" s="1" t="str">
        <f t="shared" si="78"/>
        <v>LVL</v>
      </c>
      <c r="L1420" s="2">
        <v>43438</v>
      </c>
      <c r="M1420" s="2">
        <v>43445</v>
      </c>
      <c r="N1420" s="2">
        <v>43445</v>
      </c>
      <c r="W1420" s="1" t="s">
        <v>59</v>
      </c>
      <c r="X1420" s="1" t="str">
        <f t="shared" si="79"/>
        <v>690945</v>
      </c>
      <c r="Z1420" s="1" t="s">
        <v>184</v>
      </c>
      <c r="AA1420" s="1">
        <v>1</v>
      </c>
      <c r="AB1420" s="1" t="s">
        <v>3154</v>
      </c>
      <c r="AD1420" s="1" t="s">
        <v>79</v>
      </c>
    </row>
    <row r="1421" spans="1:30" s="1" customFormat="1" x14ac:dyDescent="0.3">
      <c r="A1421" s="1" t="s">
        <v>2143</v>
      </c>
      <c r="B1421" s="1" t="s">
        <v>500</v>
      </c>
      <c r="C1421" s="1" t="s">
        <v>2144</v>
      </c>
      <c r="D1421" s="1" t="s">
        <v>34</v>
      </c>
      <c r="F1421" s="1" t="s">
        <v>4475</v>
      </c>
      <c r="G1421" s="1" t="s">
        <v>3155</v>
      </c>
      <c r="H1421" s="1" t="s">
        <v>60</v>
      </c>
      <c r="I1421" s="1" t="s">
        <v>113</v>
      </c>
      <c r="J1421" s="1" t="s">
        <v>61</v>
      </c>
      <c r="K1421" s="1" t="str">
        <f t="shared" si="78"/>
        <v>LVL</v>
      </c>
      <c r="L1421" s="2">
        <v>43438</v>
      </c>
      <c r="M1421" s="2">
        <v>43446</v>
      </c>
      <c r="N1421" s="2">
        <v>43446</v>
      </c>
      <c r="W1421" s="1" t="s">
        <v>59</v>
      </c>
      <c r="X1421" s="1" t="str">
        <f>"139545"</f>
        <v>139545</v>
      </c>
      <c r="Z1421" s="1" t="s">
        <v>74</v>
      </c>
      <c r="AA1421" s="1">
        <v>1</v>
      </c>
      <c r="AD1421" s="1" t="s">
        <v>79</v>
      </c>
    </row>
    <row r="1422" spans="1:30" s="1" customFormat="1" x14ac:dyDescent="0.3">
      <c r="A1422" s="1" t="s">
        <v>483</v>
      </c>
      <c r="B1422" s="1" t="s">
        <v>484</v>
      </c>
      <c r="C1422" s="1" t="s">
        <v>295</v>
      </c>
      <c r="D1422" s="1" t="s">
        <v>34</v>
      </c>
      <c r="F1422" s="1" t="s">
        <v>4475</v>
      </c>
      <c r="G1422" s="1" t="s">
        <v>3156</v>
      </c>
      <c r="H1422" s="1" t="s">
        <v>60</v>
      </c>
      <c r="I1422" s="1" t="s">
        <v>113</v>
      </c>
      <c r="J1422" s="1" t="s">
        <v>61</v>
      </c>
      <c r="K1422" s="1" t="str">
        <f t="shared" si="78"/>
        <v>LVL</v>
      </c>
      <c r="L1422" s="2">
        <v>43439</v>
      </c>
      <c r="M1422" s="2">
        <v>43446</v>
      </c>
      <c r="N1422" s="2">
        <v>43446</v>
      </c>
      <c r="W1422" s="1" t="s">
        <v>59</v>
      </c>
      <c r="X1422" s="1" t="str">
        <f>"690945"</f>
        <v>690945</v>
      </c>
      <c r="Z1422" s="1" t="s">
        <v>184</v>
      </c>
      <c r="AA1422" s="1">
        <v>1</v>
      </c>
      <c r="AB1422" s="1" t="s">
        <v>3157</v>
      </c>
      <c r="AD1422" s="1" t="s">
        <v>79</v>
      </c>
    </row>
    <row r="1423" spans="1:30" s="1" customFormat="1" x14ac:dyDescent="0.3">
      <c r="A1423" s="1" t="s">
        <v>3159</v>
      </c>
      <c r="B1423" s="1" t="s">
        <v>105</v>
      </c>
      <c r="C1423" s="1" t="s">
        <v>106</v>
      </c>
      <c r="D1423" s="1" t="s">
        <v>34</v>
      </c>
      <c r="F1423" s="1" t="s">
        <v>4475</v>
      </c>
      <c r="G1423" s="1" t="s">
        <v>3158</v>
      </c>
      <c r="H1423" s="1" t="s">
        <v>60</v>
      </c>
      <c r="I1423" s="1" t="s">
        <v>113</v>
      </c>
      <c r="J1423" s="1" t="s">
        <v>61</v>
      </c>
      <c r="K1423" s="1" t="str">
        <f t="shared" si="78"/>
        <v>LVL</v>
      </c>
      <c r="L1423" s="2">
        <v>43439</v>
      </c>
      <c r="M1423" s="2">
        <v>43446</v>
      </c>
      <c r="N1423" s="2">
        <v>43446</v>
      </c>
      <c r="W1423" s="1" t="s">
        <v>59</v>
      </c>
      <c r="X1423" s="1" t="str">
        <f>"690945"</f>
        <v>690945</v>
      </c>
      <c r="Z1423" s="1" t="s">
        <v>184</v>
      </c>
      <c r="AA1423" s="1">
        <v>1</v>
      </c>
      <c r="AB1423" s="1" t="s">
        <v>3160</v>
      </c>
      <c r="AD1423" s="1" t="s">
        <v>79</v>
      </c>
    </row>
    <row r="1424" spans="1:30" s="1" customFormat="1" x14ac:dyDescent="0.3">
      <c r="A1424" s="1" t="s">
        <v>3162</v>
      </c>
      <c r="B1424" s="1" t="s">
        <v>500</v>
      </c>
      <c r="C1424" s="1" t="s">
        <v>3163</v>
      </c>
      <c r="D1424" s="1" t="s">
        <v>34</v>
      </c>
      <c r="F1424" s="1" t="s">
        <v>4475</v>
      </c>
      <c r="G1424" s="1" t="s">
        <v>3161</v>
      </c>
      <c r="H1424" s="1" t="s">
        <v>60</v>
      </c>
      <c r="I1424" s="1" t="s">
        <v>113</v>
      </c>
      <c r="J1424" s="1" t="s">
        <v>61</v>
      </c>
      <c r="K1424" s="1" t="str">
        <f t="shared" si="78"/>
        <v>LVL</v>
      </c>
      <c r="L1424" s="2">
        <v>43439</v>
      </c>
      <c r="M1424" s="2">
        <v>43446</v>
      </c>
      <c r="N1424" s="2">
        <v>43446</v>
      </c>
      <c r="W1424" s="1" t="s">
        <v>59</v>
      </c>
      <c r="X1424" s="1" t="str">
        <f>"690945"</f>
        <v>690945</v>
      </c>
      <c r="Z1424" s="1" t="s">
        <v>184</v>
      </c>
      <c r="AA1424" s="1">
        <v>1</v>
      </c>
      <c r="AD1424" s="1" t="s">
        <v>79</v>
      </c>
    </row>
    <row r="1425" spans="1:30" s="1" customFormat="1" x14ac:dyDescent="0.3">
      <c r="A1425" s="1" t="s">
        <v>3162</v>
      </c>
      <c r="B1425" s="1" t="s">
        <v>500</v>
      </c>
      <c r="C1425" s="1" t="s">
        <v>3163</v>
      </c>
      <c r="D1425" s="1" t="s">
        <v>34</v>
      </c>
      <c r="F1425" s="1" t="s">
        <v>4475</v>
      </c>
      <c r="G1425" s="1" t="s">
        <v>3164</v>
      </c>
      <c r="H1425" s="1" t="s">
        <v>60</v>
      </c>
      <c r="I1425" s="1" t="s">
        <v>113</v>
      </c>
      <c r="J1425" s="1" t="s">
        <v>61</v>
      </c>
      <c r="K1425" s="1" t="str">
        <f t="shared" si="78"/>
        <v>LVL</v>
      </c>
      <c r="L1425" s="2">
        <v>43439</v>
      </c>
      <c r="M1425" s="2">
        <v>43446</v>
      </c>
      <c r="N1425" s="2">
        <v>43446</v>
      </c>
      <c r="W1425" s="1" t="s">
        <v>59</v>
      </c>
      <c r="X1425" s="1" t="str">
        <f>"690945"</f>
        <v>690945</v>
      </c>
      <c r="Z1425" s="1" t="s">
        <v>184</v>
      </c>
      <c r="AA1425" s="1">
        <v>1</v>
      </c>
      <c r="AD1425" s="1" t="s">
        <v>79</v>
      </c>
    </row>
    <row r="1426" spans="1:30" s="1" customFormat="1" x14ac:dyDescent="0.3">
      <c r="A1426" s="1" t="s">
        <v>970</v>
      </c>
      <c r="B1426" s="1" t="s">
        <v>971</v>
      </c>
      <c r="C1426" s="1" t="s">
        <v>972</v>
      </c>
      <c r="D1426" s="1" t="s">
        <v>37</v>
      </c>
      <c r="F1426" s="1" t="s">
        <v>4478</v>
      </c>
      <c r="G1426" s="1" t="s">
        <v>3165</v>
      </c>
      <c r="H1426" s="1" t="s">
        <v>60</v>
      </c>
      <c r="I1426" s="1" t="s">
        <v>113</v>
      </c>
      <c r="J1426" s="1" t="s">
        <v>61</v>
      </c>
      <c r="K1426" s="1" t="str">
        <f>"102"</f>
        <v>102</v>
      </c>
      <c r="L1426" s="2">
        <v>43440</v>
      </c>
      <c r="M1426" s="2">
        <v>43441</v>
      </c>
      <c r="N1426" s="2">
        <v>43441</v>
      </c>
      <c r="W1426" s="1" t="s">
        <v>59</v>
      </c>
      <c r="X1426" s="1" t="str">
        <f>"847692"</f>
        <v>847692</v>
      </c>
      <c r="Z1426" s="1" t="s">
        <v>108</v>
      </c>
      <c r="AA1426" s="1">
        <v>1</v>
      </c>
      <c r="AB1426" s="1" t="s">
        <v>3166</v>
      </c>
      <c r="AD1426" s="1" t="s">
        <v>114</v>
      </c>
    </row>
    <row r="1427" spans="1:30" s="1" customFormat="1" x14ac:dyDescent="0.3">
      <c r="A1427" s="1" t="s">
        <v>402</v>
      </c>
      <c r="B1427" s="1" t="s">
        <v>403</v>
      </c>
      <c r="C1427" s="1" t="s">
        <v>404</v>
      </c>
      <c r="D1427" s="1" t="s">
        <v>37</v>
      </c>
      <c r="F1427" s="1" t="s">
        <v>4478</v>
      </c>
      <c r="G1427" s="1" t="s">
        <v>3167</v>
      </c>
      <c r="H1427" s="1" t="s">
        <v>60</v>
      </c>
      <c r="I1427" s="1" t="s">
        <v>113</v>
      </c>
      <c r="J1427" s="1" t="s">
        <v>61</v>
      </c>
      <c r="K1427" s="1" t="str">
        <f>"102"</f>
        <v>102</v>
      </c>
      <c r="L1427" s="2">
        <v>43440</v>
      </c>
      <c r="M1427" s="2">
        <v>43441</v>
      </c>
      <c r="N1427" s="2">
        <v>43441</v>
      </c>
      <c r="W1427" s="1" t="s">
        <v>59</v>
      </c>
      <c r="X1427" s="1" t="str">
        <f>"847692"</f>
        <v>847692</v>
      </c>
      <c r="Z1427" s="1" t="s">
        <v>108</v>
      </c>
      <c r="AA1427" s="1">
        <v>1</v>
      </c>
      <c r="AB1427" s="1" t="s">
        <v>3168</v>
      </c>
      <c r="AD1427" s="1" t="s">
        <v>114</v>
      </c>
    </row>
    <row r="1428" spans="1:30" s="1" customFormat="1" x14ac:dyDescent="0.3">
      <c r="A1428" s="1" t="s">
        <v>402</v>
      </c>
      <c r="B1428" s="1" t="s">
        <v>403</v>
      </c>
      <c r="C1428" s="1" t="s">
        <v>404</v>
      </c>
      <c r="D1428" s="1" t="s">
        <v>37</v>
      </c>
      <c r="F1428" s="1" t="s">
        <v>4478</v>
      </c>
      <c r="G1428" s="1" t="s">
        <v>3167</v>
      </c>
      <c r="H1428" s="1" t="s">
        <v>60</v>
      </c>
      <c r="I1428" s="1" t="s">
        <v>113</v>
      </c>
      <c r="J1428" s="1" t="s">
        <v>61</v>
      </c>
      <c r="K1428" s="1" t="str">
        <f>"102"</f>
        <v>102</v>
      </c>
      <c r="L1428" s="2">
        <v>43440</v>
      </c>
      <c r="M1428" s="2">
        <v>43441</v>
      </c>
      <c r="N1428" s="2">
        <v>43441</v>
      </c>
      <c r="W1428" s="1" t="s">
        <v>59</v>
      </c>
      <c r="X1428" s="1" t="str">
        <f>"847692"</f>
        <v>847692</v>
      </c>
      <c r="Z1428" s="1" t="s">
        <v>108</v>
      </c>
      <c r="AA1428" s="1">
        <v>1</v>
      </c>
      <c r="AB1428" s="1" t="s">
        <v>3168</v>
      </c>
      <c r="AD1428" s="1" t="s">
        <v>114</v>
      </c>
    </row>
    <row r="1429" spans="1:30" s="1" customFormat="1" x14ac:dyDescent="0.3">
      <c r="A1429" s="1" t="s">
        <v>3170</v>
      </c>
      <c r="B1429" s="1" t="s">
        <v>3171</v>
      </c>
      <c r="C1429" s="1" t="s">
        <v>3172</v>
      </c>
      <c r="D1429" s="1" t="s">
        <v>34</v>
      </c>
      <c r="F1429" s="1" t="s">
        <v>4475</v>
      </c>
      <c r="G1429" s="1" t="s">
        <v>3169</v>
      </c>
      <c r="H1429" s="1" t="s">
        <v>60</v>
      </c>
      <c r="I1429" s="1" t="s">
        <v>113</v>
      </c>
      <c r="J1429" s="1" t="s">
        <v>61</v>
      </c>
      <c r="K1429" s="1" t="str">
        <f t="shared" ref="K1429:K1434" si="80">"LVL"</f>
        <v>LVL</v>
      </c>
      <c r="L1429" s="2">
        <v>43440</v>
      </c>
      <c r="M1429" s="2">
        <v>43447</v>
      </c>
      <c r="N1429" s="2">
        <v>43447</v>
      </c>
      <c r="W1429" s="1" t="s">
        <v>59</v>
      </c>
      <c r="X1429" s="1" t="str">
        <f t="shared" ref="X1429:X1434" si="81">"690945"</f>
        <v>690945</v>
      </c>
      <c r="Z1429" s="1" t="s">
        <v>184</v>
      </c>
      <c r="AA1429" s="1">
        <v>1</v>
      </c>
      <c r="AB1429" s="1" t="s">
        <v>3173</v>
      </c>
      <c r="AD1429" s="1" t="s">
        <v>79</v>
      </c>
    </row>
    <row r="1430" spans="1:30" s="1" customFormat="1" x14ac:dyDescent="0.3">
      <c r="A1430" s="1" t="s">
        <v>3170</v>
      </c>
      <c r="B1430" s="1" t="s">
        <v>3171</v>
      </c>
      <c r="C1430" s="1" t="s">
        <v>3172</v>
      </c>
      <c r="D1430" s="1" t="s">
        <v>34</v>
      </c>
      <c r="F1430" s="1" t="s">
        <v>4475</v>
      </c>
      <c r="G1430" s="1" t="s">
        <v>3169</v>
      </c>
      <c r="H1430" s="1" t="s">
        <v>60</v>
      </c>
      <c r="I1430" s="1" t="s">
        <v>113</v>
      </c>
      <c r="J1430" s="1" t="s">
        <v>61</v>
      </c>
      <c r="K1430" s="1" t="str">
        <f t="shared" si="80"/>
        <v>LVL</v>
      </c>
      <c r="L1430" s="2">
        <v>43440</v>
      </c>
      <c r="M1430" s="2">
        <v>43447</v>
      </c>
      <c r="N1430" s="2">
        <v>43447</v>
      </c>
      <c r="W1430" s="1" t="s">
        <v>59</v>
      </c>
      <c r="X1430" s="1" t="str">
        <f t="shared" si="81"/>
        <v>690945</v>
      </c>
      <c r="Z1430" s="1" t="s">
        <v>184</v>
      </c>
      <c r="AA1430" s="1">
        <v>1</v>
      </c>
      <c r="AB1430" s="1" t="s">
        <v>3173</v>
      </c>
      <c r="AD1430" s="1" t="s">
        <v>79</v>
      </c>
    </row>
    <row r="1431" spans="1:30" s="1" customFormat="1" x14ac:dyDescent="0.3">
      <c r="A1431" s="1" t="s">
        <v>3170</v>
      </c>
      <c r="B1431" s="1" t="s">
        <v>3171</v>
      </c>
      <c r="C1431" s="1" t="s">
        <v>3172</v>
      </c>
      <c r="D1431" s="1" t="s">
        <v>34</v>
      </c>
      <c r="F1431" s="1" t="s">
        <v>4475</v>
      </c>
      <c r="G1431" s="1" t="s">
        <v>3169</v>
      </c>
      <c r="H1431" s="1" t="s">
        <v>60</v>
      </c>
      <c r="I1431" s="1" t="s">
        <v>113</v>
      </c>
      <c r="J1431" s="1" t="s">
        <v>61</v>
      </c>
      <c r="K1431" s="1" t="str">
        <f t="shared" si="80"/>
        <v>LVL</v>
      </c>
      <c r="L1431" s="2">
        <v>43440</v>
      </c>
      <c r="M1431" s="2">
        <v>43447</v>
      </c>
      <c r="N1431" s="2">
        <v>43447</v>
      </c>
      <c r="W1431" s="1" t="s">
        <v>59</v>
      </c>
      <c r="X1431" s="1" t="str">
        <f t="shared" si="81"/>
        <v>690945</v>
      </c>
      <c r="Z1431" s="1" t="s">
        <v>184</v>
      </c>
      <c r="AA1431" s="1">
        <v>1</v>
      </c>
      <c r="AB1431" s="1" t="s">
        <v>3173</v>
      </c>
      <c r="AD1431" s="1" t="s">
        <v>79</v>
      </c>
    </row>
    <row r="1432" spans="1:30" s="1" customFormat="1" x14ac:dyDescent="0.3">
      <c r="A1432" s="1" t="s">
        <v>3170</v>
      </c>
      <c r="B1432" s="1" t="s">
        <v>3171</v>
      </c>
      <c r="C1432" s="1" t="s">
        <v>3172</v>
      </c>
      <c r="D1432" s="1" t="s">
        <v>34</v>
      </c>
      <c r="F1432" s="1" t="s">
        <v>4475</v>
      </c>
      <c r="G1432" s="1" t="s">
        <v>3169</v>
      </c>
      <c r="H1432" s="1" t="s">
        <v>60</v>
      </c>
      <c r="I1432" s="1" t="s">
        <v>113</v>
      </c>
      <c r="J1432" s="1" t="s">
        <v>61</v>
      </c>
      <c r="K1432" s="1" t="str">
        <f t="shared" si="80"/>
        <v>LVL</v>
      </c>
      <c r="L1432" s="2">
        <v>43440</v>
      </c>
      <c r="M1432" s="2">
        <v>43447</v>
      </c>
      <c r="N1432" s="2">
        <v>43447</v>
      </c>
      <c r="W1432" s="1" t="s">
        <v>59</v>
      </c>
      <c r="X1432" s="1" t="str">
        <f t="shared" si="81"/>
        <v>690945</v>
      </c>
      <c r="Z1432" s="1" t="s">
        <v>184</v>
      </c>
      <c r="AA1432" s="1">
        <v>1</v>
      </c>
      <c r="AB1432" s="1" t="s">
        <v>3173</v>
      </c>
      <c r="AD1432" s="1" t="s">
        <v>79</v>
      </c>
    </row>
    <row r="1433" spans="1:30" s="1" customFormat="1" x14ac:dyDescent="0.3">
      <c r="A1433" s="1" t="s">
        <v>3170</v>
      </c>
      <c r="B1433" s="1" t="s">
        <v>3171</v>
      </c>
      <c r="C1433" s="1" t="s">
        <v>3172</v>
      </c>
      <c r="D1433" s="1" t="s">
        <v>34</v>
      </c>
      <c r="F1433" s="1" t="s">
        <v>4475</v>
      </c>
      <c r="G1433" s="1" t="s">
        <v>3169</v>
      </c>
      <c r="H1433" s="1" t="s">
        <v>60</v>
      </c>
      <c r="I1433" s="1" t="s">
        <v>113</v>
      </c>
      <c r="J1433" s="1" t="s">
        <v>61</v>
      </c>
      <c r="K1433" s="1" t="str">
        <f t="shared" si="80"/>
        <v>LVL</v>
      </c>
      <c r="L1433" s="2">
        <v>43440</v>
      </c>
      <c r="M1433" s="2">
        <v>43447</v>
      </c>
      <c r="N1433" s="2">
        <v>43447</v>
      </c>
      <c r="W1433" s="1" t="s">
        <v>59</v>
      </c>
      <c r="X1433" s="1" t="str">
        <f t="shared" si="81"/>
        <v>690945</v>
      </c>
      <c r="Z1433" s="1" t="s">
        <v>184</v>
      </c>
      <c r="AA1433" s="1">
        <v>1</v>
      </c>
      <c r="AB1433" s="1" t="s">
        <v>3173</v>
      </c>
      <c r="AD1433" s="1" t="s">
        <v>79</v>
      </c>
    </row>
    <row r="1434" spans="1:30" s="1" customFormat="1" x14ac:dyDescent="0.3">
      <c r="A1434" s="1" t="s">
        <v>3175</v>
      </c>
      <c r="B1434" s="1" t="s">
        <v>3176</v>
      </c>
      <c r="C1434" s="1" t="s">
        <v>3177</v>
      </c>
      <c r="D1434" s="1" t="s">
        <v>34</v>
      </c>
      <c r="F1434" s="1" t="s">
        <v>4475</v>
      </c>
      <c r="G1434" s="1" t="s">
        <v>3174</v>
      </c>
      <c r="H1434" s="1" t="s">
        <v>60</v>
      </c>
      <c r="I1434" s="1" t="s">
        <v>113</v>
      </c>
      <c r="J1434" s="1" t="s">
        <v>61</v>
      </c>
      <c r="K1434" s="1" t="str">
        <f t="shared" si="80"/>
        <v>LVL</v>
      </c>
      <c r="L1434" s="2">
        <v>43440</v>
      </c>
      <c r="M1434" s="2">
        <v>43448</v>
      </c>
      <c r="N1434" s="2">
        <v>43448</v>
      </c>
      <c r="W1434" s="1" t="s">
        <v>59</v>
      </c>
      <c r="X1434" s="1" t="str">
        <f t="shared" si="81"/>
        <v>690945</v>
      </c>
      <c r="Z1434" s="1" t="s">
        <v>184</v>
      </c>
      <c r="AA1434" s="1">
        <v>1</v>
      </c>
      <c r="AD1434" s="1" t="s">
        <v>79</v>
      </c>
    </row>
    <row r="1435" spans="1:30" s="1" customFormat="1" x14ac:dyDescent="0.3">
      <c r="A1435" s="1" t="s">
        <v>3179</v>
      </c>
      <c r="B1435" s="1" t="s">
        <v>134</v>
      </c>
      <c r="C1435" s="1" t="s">
        <v>3180</v>
      </c>
      <c r="D1435" s="1" t="s">
        <v>37</v>
      </c>
      <c r="F1435" s="1">
        <v>78</v>
      </c>
      <c r="G1435" s="1" t="s">
        <v>3178</v>
      </c>
      <c r="H1435" s="1" t="s">
        <v>60</v>
      </c>
      <c r="I1435" s="1" t="s">
        <v>95</v>
      </c>
      <c r="J1435" s="1" t="s">
        <v>61</v>
      </c>
      <c r="K1435" s="1" t="str">
        <f>"44"</f>
        <v>44</v>
      </c>
      <c r="L1435" s="2">
        <v>43441</v>
      </c>
      <c r="M1435" s="2">
        <v>43445</v>
      </c>
      <c r="N1435" s="2">
        <v>43445</v>
      </c>
      <c r="W1435" s="1" t="s">
        <v>59</v>
      </c>
      <c r="X1435" s="1" t="str">
        <f>"607064"</f>
        <v>607064</v>
      </c>
      <c r="Z1435" s="1" t="s">
        <v>42</v>
      </c>
      <c r="AA1435" s="1">
        <v>1</v>
      </c>
      <c r="AB1435" s="1" t="s">
        <v>49</v>
      </c>
      <c r="AD1435" s="1" t="s">
        <v>43</v>
      </c>
    </row>
    <row r="1436" spans="1:30" s="1" customFormat="1" x14ac:dyDescent="0.3">
      <c r="A1436" s="1" t="s">
        <v>3179</v>
      </c>
      <c r="B1436" s="1" t="s">
        <v>134</v>
      </c>
      <c r="C1436" s="1" t="s">
        <v>3180</v>
      </c>
      <c r="D1436" s="1" t="s">
        <v>34</v>
      </c>
      <c r="F1436" s="1" t="s">
        <v>4475</v>
      </c>
      <c r="G1436" s="1" t="s">
        <v>3178</v>
      </c>
      <c r="H1436" s="1" t="s">
        <v>60</v>
      </c>
      <c r="I1436" s="1" t="s">
        <v>95</v>
      </c>
      <c r="J1436" s="1" t="s">
        <v>61</v>
      </c>
      <c r="K1436" s="1" t="str">
        <f>"LVL"</f>
        <v>LVL</v>
      </c>
      <c r="L1436" s="2">
        <v>43441</v>
      </c>
      <c r="M1436" s="2">
        <v>43445</v>
      </c>
      <c r="N1436" s="2">
        <v>43445</v>
      </c>
      <c r="W1436" s="1" t="s">
        <v>59</v>
      </c>
      <c r="X1436" s="1" t="str">
        <f>"690945"</f>
        <v>690945</v>
      </c>
      <c r="Z1436" s="1" t="s">
        <v>184</v>
      </c>
      <c r="AA1436" s="1">
        <v>4</v>
      </c>
      <c r="AB1436" s="1" t="s">
        <v>49</v>
      </c>
      <c r="AD1436" s="1" t="s">
        <v>79</v>
      </c>
    </row>
    <row r="1437" spans="1:30" s="1" customFormat="1" x14ac:dyDescent="0.3">
      <c r="A1437" s="1" t="s">
        <v>402</v>
      </c>
      <c r="B1437" s="1" t="s">
        <v>403</v>
      </c>
      <c r="C1437" s="1" t="s">
        <v>404</v>
      </c>
      <c r="D1437" s="1" t="s">
        <v>37</v>
      </c>
      <c r="F1437" s="1" t="s">
        <v>4478</v>
      </c>
      <c r="G1437" s="1" t="s">
        <v>3181</v>
      </c>
      <c r="H1437" s="1" t="s">
        <v>60</v>
      </c>
      <c r="I1437" s="1" t="s">
        <v>113</v>
      </c>
      <c r="J1437" s="1" t="s">
        <v>61</v>
      </c>
      <c r="K1437" s="1" t="str">
        <f>"102"</f>
        <v>102</v>
      </c>
      <c r="L1437" s="2">
        <v>43441</v>
      </c>
      <c r="M1437" s="2">
        <v>43444</v>
      </c>
      <c r="N1437" s="2">
        <v>43444</v>
      </c>
      <c r="W1437" s="1" t="s">
        <v>59</v>
      </c>
      <c r="X1437" s="1" t="str">
        <f>"847692"</f>
        <v>847692</v>
      </c>
      <c r="Z1437" s="1" t="s">
        <v>108</v>
      </c>
      <c r="AA1437" s="1">
        <v>1</v>
      </c>
      <c r="AB1437" s="1" t="s">
        <v>3182</v>
      </c>
      <c r="AD1437" s="1" t="s">
        <v>114</v>
      </c>
    </row>
    <row r="1438" spans="1:30" s="1" customFormat="1" x14ac:dyDescent="0.3">
      <c r="A1438" s="1" t="s">
        <v>2418</v>
      </c>
      <c r="B1438" s="1" t="s">
        <v>2419</v>
      </c>
      <c r="C1438" s="1" t="s">
        <v>840</v>
      </c>
      <c r="D1438" s="1" t="s">
        <v>34</v>
      </c>
      <c r="F1438" s="1" t="s">
        <v>4475</v>
      </c>
      <c r="G1438" s="1" t="s">
        <v>3183</v>
      </c>
      <c r="H1438" s="1" t="s">
        <v>60</v>
      </c>
      <c r="I1438" s="1" t="s">
        <v>113</v>
      </c>
      <c r="J1438" s="1" t="s">
        <v>61</v>
      </c>
      <c r="K1438" s="1" t="str">
        <f>"LVL"</f>
        <v>LVL</v>
      </c>
      <c r="L1438" s="2">
        <v>43441</v>
      </c>
      <c r="M1438" s="2">
        <v>43448</v>
      </c>
      <c r="N1438" s="2">
        <v>43448</v>
      </c>
      <c r="W1438" s="1" t="s">
        <v>59</v>
      </c>
      <c r="X1438" s="1" t="str">
        <f>"690945"</f>
        <v>690945</v>
      </c>
      <c r="Z1438" s="1" t="s">
        <v>184</v>
      </c>
      <c r="AA1438" s="1">
        <v>1</v>
      </c>
      <c r="AD1438" s="1" t="s">
        <v>79</v>
      </c>
    </row>
    <row r="1439" spans="1:30" s="1" customFormat="1" x14ac:dyDescent="0.3">
      <c r="A1439" s="1" t="s">
        <v>3185</v>
      </c>
      <c r="B1439" s="1" t="s">
        <v>3186</v>
      </c>
      <c r="C1439" s="1" t="s">
        <v>3187</v>
      </c>
      <c r="D1439" s="1" t="s">
        <v>34</v>
      </c>
      <c r="F1439" s="1" t="s">
        <v>4475</v>
      </c>
      <c r="G1439" s="1" t="s">
        <v>3184</v>
      </c>
      <c r="H1439" s="1" t="s">
        <v>60</v>
      </c>
      <c r="I1439" s="1" t="s">
        <v>113</v>
      </c>
      <c r="J1439" s="1" t="s">
        <v>61</v>
      </c>
      <c r="K1439" s="1" t="str">
        <f>"LVL"</f>
        <v>LVL</v>
      </c>
      <c r="L1439" s="2">
        <v>43441</v>
      </c>
      <c r="M1439" s="2">
        <v>43448</v>
      </c>
      <c r="N1439" s="2">
        <v>43448</v>
      </c>
      <c r="W1439" s="1" t="s">
        <v>59</v>
      </c>
      <c r="X1439" s="1" t="str">
        <f>"690945"</f>
        <v>690945</v>
      </c>
      <c r="Z1439" s="1" t="s">
        <v>184</v>
      </c>
      <c r="AA1439" s="1">
        <v>1</v>
      </c>
      <c r="AB1439" s="1" t="s">
        <v>3188</v>
      </c>
      <c r="AD1439" s="1" t="s">
        <v>79</v>
      </c>
    </row>
    <row r="1440" spans="1:30" s="1" customFormat="1" x14ac:dyDescent="0.3">
      <c r="A1440" s="1" t="s">
        <v>3191</v>
      </c>
      <c r="B1440" s="1" t="s">
        <v>3192</v>
      </c>
      <c r="C1440" s="1" t="s">
        <v>3193</v>
      </c>
      <c r="D1440" s="1" t="s">
        <v>37</v>
      </c>
      <c r="F1440" s="1" t="s">
        <v>4510</v>
      </c>
      <c r="G1440" s="1" t="s">
        <v>3190</v>
      </c>
      <c r="H1440" s="1" t="s">
        <v>60</v>
      </c>
      <c r="I1440" s="1" t="s">
        <v>1827</v>
      </c>
      <c r="J1440" s="1" t="s">
        <v>61</v>
      </c>
      <c r="K1440" s="1" t="str">
        <f>"FRN"</f>
        <v>FRN</v>
      </c>
      <c r="L1440" s="2">
        <v>43444</v>
      </c>
      <c r="M1440" s="2">
        <v>43445</v>
      </c>
      <c r="N1440" s="2">
        <v>43445</v>
      </c>
      <c r="P1440" s="1" t="s">
        <v>3195</v>
      </c>
      <c r="W1440" s="1" t="s">
        <v>59</v>
      </c>
      <c r="X1440" s="1" t="str">
        <f>"125646"</f>
        <v>125646</v>
      </c>
      <c r="Z1440" s="1" t="s">
        <v>3189</v>
      </c>
      <c r="AA1440" s="1">
        <v>10</v>
      </c>
      <c r="AD1440" s="1" t="s">
        <v>3194</v>
      </c>
    </row>
    <row r="1441" spans="1:30" s="1" customFormat="1" x14ac:dyDescent="0.3">
      <c r="A1441" s="1" t="s">
        <v>2132</v>
      </c>
      <c r="B1441" s="1" t="s">
        <v>687</v>
      </c>
      <c r="C1441" s="1" t="s">
        <v>2133</v>
      </c>
      <c r="D1441" s="1" t="s">
        <v>34</v>
      </c>
      <c r="F1441" s="1" t="s">
        <v>4475</v>
      </c>
      <c r="G1441" s="1" t="s">
        <v>3196</v>
      </c>
      <c r="H1441" s="1" t="s">
        <v>60</v>
      </c>
      <c r="I1441" s="1" t="s">
        <v>113</v>
      </c>
      <c r="J1441" s="1" t="s">
        <v>61</v>
      </c>
      <c r="K1441" s="1" t="str">
        <f t="shared" ref="K1441:K1456" si="82">"LVL"</f>
        <v>LVL</v>
      </c>
      <c r="L1441" s="2">
        <v>43444</v>
      </c>
      <c r="M1441" s="2">
        <v>43452</v>
      </c>
      <c r="N1441" s="2">
        <v>43452</v>
      </c>
      <c r="W1441" s="1" t="s">
        <v>59</v>
      </c>
      <c r="X1441" s="1" t="str">
        <f t="shared" ref="X1441:X1447" si="83">"690945"</f>
        <v>690945</v>
      </c>
      <c r="Z1441" s="1" t="s">
        <v>184</v>
      </c>
      <c r="AA1441" s="1">
        <v>1</v>
      </c>
      <c r="AD1441" s="1" t="s">
        <v>79</v>
      </c>
    </row>
    <row r="1442" spans="1:30" s="1" customFormat="1" x14ac:dyDescent="0.3">
      <c r="A1442" s="1" t="s">
        <v>2132</v>
      </c>
      <c r="B1442" s="1" t="s">
        <v>687</v>
      </c>
      <c r="C1442" s="1" t="s">
        <v>2133</v>
      </c>
      <c r="D1442" s="1" t="s">
        <v>34</v>
      </c>
      <c r="F1442" s="1" t="s">
        <v>4475</v>
      </c>
      <c r="G1442" s="1" t="s">
        <v>3196</v>
      </c>
      <c r="H1442" s="1" t="s">
        <v>60</v>
      </c>
      <c r="I1442" s="1" t="s">
        <v>113</v>
      </c>
      <c r="J1442" s="1" t="s">
        <v>61</v>
      </c>
      <c r="K1442" s="1" t="str">
        <f t="shared" si="82"/>
        <v>LVL</v>
      </c>
      <c r="L1442" s="2">
        <v>43444</v>
      </c>
      <c r="M1442" s="2">
        <v>43452</v>
      </c>
      <c r="N1442" s="2">
        <v>43452</v>
      </c>
      <c r="W1442" s="1" t="s">
        <v>59</v>
      </c>
      <c r="X1442" s="1" t="str">
        <f t="shared" si="83"/>
        <v>690945</v>
      </c>
      <c r="Z1442" s="1" t="s">
        <v>184</v>
      </c>
      <c r="AA1442" s="1">
        <v>1</v>
      </c>
      <c r="AD1442" s="1" t="s">
        <v>79</v>
      </c>
    </row>
    <row r="1443" spans="1:30" s="1" customFormat="1" x14ac:dyDescent="0.3">
      <c r="A1443" s="1" t="s">
        <v>2132</v>
      </c>
      <c r="B1443" s="1" t="s">
        <v>687</v>
      </c>
      <c r="C1443" s="1" t="s">
        <v>2133</v>
      </c>
      <c r="D1443" s="1" t="s">
        <v>34</v>
      </c>
      <c r="F1443" s="1" t="s">
        <v>4475</v>
      </c>
      <c r="G1443" s="1" t="s">
        <v>3196</v>
      </c>
      <c r="H1443" s="1" t="s">
        <v>60</v>
      </c>
      <c r="I1443" s="1" t="s">
        <v>113</v>
      </c>
      <c r="J1443" s="1" t="s">
        <v>61</v>
      </c>
      <c r="K1443" s="1" t="str">
        <f t="shared" si="82"/>
        <v>LVL</v>
      </c>
      <c r="L1443" s="2">
        <v>43444</v>
      </c>
      <c r="M1443" s="2">
        <v>43452</v>
      </c>
      <c r="N1443" s="2">
        <v>43452</v>
      </c>
      <c r="W1443" s="1" t="s">
        <v>59</v>
      </c>
      <c r="X1443" s="1" t="str">
        <f t="shared" si="83"/>
        <v>690945</v>
      </c>
      <c r="Z1443" s="1" t="s">
        <v>184</v>
      </c>
      <c r="AA1443" s="1">
        <v>1</v>
      </c>
      <c r="AD1443" s="1" t="s">
        <v>79</v>
      </c>
    </row>
    <row r="1444" spans="1:30" s="1" customFormat="1" x14ac:dyDescent="0.3">
      <c r="A1444" s="1" t="s">
        <v>2132</v>
      </c>
      <c r="B1444" s="1" t="s">
        <v>687</v>
      </c>
      <c r="C1444" s="1" t="s">
        <v>2133</v>
      </c>
      <c r="D1444" s="1" t="s">
        <v>34</v>
      </c>
      <c r="F1444" s="1" t="s">
        <v>4475</v>
      </c>
      <c r="G1444" s="1" t="s">
        <v>3196</v>
      </c>
      <c r="H1444" s="1" t="s">
        <v>60</v>
      </c>
      <c r="I1444" s="1" t="s">
        <v>113</v>
      </c>
      <c r="J1444" s="1" t="s">
        <v>61</v>
      </c>
      <c r="K1444" s="1" t="str">
        <f t="shared" si="82"/>
        <v>LVL</v>
      </c>
      <c r="L1444" s="2">
        <v>43444</v>
      </c>
      <c r="M1444" s="2">
        <v>43452</v>
      </c>
      <c r="N1444" s="2">
        <v>43452</v>
      </c>
      <c r="W1444" s="1" t="s">
        <v>59</v>
      </c>
      <c r="X1444" s="1" t="str">
        <f t="shared" si="83"/>
        <v>690945</v>
      </c>
      <c r="Z1444" s="1" t="s">
        <v>184</v>
      </c>
      <c r="AA1444" s="1">
        <v>1</v>
      </c>
      <c r="AD1444" s="1" t="s">
        <v>79</v>
      </c>
    </row>
    <row r="1445" spans="1:30" s="1" customFormat="1" x14ac:dyDescent="0.3">
      <c r="A1445" s="1" t="s">
        <v>2132</v>
      </c>
      <c r="B1445" s="1" t="s">
        <v>687</v>
      </c>
      <c r="C1445" s="1" t="s">
        <v>2133</v>
      </c>
      <c r="D1445" s="1" t="s">
        <v>34</v>
      </c>
      <c r="F1445" s="1" t="s">
        <v>4475</v>
      </c>
      <c r="G1445" s="1" t="s">
        <v>3196</v>
      </c>
      <c r="H1445" s="1" t="s">
        <v>60</v>
      </c>
      <c r="I1445" s="1" t="s">
        <v>113</v>
      </c>
      <c r="J1445" s="1" t="s">
        <v>61</v>
      </c>
      <c r="K1445" s="1" t="str">
        <f t="shared" si="82"/>
        <v>LVL</v>
      </c>
      <c r="L1445" s="2">
        <v>43444</v>
      </c>
      <c r="M1445" s="2">
        <v>43452</v>
      </c>
      <c r="N1445" s="2">
        <v>43452</v>
      </c>
      <c r="W1445" s="1" t="s">
        <v>59</v>
      </c>
      <c r="X1445" s="1" t="str">
        <f t="shared" si="83"/>
        <v>690945</v>
      </c>
      <c r="Z1445" s="1" t="s">
        <v>184</v>
      </c>
      <c r="AA1445" s="1">
        <v>1</v>
      </c>
      <c r="AD1445" s="1" t="s">
        <v>79</v>
      </c>
    </row>
    <row r="1446" spans="1:30" s="1" customFormat="1" x14ac:dyDescent="0.3">
      <c r="A1446" s="1" t="s">
        <v>2132</v>
      </c>
      <c r="B1446" s="1" t="s">
        <v>687</v>
      </c>
      <c r="C1446" s="1" t="s">
        <v>2133</v>
      </c>
      <c r="D1446" s="1" t="s">
        <v>34</v>
      </c>
      <c r="F1446" s="1" t="s">
        <v>4475</v>
      </c>
      <c r="G1446" s="1" t="s">
        <v>3196</v>
      </c>
      <c r="H1446" s="1" t="s">
        <v>60</v>
      </c>
      <c r="I1446" s="1" t="s">
        <v>113</v>
      </c>
      <c r="J1446" s="1" t="s">
        <v>61</v>
      </c>
      <c r="K1446" s="1" t="str">
        <f t="shared" si="82"/>
        <v>LVL</v>
      </c>
      <c r="L1446" s="2">
        <v>43444</v>
      </c>
      <c r="M1446" s="2">
        <v>43452</v>
      </c>
      <c r="N1446" s="2">
        <v>43452</v>
      </c>
      <c r="W1446" s="1" t="s">
        <v>59</v>
      </c>
      <c r="X1446" s="1" t="str">
        <f t="shared" si="83"/>
        <v>690945</v>
      </c>
      <c r="Z1446" s="1" t="s">
        <v>184</v>
      </c>
      <c r="AA1446" s="1">
        <v>1</v>
      </c>
      <c r="AD1446" s="1" t="s">
        <v>79</v>
      </c>
    </row>
    <row r="1447" spans="1:30" s="1" customFormat="1" x14ac:dyDescent="0.3">
      <c r="A1447" s="1" t="s">
        <v>2132</v>
      </c>
      <c r="B1447" s="1" t="s">
        <v>687</v>
      </c>
      <c r="C1447" s="1" t="s">
        <v>2133</v>
      </c>
      <c r="D1447" s="1" t="s">
        <v>34</v>
      </c>
      <c r="F1447" s="1" t="s">
        <v>4475</v>
      </c>
      <c r="G1447" s="1" t="s">
        <v>3196</v>
      </c>
      <c r="H1447" s="1" t="s">
        <v>60</v>
      </c>
      <c r="I1447" s="1" t="s">
        <v>113</v>
      </c>
      <c r="J1447" s="1" t="s">
        <v>61</v>
      </c>
      <c r="K1447" s="1" t="str">
        <f t="shared" si="82"/>
        <v>LVL</v>
      </c>
      <c r="L1447" s="2">
        <v>43444</v>
      </c>
      <c r="M1447" s="2">
        <v>43452</v>
      </c>
      <c r="N1447" s="2">
        <v>43452</v>
      </c>
      <c r="W1447" s="1" t="s">
        <v>59</v>
      </c>
      <c r="X1447" s="1" t="str">
        <f t="shared" si="83"/>
        <v>690945</v>
      </c>
      <c r="Z1447" s="1" t="s">
        <v>184</v>
      </c>
      <c r="AA1447" s="1">
        <v>1</v>
      </c>
      <c r="AD1447" s="1" t="s">
        <v>79</v>
      </c>
    </row>
    <row r="1448" spans="1:30" s="1" customFormat="1" x14ac:dyDescent="0.3">
      <c r="A1448" s="1" t="s">
        <v>197</v>
      </c>
      <c r="B1448" s="1" t="s">
        <v>198</v>
      </c>
      <c r="C1448" s="1" t="s">
        <v>199</v>
      </c>
      <c r="D1448" s="1" t="s">
        <v>34</v>
      </c>
      <c r="F1448" s="1" t="s">
        <v>4475</v>
      </c>
      <c r="G1448" s="1" t="s">
        <v>3197</v>
      </c>
      <c r="H1448" s="1" t="s">
        <v>60</v>
      </c>
      <c r="I1448" s="1" t="s">
        <v>113</v>
      </c>
      <c r="J1448" s="1" t="s">
        <v>61</v>
      </c>
      <c r="K1448" s="1" t="str">
        <f t="shared" si="82"/>
        <v>LVL</v>
      </c>
      <c r="L1448" s="2">
        <v>43444</v>
      </c>
      <c r="M1448" s="2">
        <v>43451</v>
      </c>
      <c r="N1448" s="2">
        <v>43451</v>
      </c>
      <c r="W1448" s="1" t="s">
        <v>59</v>
      </c>
      <c r="X1448" s="1" t="str">
        <f>"139545"</f>
        <v>139545</v>
      </c>
      <c r="Z1448" s="1" t="s">
        <v>74</v>
      </c>
      <c r="AA1448" s="1">
        <v>1</v>
      </c>
      <c r="AB1448" s="1" t="s">
        <v>3198</v>
      </c>
      <c r="AD1448" s="1" t="s">
        <v>79</v>
      </c>
    </row>
    <row r="1449" spans="1:30" s="1" customFormat="1" x14ac:dyDescent="0.3">
      <c r="A1449" s="1" t="s">
        <v>197</v>
      </c>
      <c r="B1449" s="1" t="s">
        <v>198</v>
      </c>
      <c r="C1449" s="1" t="s">
        <v>199</v>
      </c>
      <c r="D1449" s="1" t="s">
        <v>34</v>
      </c>
      <c r="F1449" s="1" t="s">
        <v>4475</v>
      </c>
      <c r="G1449" s="1" t="s">
        <v>3197</v>
      </c>
      <c r="H1449" s="1" t="s">
        <v>60</v>
      </c>
      <c r="I1449" s="1" t="s">
        <v>113</v>
      </c>
      <c r="J1449" s="1" t="s">
        <v>61</v>
      </c>
      <c r="K1449" s="1" t="str">
        <f t="shared" si="82"/>
        <v>LVL</v>
      </c>
      <c r="L1449" s="2">
        <v>43444</v>
      </c>
      <c r="M1449" s="2">
        <v>43451</v>
      </c>
      <c r="N1449" s="2">
        <v>43451</v>
      </c>
      <c r="W1449" s="1" t="s">
        <v>59</v>
      </c>
      <c r="X1449" s="1" t="str">
        <f>"690945"</f>
        <v>690945</v>
      </c>
      <c r="Z1449" s="1" t="s">
        <v>184</v>
      </c>
      <c r="AA1449" s="1">
        <v>1</v>
      </c>
      <c r="AB1449" s="1" t="s">
        <v>3198</v>
      </c>
      <c r="AD1449" s="1" t="s">
        <v>79</v>
      </c>
    </row>
    <row r="1450" spans="1:30" s="1" customFormat="1" x14ac:dyDescent="0.3">
      <c r="A1450" s="1" t="s">
        <v>3200</v>
      </c>
      <c r="B1450" s="1" t="s">
        <v>3201</v>
      </c>
      <c r="C1450" s="1" t="s">
        <v>3202</v>
      </c>
      <c r="D1450" s="1" t="s">
        <v>34</v>
      </c>
      <c r="F1450" s="1" t="s">
        <v>4475</v>
      </c>
      <c r="G1450" s="1" t="s">
        <v>3199</v>
      </c>
      <c r="H1450" s="1" t="s">
        <v>60</v>
      </c>
      <c r="I1450" s="1" t="s">
        <v>113</v>
      </c>
      <c r="J1450" s="1" t="s">
        <v>61</v>
      </c>
      <c r="K1450" s="1" t="str">
        <f t="shared" si="82"/>
        <v>LVL</v>
      </c>
      <c r="L1450" s="2">
        <v>43444</v>
      </c>
      <c r="M1450" s="2">
        <v>43451</v>
      </c>
      <c r="N1450" s="2">
        <v>43451</v>
      </c>
      <c r="W1450" s="1" t="s">
        <v>59</v>
      </c>
      <c r="X1450" s="1" t="str">
        <f>"690945"</f>
        <v>690945</v>
      </c>
      <c r="Z1450" s="1" t="s">
        <v>184</v>
      </c>
      <c r="AA1450" s="1">
        <v>1</v>
      </c>
      <c r="AD1450" s="1" t="s">
        <v>79</v>
      </c>
    </row>
    <row r="1451" spans="1:30" s="1" customFormat="1" x14ac:dyDescent="0.3">
      <c r="A1451" s="1" t="s">
        <v>3200</v>
      </c>
      <c r="B1451" s="1" t="s">
        <v>3201</v>
      </c>
      <c r="C1451" s="1" t="s">
        <v>3202</v>
      </c>
      <c r="D1451" s="1" t="s">
        <v>34</v>
      </c>
      <c r="F1451" s="1" t="s">
        <v>4475</v>
      </c>
      <c r="G1451" s="1" t="s">
        <v>3199</v>
      </c>
      <c r="H1451" s="1" t="s">
        <v>60</v>
      </c>
      <c r="I1451" s="1" t="s">
        <v>113</v>
      </c>
      <c r="J1451" s="1" t="s">
        <v>61</v>
      </c>
      <c r="K1451" s="1" t="str">
        <f t="shared" si="82"/>
        <v>LVL</v>
      </c>
      <c r="L1451" s="2">
        <v>43444</v>
      </c>
      <c r="M1451" s="2">
        <v>43451</v>
      </c>
      <c r="N1451" s="2">
        <v>43451</v>
      </c>
      <c r="W1451" s="1" t="s">
        <v>59</v>
      </c>
      <c r="X1451" s="1" t="str">
        <f>"690945"</f>
        <v>690945</v>
      </c>
      <c r="Z1451" s="1" t="s">
        <v>184</v>
      </c>
      <c r="AA1451" s="1">
        <v>1</v>
      </c>
      <c r="AD1451" s="1" t="s">
        <v>79</v>
      </c>
    </row>
    <row r="1452" spans="1:30" s="1" customFormat="1" x14ac:dyDescent="0.3">
      <c r="A1452" s="1" t="s">
        <v>1133</v>
      </c>
      <c r="B1452" s="1" t="s">
        <v>1134</v>
      </c>
      <c r="C1452" s="1" t="s">
        <v>1135</v>
      </c>
      <c r="D1452" s="1" t="s">
        <v>34</v>
      </c>
      <c r="F1452" s="1" t="s">
        <v>4475</v>
      </c>
      <c r="G1452" s="1" t="s">
        <v>3203</v>
      </c>
      <c r="H1452" s="1" t="s">
        <v>60</v>
      </c>
      <c r="I1452" s="1" t="s">
        <v>113</v>
      </c>
      <c r="J1452" s="1" t="s">
        <v>61</v>
      </c>
      <c r="K1452" s="1" t="str">
        <f t="shared" si="82"/>
        <v>LVL</v>
      </c>
      <c r="L1452" s="2">
        <v>43444</v>
      </c>
      <c r="M1452" s="2">
        <v>43451</v>
      </c>
      <c r="N1452" s="2">
        <v>43451</v>
      </c>
      <c r="W1452" s="1" t="s">
        <v>59</v>
      </c>
      <c r="X1452" s="1" t="str">
        <f>"690945"</f>
        <v>690945</v>
      </c>
      <c r="Z1452" s="1" t="s">
        <v>184</v>
      </c>
      <c r="AA1452" s="1">
        <v>1</v>
      </c>
      <c r="AD1452" s="1" t="s">
        <v>79</v>
      </c>
    </row>
    <row r="1453" spans="1:30" s="1" customFormat="1" x14ac:dyDescent="0.3">
      <c r="A1453" s="1" t="s">
        <v>1133</v>
      </c>
      <c r="B1453" s="1" t="s">
        <v>1134</v>
      </c>
      <c r="C1453" s="1" t="s">
        <v>1135</v>
      </c>
      <c r="D1453" s="1" t="s">
        <v>34</v>
      </c>
      <c r="F1453" s="1" t="s">
        <v>4475</v>
      </c>
      <c r="G1453" s="1" t="s">
        <v>3203</v>
      </c>
      <c r="H1453" s="1" t="s">
        <v>60</v>
      </c>
      <c r="I1453" s="1" t="s">
        <v>113</v>
      </c>
      <c r="J1453" s="1" t="s">
        <v>61</v>
      </c>
      <c r="K1453" s="1" t="str">
        <f t="shared" si="82"/>
        <v>LVL</v>
      </c>
      <c r="L1453" s="2">
        <v>43444</v>
      </c>
      <c r="M1453" s="2">
        <v>43451</v>
      </c>
      <c r="N1453" s="2">
        <v>43451</v>
      </c>
      <c r="W1453" s="1" t="s">
        <v>59</v>
      </c>
      <c r="X1453" s="1" t="str">
        <f>"690945"</f>
        <v>690945</v>
      </c>
      <c r="Z1453" s="1" t="s">
        <v>184</v>
      </c>
      <c r="AA1453" s="1">
        <v>1</v>
      </c>
      <c r="AD1453" s="1" t="s">
        <v>79</v>
      </c>
    </row>
    <row r="1454" spans="1:30" s="1" customFormat="1" x14ac:dyDescent="0.3">
      <c r="A1454" s="1" t="s">
        <v>3206</v>
      </c>
      <c r="B1454" s="1" t="s">
        <v>82</v>
      </c>
      <c r="C1454" s="1" t="s">
        <v>3207</v>
      </c>
      <c r="D1454" s="1" t="s">
        <v>34</v>
      </c>
      <c r="F1454" s="1" t="s">
        <v>4511</v>
      </c>
      <c r="G1454" s="1" t="s">
        <v>3205</v>
      </c>
      <c r="H1454" s="1" t="s">
        <v>60</v>
      </c>
      <c r="I1454" s="1" t="s">
        <v>113</v>
      </c>
      <c r="J1454" s="1" t="s">
        <v>61</v>
      </c>
      <c r="K1454" s="1" t="str">
        <f t="shared" si="82"/>
        <v>LVL</v>
      </c>
      <c r="L1454" s="2">
        <v>43444</v>
      </c>
      <c r="M1454" s="2">
        <v>43451</v>
      </c>
      <c r="N1454" s="2">
        <v>43451</v>
      </c>
      <c r="W1454" s="1" t="s">
        <v>59</v>
      </c>
      <c r="X1454" s="1" t="str">
        <f>"717688"</f>
        <v>717688</v>
      </c>
      <c r="Z1454" s="1" t="s">
        <v>3204</v>
      </c>
      <c r="AA1454" s="1">
        <v>1</v>
      </c>
      <c r="AD1454" s="1" t="s">
        <v>3208</v>
      </c>
    </row>
    <row r="1455" spans="1:30" s="1" customFormat="1" x14ac:dyDescent="0.3">
      <c r="A1455" s="1" t="s">
        <v>3210</v>
      </c>
      <c r="B1455" s="1" t="s">
        <v>3211</v>
      </c>
      <c r="C1455" s="1" t="s">
        <v>3212</v>
      </c>
      <c r="D1455" s="1" t="s">
        <v>34</v>
      </c>
      <c r="F1455" s="1" t="s">
        <v>4475</v>
      </c>
      <c r="G1455" s="1" t="s">
        <v>3209</v>
      </c>
      <c r="H1455" s="1" t="s">
        <v>60</v>
      </c>
      <c r="I1455" s="1" t="s">
        <v>113</v>
      </c>
      <c r="J1455" s="1" t="s">
        <v>61</v>
      </c>
      <c r="K1455" s="1" t="str">
        <f t="shared" si="82"/>
        <v>LVL</v>
      </c>
      <c r="L1455" s="2">
        <v>43444</v>
      </c>
      <c r="M1455" s="2">
        <v>43452</v>
      </c>
      <c r="N1455" s="2">
        <v>43452</v>
      </c>
      <c r="W1455" s="1" t="s">
        <v>59</v>
      </c>
      <c r="X1455" s="1" t="str">
        <f>"690945"</f>
        <v>690945</v>
      </c>
      <c r="Z1455" s="1" t="s">
        <v>184</v>
      </c>
      <c r="AA1455" s="1">
        <v>1</v>
      </c>
      <c r="AD1455" s="1" t="s">
        <v>79</v>
      </c>
    </row>
    <row r="1456" spans="1:30" s="1" customFormat="1" x14ac:dyDescent="0.3">
      <c r="A1456" s="1" t="s">
        <v>3214</v>
      </c>
      <c r="B1456" s="1" t="s">
        <v>684</v>
      </c>
      <c r="C1456" s="1" t="s">
        <v>3215</v>
      </c>
      <c r="D1456" s="1" t="s">
        <v>34</v>
      </c>
      <c r="F1456" s="1" t="s">
        <v>4475</v>
      </c>
      <c r="G1456" s="1" t="s">
        <v>3213</v>
      </c>
      <c r="H1456" s="1" t="s">
        <v>60</v>
      </c>
      <c r="I1456" s="1" t="s">
        <v>113</v>
      </c>
      <c r="J1456" s="1" t="s">
        <v>61</v>
      </c>
      <c r="K1456" s="1" t="str">
        <f t="shared" si="82"/>
        <v>LVL</v>
      </c>
      <c r="L1456" s="2">
        <v>43444</v>
      </c>
      <c r="M1456" s="2">
        <v>43452</v>
      </c>
      <c r="N1456" s="2">
        <v>43452</v>
      </c>
      <c r="W1456" s="1" t="s">
        <v>59</v>
      </c>
      <c r="X1456" s="1" t="str">
        <f>"690945"</f>
        <v>690945</v>
      </c>
      <c r="Z1456" s="1" t="s">
        <v>184</v>
      </c>
      <c r="AA1456" s="1">
        <v>1</v>
      </c>
      <c r="AD1456" s="1" t="s">
        <v>79</v>
      </c>
    </row>
    <row r="1457" spans="1:30" s="1" customFormat="1" x14ac:dyDescent="0.3">
      <c r="A1457" s="1" t="s">
        <v>2701</v>
      </c>
      <c r="B1457" s="1" t="s">
        <v>120</v>
      </c>
      <c r="C1457" s="1" t="s">
        <v>121</v>
      </c>
      <c r="D1457" s="1" t="s">
        <v>37</v>
      </c>
      <c r="F1457" s="1" t="s">
        <v>4478</v>
      </c>
      <c r="G1457" s="1" t="s">
        <v>3216</v>
      </c>
      <c r="H1457" s="1" t="s">
        <v>60</v>
      </c>
      <c r="I1457" s="1" t="s">
        <v>113</v>
      </c>
      <c r="J1457" s="1" t="s">
        <v>61</v>
      </c>
      <c r="K1457" s="1" t="str">
        <f>"102"</f>
        <v>102</v>
      </c>
      <c r="L1457" s="2">
        <v>43444</v>
      </c>
      <c r="M1457" s="2">
        <v>43445</v>
      </c>
      <c r="N1457" s="2">
        <v>43445</v>
      </c>
      <c r="W1457" s="1" t="s">
        <v>59</v>
      </c>
      <c r="X1457" s="1" t="str">
        <f>"847692"</f>
        <v>847692</v>
      </c>
      <c r="Z1457" s="1" t="s">
        <v>108</v>
      </c>
      <c r="AA1457" s="1">
        <v>1</v>
      </c>
      <c r="AD1457" s="1" t="s">
        <v>114</v>
      </c>
    </row>
    <row r="1458" spans="1:30" s="1" customFormat="1" x14ac:dyDescent="0.3">
      <c r="A1458" s="1" t="s">
        <v>2701</v>
      </c>
      <c r="B1458" s="1" t="s">
        <v>120</v>
      </c>
      <c r="C1458" s="1" t="s">
        <v>121</v>
      </c>
      <c r="D1458" s="1" t="s">
        <v>37</v>
      </c>
      <c r="F1458" s="1" t="s">
        <v>4478</v>
      </c>
      <c r="G1458" s="1" t="s">
        <v>3217</v>
      </c>
      <c r="H1458" s="1" t="s">
        <v>60</v>
      </c>
      <c r="I1458" s="1" t="s">
        <v>113</v>
      </c>
      <c r="J1458" s="1" t="s">
        <v>61</v>
      </c>
      <c r="K1458" s="1" t="str">
        <f>"102"</f>
        <v>102</v>
      </c>
      <c r="L1458" s="2">
        <v>43444</v>
      </c>
      <c r="M1458" s="2">
        <v>43446</v>
      </c>
      <c r="N1458" s="2">
        <v>43446</v>
      </c>
      <c r="W1458" s="1" t="s">
        <v>59</v>
      </c>
      <c r="X1458" s="1" t="str">
        <f>"847692"</f>
        <v>847692</v>
      </c>
      <c r="Z1458" s="1" t="s">
        <v>108</v>
      </c>
      <c r="AA1458" s="1">
        <v>1</v>
      </c>
      <c r="AD1458" s="1" t="s">
        <v>114</v>
      </c>
    </row>
    <row r="1459" spans="1:30" s="1" customFormat="1" x14ac:dyDescent="0.3">
      <c r="A1459" s="1" t="s">
        <v>2701</v>
      </c>
      <c r="B1459" s="1" t="s">
        <v>120</v>
      </c>
      <c r="C1459" s="1" t="s">
        <v>121</v>
      </c>
      <c r="D1459" s="1" t="s">
        <v>37</v>
      </c>
      <c r="F1459" s="1" t="s">
        <v>4478</v>
      </c>
      <c r="G1459" s="1" t="s">
        <v>3218</v>
      </c>
      <c r="H1459" s="1" t="s">
        <v>60</v>
      </c>
      <c r="I1459" s="1" t="s">
        <v>113</v>
      </c>
      <c r="J1459" s="1" t="s">
        <v>61</v>
      </c>
      <c r="K1459" s="1" t="str">
        <f>"102"</f>
        <v>102</v>
      </c>
      <c r="L1459" s="2">
        <v>43444</v>
      </c>
      <c r="M1459" s="2">
        <v>43446</v>
      </c>
      <c r="N1459" s="2">
        <v>43446</v>
      </c>
      <c r="W1459" s="1" t="s">
        <v>59</v>
      </c>
      <c r="X1459" s="1" t="str">
        <f>"847692"</f>
        <v>847692</v>
      </c>
      <c r="Z1459" s="1" t="s">
        <v>108</v>
      </c>
      <c r="AA1459" s="1">
        <v>1</v>
      </c>
      <c r="AD1459" s="1" t="s">
        <v>114</v>
      </c>
    </row>
    <row r="1460" spans="1:30" s="1" customFormat="1" x14ac:dyDescent="0.3">
      <c r="A1460" s="1" t="s">
        <v>125</v>
      </c>
      <c r="B1460" s="1" t="s">
        <v>126</v>
      </c>
      <c r="C1460" s="1" t="s">
        <v>127</v>
      </c>
      <c r="D1460" s="1" t="s">
        <v>37</v>
      </c>
      <c r="F1460" s="1" t="s">
        <v>4478</v>
      </c>
      <c r="G1460" s="1" t="s">
        <v>3219</v>
      </c>
      <c r="H1460" s="1" t="s">
        <v>60</v>
      </c>
      <c r="I1460" s="1" t="s">
        <v>113</v>
      </c>
      <c r="J1460" s="1" t="s">
        <v>61</v>
      </c>
      <c r="K1460" s="1" t="str">
        <f>"102"</f>
        <v>102</v>
      </c>
      <c r="L1460" s="2">
        <v>43445</v>
      </c>
      <c r="M1460" s="2">
        <v>43446</v>
      </c>
      <c r="N1460" s="2">
        <v>43446</v>
      </c>
      <c r="W1460" s="1" t="s">
        <v>59</v>
      </c>
      <c r="X1460" s="1" t="str">
        <f>"847692"</f>
        <v>847692</v>
      </c>
      <c r="Z1460" s="1" t="s">
        <v>108</v>
      </c>
      <c r="AA1460" s="1">
        <v>1</v>
      </c>
      <c r="AD1460" s="1" t="s">
        <v>114</v>
      </c>
    </row>
    <row r="1461" spans="1:30" s="1" customFormat="1" x14ac:dyDescent="0.3">
      <c r="A1461" s="1" t="s">
        <v>609</v>
      </c>
      <c r="B1461" s="1" t="s">
        <v>610</v>
      </c>
      <c r="C1461" s="1" t="s">
        <v>611</v>
      </c>
      <c r="D1461" s="1" t="s">
        <v>37</v>
      </c>
      <c r="F1461" s="1">
        <v>68</v>
      </c>
      <c r="G1461" s="1" t="s">
        <v>3221</v>
      </c>
      <c r="H1461" s="1" t="s">
        <v>60</v>
      </c>
      <c r="I1461" s="1" t="s">
        <v>113</v>
      </c>
      <c r="J1461" s="1" t="s">
        <v>61</v>
      </c>
      <c r="K1461" s="1" t="str">
        <f>"FRN"</f>
        <v>FRN</v>
      </c>
      <c r="L1461" s="2">
        <v>43445</v>
      </c>
      <c r="M1461" s="2">
        <v>43446</v>
      </c>
      <c r="N1461" s="2">
        <v>43446</v>
      </c>
      <c r="W1461" s="1" t="s">
        <v>59</v>
      </c>
      <c r="X1461" s="1" t="str">
        <f>"707323"</f>
        <v>707323</v>
      </c>
      <c r="Z1461" s="1" t="s">
        <v>3220</v>
      </c>
      <c r="AA1461" s="1">
        <v>1</v>
      </c>
      <c r="AB1461" s="1" t="s">
        <v>3223</v>
      </c>
      <c r="AD1461" s="1" t="s">
        <v>3222</v>
      </c>
    </row>
    <row r="1462" spans="1:30" s="1" customFormat="1" x14ac:dyDescent="0.3">
      <c r="A1462" s="1" t="s">
        <v>2086</v>
      </c>
      <c r="B1462" s="1" t="s">
        <v>2087</v>
      </c>
      <c r="C1462" s="1" t="s">
        <v>63</v>
      </c>
      <c r="D1462" s="1" t="s">
        <v>34</v>
      </c>
      <c r="F1462" s="1" t="s">
        <v>4475</v>
      </c>
      <c r="G1462" s="1" t="s">
        <v>3224</v>
      </c>
      <c r="H1462" s="1" t="s">
        <v>60</v>
      </c>
      <c r="I1462" s="1" t="s">
        <v>113</v>
      </c>
      <c r="J1462" s="1" t="s">
        <v>61</v>
      </c>
      <c r="K1462" s="1" t="str">
        <f t="shared" ref="K1462:K1468" si="84">"LVL"</f>
        <v>LVL</v>
      </c>
      <c r="L1462" s="2">
        <v>43445</v>
      </c>
      <c r="M1462" s="2">
        <v>43452</v>
      </c>
      <c r="N1462" s="2">
        <v>43452</v>
      </c>
      <c r="W1462" s="1" t="s">
        <v>59</v>
      </c>
      <c r="X1462" s="1" t="str">
        <f t="shared" ref="X1462:X1468" si="85">"690945"</f>
        <v>690945</v>
      </c>
      <c r="Z1462" s="1" t="s">
        <v>184</v>
      </c>
      <c r="AA1462" s="1">
        <v>1</v>
      </c>
      <c r="AD1462" s="1" t="s">
        <v>79</v>
      </c>
    </row>
    <row r="1463" spans="1:30" s="1" customFormat="1" x14ac:dyDescent="0.3">
      <c r="A1463" s="1" t="s">
        <v>357</v>
      </c>
      <c r="B1463" s="1" t="s">
        <v>358</v>
      </c>
      <c r="C1463" s="1" t="s">
        <v>359</v>
      </c>
      <c r="D1463" s="1" t="s">
        <v>34</v>
      </c>
      <c r="F1463" s="1" t="s">
        <v>4475</v>
      </c>
      <c r="G1463" s="1" t="s">
        <v>3225</v>
      </c>
      <c r="H1463" s="1" t="s">
        <v>60</v>
      </c>
      <c r="I1463" s="1" t="s">
        <v>113</v>
      </c>
      <c r="J1463" s="1" t="s">
        <v>61</v>
      </c>
      <c r="K1463" s="1" t="str">
        <f t="shared" si="84"/>
        <v>LVL</v>
      </c>
      <c r="L1463" s="2">
        <v>43445</v>
      </c>
      <c r="M1463" s="2">
        <v>43452</v>
      </c>
      <c r="N1463" s="2">
        <v>43452</v>
      </c>
      <c r="W1463" s="1" t="s">
        <v>59</v>
      </c>
      <c r="X1463" s="1" t="str">
        <f t="shared" si="85"/>
        <v>690945</v>
      </c>
      <c r="Z1463" s="1" t="s">
        <v>184</v>
      </c>
      <c r="AA1463" s="1">
        <v>1</v>
      </c>
      <c r="AD1463" s="1" t="s">
        <v>79</v>
      </c>
    </row>
    <row r="1464" spans="1:30" s="1" customFormat="1" x14ac:dyDescent="0.3">
      <c r="A1464" s="1" t="s">
        <v>357</v>
      </c>
      <c r="B1464" s="1" t="s">
        <v>358</v>
      </c>
      <c r="C1464" s="1" t="s">
        <v>359</v>
      </c>
      <c r="D1464" s="1" t="s">
        <v>34</v>
      </c>
      <c r="F1464" s="1" t="s">
        <v>4475</v>
      </c>
      <c r="G1464" s="1" t="s">
        <v>3225</v>
      </c>
      <c r="H1464" s="1" t="s">
        <v>60</v>
      </c>
      <c r="I1464" s="1" t="s">
        <v>113</v>
      </c>
      <c r="J1464" s="1" t="s">
        <v>61</v>
      </c>
      <c r="K1464" s="1" t="str">
        <f t="shared" si="84"/>
        <v>LVL</v>
      </c>
      <c r="L1464" s="2">
        <v>43445</v>
      </c>
      <c r="M1464" s="2">
        <v>43452</v>
      </c>
      <c r="N1464" s="2">
        <v>43452</v>
      </c>
      <c r="W1464" s="1" t="s">
        <v>59</v>
      </c>
      <c r="X1464" s="1" t="str">
        <f t="shared" si="85"/>
        <v>690945</v>
      </c>
      <c r="Z1464" s="1" t="s">
        <v>184</v>
      </c>
      <c r="AA1464" s="1">
        <v>1</v>
      </c>
      <c r="AD1464" s="1" t="s">
        <v>79</v>
      </c>
    </row>
    <row r="1465" spans="1:30" s="1" customFormat="1" x14ac:dyDescent="0.3">
      <c r="A1465" s="1" t="s">
        <v>2659</v>
      </c>
      <c r="B1465" s="1" t="s">
        <v>2660</v>
      </c>
      <c r="C1465" s="1" t="s">
        <v>2107</v>
      </c>
      <c r="D1465" s="1" t="s">
        <v>34</v>
      </c>
      <c r="F1465" s="1" t="s">
        <v>4475</v>
      </c>
      <c r="G1465" s="1" t="s">
        <v>3226</v>
      </c>
      <c r="H1465" s="1" t="s">
        <v>60</v>
      </c>
      <c r="I1465" s="1" t="s">
        <v>113</v>
      </c>
      <c r="J1465" s="1" t="s">
        <v>61</v>
      </c>
      <c r="K1465" s="1" t="str">
        <f t="shared" si="84"/>
        <v>LVL</v>
      </c>
      <c r="L1465" s="2">
        <v>43445</v>
      </c>
      <c r="M1465" s="2">
        <v>43452</v>
      </c>
      <c r="N1465" s="2">
        <v>43452</v>
      </c>
      <c r="W1465" s="1" t="s">
        <v>59</v>
      </c>
      <c r="X1465" s="1" t="str">
        <f t="shared" si="85"/>
        <v>690945</v>
      </c>
      <c r="Z1465" s="1" t="s">
        <v>184</v>
      </c>
      <c r="AA1465" s="1">
        <v>1</v>
      </c>
      <c r="AD1465" s="1" t="s">
        <v>79</v>
      </c>
    </row>
    <row r="1466" spans="1:30" s="1" customFormat="1" x14ac:dyDescent="0.3">
      <c r="A1466" s="1" t="s">
        <v>3228</v>
      </c>
      <c r="B1466" s="1" t="s">
        <v>3229</v>
      </c>
      <c r="C1466" s="1" t="s">
        <v>3230</v>
      </c>
      <c r="D1466" s="1" t="s">
        <v>34</v>
      </c>
      <c r="F1466" s="1" t="s">
        <v>4475</v>
      </c>
      <c r="G1466" s="1" t="s">
        <v>3227</v>
      </c>
      <c r="H1466" s="1" t="s">
        <v>60</v>
      </c>
      <c r="I1466" s="1" t="s">
        <v>113</v>
      </c>
      <c r="J1466" s="1" t="s">
        <v>61</v>
      </c>
      <c r="K1466" s="1" t="str">
        <f t="shared" si="84"/>
        <v>LVL</v>
      </c>
      <c r="L1466" s="2">
        <v>43445</v>
      </c>
      <c r="M1466" s="2">
        <v>43452</v>
      </c>
      <c r="N1466" s="2">
        <v>43452</v>
      </c>
      <c r="W1466" s="1" t="s">
        <v>59</v>
      </c>
      <c r="X1466" s="1" t="str">
        <f t="shared" si="85"/>
        <v>690945</v>
      </c>
      <c r="Z1466" s="1" t="s">
        <v>184</v>
      </c>
      <c r="AA1466" s="1">
        <v>1</v>
      </c>
      <c r="AB1466" s="1" t="s">
        <v>3231</v>
      </c>
      <c r="AD1466" s="1" t="s">
        <v>79</v>
      </c>
    </row>
    <row r="1467" spans="1:30" s="1" customFormat="1" x14ac:dyDescent="0.3">
      <c r="A1467" s="1" t="s">
        <v>545</v>
      </c>
      <c r="B1467" s="1" t="s">
        <v>546</v>
      </c>
      <c r="C1467" s="1" t="s">
        <v>547</v>
      </c>
      <c r="D1467" s="1" t="s">
        <v>34</v>
      </c>
      <c r="F1467" s="1" t="s">
        <v>4475</v>
      </c>
      <c r="G1467" s="1" t="s">
        <v>3232</v>
      </c>
      <c r="H1467" s="1" t="s">
        <v>60</v>
      </c>
      <c r="I1467" s="1" t="s">
        <v>113</v>
      </c>
      <c r="J1467" s="1" t="s">
        <v>61</v>
      </c>
      <c r="K1467" s="1" t="str">
        <f t="shared" si="84"/>
        <v>LVL</v>
      </c>
      <c r="L1467" s="2">
        <v>43445</v>
      </c>
      <c r="M1467" s="2">
        <v>43452</v>
      </c>
      <c r="N1467" s="2">
        <v>43452</v>
      </c>
      <c r="W1467" s="1" t="s">
        <v>59</v>
      </c>
      <c r="X1467" s="1" t="str">
        <f t="shared" si="85"/>
        <v>690945</v>
      </c>
      <c r="Z1467" s="1" t="s">
        <v>184</v>
      </c>
      <c r="AA1467" s="1">
        <v>1</v>
      </c>
      <c r="AD1467" s="1" t="s">
        <v>79</v>
      </c>
    </row>
    <row r="1468" spans="1:30" s="1" customFormat="1" x14ac:dyDescent="0.3">
      <c r="A1468" s="1" t="s">
        <v>3234</v>
      </c>
      <c r="B1468" s="1" t="s">
        <v>3235</v>
      </c>
      <c r="C1468" s="1" t="s">
        <v>3236</v>
      </c>
      <c r="D1468" s="1" t="s">
        <v>34</v>
      </c>
      <c r="F1468" s="1" t="s">
        <v>4475</v>
      </c>
      <c r="G1468" s="1" t="s">
        <v>3233</v>
      </c>
      <c r="H1468" s="1" t="s">
        <v>60</v>
      </c>
      <c r="I1468" s="1" t="s">
        <v>113</v>
      </c>
      <c r="J1468" s="1" t="s">
        <v>61</v>
      </c>
      <c r="K1468" s="1" t="str">
        <f t="shared" si="84"/>
        <v>LVL</v>
      </c>
      <c r="L1468" s="2">
        <v>43445</v>
      </c>
      <c r="M1468" s="2">
        <v>43452</v>
      </c>
      <c r="N1468" s="2">
        <v>43452</v>
      </c>
      <c r="W1468" s="1" t="s">
        <v>59</v>
      </c>
      <c r="X1468" s="1" t="str">
        <f t="shared" si="85"/>
        <v>690945</v>
      </c>
      <c r="Z1468" s="1" t="s">
        <v>184</v>
      </c>
      <c r="AA1468" s="1">
        <v>1</v>
      </c>
      <c r="AD1468" s="1" t="s">
        <v>79</v>
      </c>
    </row>
    <row r="1469" spans="1:30" s="1" customFormat="1" x14ac:dyDescent="0.3">
      <c r="A1469" s="1" t="s">
        <v>191</v>
      </c>
      <c r="B1469" s="1" t="s">
        <v>192</v>
      </c>
      <c r="C1469" s="1" t="s">
        <v>193</v>
      </c>
      <c r="D1469" s="1" t="s">
        <v>37</v>
      </c>
      <c r="F1469" s="1">
        <v>105</v>
      </c>
      <c r="G1469" s="1" t="s">
        <v>3237</v>
      </c>
      <c r="H1469" s="1" t="s">
        <v>60</v>
      </c>
      <c r="I1469" s="1" t="s">
        <v>64</v>
      </c>
      <c r="J1469" s="1" t="s">
        <v>61</v>
      </c>
      <c r="K1469" s="1" t="str">
        <f>"102"</f>
        <v>102</v>
      </c>
      <c r="L1469" s="2">
        <v>43446</v>
      </c>
      <c r="M1469" s="2">
        <v>43447</v>
      </c>
      <c r="N1469" s="2">
        <v>43447</v>
      </c>
      <c r="W1469" s="1" t="s">
        <v>59</v>
      </c>
      <c r="X1469" s="1" t="str">
        <f>"305671"</f>
        <v>305671</v>
      </c>
      <c r="Z1469" s="1" t="s">
        <v>65</v>
      </c>
      <c r="AA1469" s="1">
        <v>1</v>
      </c>
      <c r="AD1469" s="1" t="s">
        <v>67</v>
      </c>
    </row>
    <row r="1470" spans="1:30" s="1" customFormat="1" x14ac:dyDescent="0.3">
      <c r="A1470" s="1" t="s">
        <v>553</v>
      </c>
      <c r="B1470" s="1" t="s">
        <v>554</v>
      </c>
      <c r="C1470" s="1" t="s">
        <v>555</v>
      </c>
      <c r="D1470" s="1" t="s">
        <v>34</v>
      </c>
      <c r="F1470" s="1" t="s">
        <v>4475</v>
      </c>
      <c r="G1470" s="1" t="s">
        <v>3238</v>
      </c>
      <c r="H1470" s="1" t="s">
        <v>60</v>
      </c>
      <c r="I1470" s="1" t="s">
        <v>113</v>
      </c>
      <c r="J1470" s="1" t="s">
        <v>61</v>
      </c>
      <c r="K1470" s="1" t="str">
        <f>"LVL"</f>
        <v>LVL</v>
      </c>
      <c r="L1470" s="2">
        <v>43446</v>
      </c>
      <c r="M1470" s="2">
        <v>43453</v>
      </c>
      <c r="N1470" s="2">
        <v>43453</v>
      </c>
      <c r="W1470" s="1" t="s">
        <v>59</v>
      </c>
      <c r="X1470" s="1" t="str">
        <f>"690945"</f>
        <v>690945</v>
      </c>
      <c r="Z1470" s="1" t="s">
        <v>184</v>
      </c>
      <c r="AA1470" s="1">
        <v>1</v>
      </c>
      <c r="AB1470" s="1" t="s">
        <v>3239</v>
      </c>
      <c r="AD1470" s="1" t="s">
        <v>79</v>
      </c>
    </row>
    <row r="1471" spans="1:30" s="1" customFormat="1" x14ac:dyDescent="0.3">
      <c r="A1471" s="1" t="s">
        <v>3162</v>
      </c>
      <c r="B1471" s="1" t="s">
        <v>500</v>
      </c>
      <c r="C1471" s="1" t="s">
        <v>3163</v>
      </c>
      <c r="D1471" s="1" t="s">
        <v>37</v>
      </c>
      <c r="F1471" s="1" t="s">
        <v>4478</v>
      </c>
      <c r="G1471" s="1" t="s">
        <v>3240</v>
      </c>
      <c r="H1471" s="1" t="s">
        <v>60</v>
      </c>
      <c r="I1471" s="1" t="s">
        <v>113</v>
      </c>
      <c r="J1471" s="1" t="s">
        <v>61</v>
      </c>
      <c r="K1471" s="1" t="str">
        <f>"102"</f>
        <v>102</v>
      </c>
      <c r="L1471" s="2">
        <v>43446</v>
      </c>
      <c r="M1471" s="2">
        <v>43447</v>
      </c>
      <c r="N1471" s="2">
        <v>43447</v>
      </c>
      <c r="W1471" s="1" t="s">
        <v>59</v>
      </c>
      <c r="X1471" s="1" t="str">
        <f>"847692"</f>
        <v>847692</v>
      </c>
      <c r="Z1471" s="1" t="s">
        <v>108</v>
      </c>
      <c r="AA1471" s="1">
        <v>1</v>
      </c>
      <c r="AD1471" s="1" t="s">
        <v>114</v>
      </c>
    </row>
    <row r="1472" spans="1:30" s="1" customFormat="1" x14ac:dyDescent="0.3">
      <c r="A1472" s="1" t="s">
        <v>2665</v>
      </c>
      <c r="B1472" s="1" t="s">
        <v>2666</v>
      </c>
      <c r="C1472" s="1" t="s">
        <v>2667</v>
      </c>
      <c r="D1472" s="1" t="s">
        <v>34</v>
      </c>
      <c r="F1472" s="1" t="s">
        <v>4475</v>
      </c>
      <c r="G1472" s="1" t="s">
        <v>3241</v>
      </c>
      <c r="H1472" s="1" t="s">
        <v>60</v>
      </c>
      <c r="I1472" s="1" t="s">
        <v>113</v>
      </c>
      <c r="J1472" s="1" t="s">
        <v>61</v>
      </c>
      <c r="K1472" s="1" t="str">
        <f>"LVL"</f>
        <v>LVL</v>
      </c>
      <c r="L1472" s="2">
        <v>43446</v>
      </c>
      <c r="M1472" s="2">
        <v>43454</v>
      </c>
      <c r="N1472" s="2">
        <v>43454</v>
      </c>
      <c r="W1472" s="1" t="s">
        <v>59</v>
      </c>
      <c r="X1472" s="1" t="str">
        <f>"690945"</f>
        <v>690945</v>
      </c>
      <c r="Z1472" s="1" t="s">
        <v>184</v>
      </c>
      <c r="AA1472" s="1">
        <v>1</v>
      </c>
      <c r="AD1472" s="1" t="s">
        <v>79</v>
      </c>
    </row>
    <row r="1473" spans="1:30" s="1" customFormat="1" x14ac:dyDescent="0.3">
      <c r="A1473" s="1" t="s">
        <v>483</v>
      </c>
      <c r="B1473" s="1" t="s">
        <v>484</v>
      </c>
      <c r="C1473" s="1" t="s">
        <v>295</v>
      </c>
      <c r="D1473" s="1" t="s">
        <v>34</v>
      </c>
      <c r="F1473" s="1" t="s">
        <v>4475</v>
      </c>
      <c r="G1473" s="1" t="s">
        <v>3242</v>
      </c>
      <c r="H1473" s="1" t="s">
        <v>60</v>
      </c>
      <c r="I1473" s="1" t="s">
        <v>113</v>
      </c>
      <c r="J1473" s="1" t="s">
        <v>61</v>
      </c>
      <c r="K1473" s="1" t="str">
        <f>"LVL"</f>
        <v>LVL</v>
      </c>
      <c r="L1473" s="2">
        <v>43446</v>
      </c>
      <c r="M1473" s="2">
        <v>43454</v>
      </c>
      <c r="N1473" s="2">
        <v>43454</v>
      </c>
      <c r="W1473" s="1" t="s">
        <v>59</v>
      </c>
      <c r="X1473" s="1" t="str">
        <f>"690945"</f>
        <v>690945</v>
      </c>
      <c r="Z1473" s="1" t="s">
        <v>184</v>
      </c>
      <c r="AA1473" s="1">
        <v>1</v>
      </c>
      <c r="AB1473" s="1" t="s">
        <v>3243</v>
      </c>
      <c r="AD1473" s="1" t="s">
        <v>79</v>
      </c>
    </row>
    <row r="1474" spans="1:30" s="1" customFormat="1" x14ac:dyDescent="0.3">
      <c r="A1474" s="1" t="s">
        <v>3245</v>
      </c>
      <c r="B1474" s="1" t="s">
        <v>3246</v>
      </c>
      <c r="C1474" s="1" t="s">
        <v>3247</v>
      </c>
      <c r="D1474" s="1" t="s">
        <v>34</v>
      </c>
      <c r="F1474" s="1" t="s">
        <v>4475</v>
      </c>
      <c r="G1474" s="1" t="s">
        <v>3244</v>
      </c>
      <c r="H1474" s="1" t="s">
        <v>60</v>
      </c>
      <c r="I1474" s="1" t="s">
        <v>64</v>
      </c>
      <c r="J1474" s="1" t="s">
        <v>61</v>
      </c>
      <c r="K1474" s="1" t="str">
        <f>"LVL"</f>
        <v>LVL</v>
      </c>
      <c r="L1474" s="2">
        <v>43447</v>
      </c>
      <c r="M1474" s="2">
        <v>43455</v>
      </c>
      <c r="N1474" s="2">
        <v>43455</v>
      </c>
      <c r="W1474" s="1" t="s">
        <v>59</v>
      </c>
      <c r="X1474" s="1" t="str">
        <f>"690945"</f>
        <v>690945</v>
      </c>
      <c r="Z1474" s="1" t="s">
        <v>184</v>
      </c>
      <c r="AA1474" s="1">
        <v>1</v>
      </c>
      <c r="AD1474" s="1" t="s">
        <v>79</v>
      </c>
    </row>
    <row r="1475" spans="1:30" s="1" customFormat="1" x14ac:dyDescent="0.3">
      <c r="A1475" s="1" t="s">
        <v>3245</v>
      </c>
      <c r="B1475" s="1" t="s">
        <v>3246</v>
      </c>
      <c r="C1475" s="1" t="s">
        <v>3247</v>
      </c>
      <c r="D1475" s="1" t="s">
        <v>34</v>
      </c>
      <c r="F1475" s="1" t="s">
        <v>4475</v>
      </c>
      <c r="G1475" s="1" t="s">
        <v>3244</v>
      </c>
      <c r="H1475" s="1" t="s">
        <v>60</v>
      </c>
      <c r="I1475" s="1" t="s">
        <v>64</v>
      </c>
      <c r="J1475" s="1" t="s">
        <v>61</v>
      </c>
      <c r="K1475" s="1" t="str">
        <f>"LVL"</f>
        <v>LVL</v>
      </c>
      <c r="L1475" s="2">
        <v>43447</v>
      </c>
      <c r="M1475" s="2">
        <v>43455</v>
      </c>
      <c r="N1475" s="2">
        <v>43455</v>
      </c>
      <c r="W1475" s="1" t="s">
        <v>59</v>
      </c>
      <c r="X1475" s="1" t="str">
        <f>"690945"</f>
        <v>690945</v>
      </c>
      <c r="Z1475" s="1" t="s">
        <v>184</v>
      </c>
      <c r="AA1475" s="1">
        <v>1</v>
      </c>
      <c r="AD1475" s="1" t="s">
        <v>79</v>
      </c>
    </row>
    <row r="1476" spans="1:30" s="1" customFormat="1" x14ac:dyDescent="0.3">
      <c r="A1476" s="1" t="s">
        <v>3249</v>
      </c>
      <c r="B1476" s="1" t="s">
        <v>3250</v>
      </c>
      <c r="C1476" s="1" t="s">
        <v>3251</v>
      </c>
      <c r="D1476" s="1" t="s">
        <v>37</v>
      </c>
      <c r="F1476" s="1" t="s">
        <v>4478</v>
      </c>
      <c r="G1476" s="1" t="s">
        <v>3248</v>
      </c>
      <c r="H1476" s="1" t="s">
        <v>60</v>
      </c>
      <c r="I1476" s="1" t="s">
        <v>113</v>
      </c>
      <c r="J1476" s="1" t="s">
        <v>61</v>
      </c>
      <c r="K1476" s="1" t="str">
        <f>"102"</f>
        <v>102</v>
      </c>
      <c r="L1476" s="2">
        <v>43447</v>
      </c>
      <c r="M1476" s="2">
        <v>43448</v>
      </c>
      <c r="N1476" s="2">
        <v>43448</v>
      </c>
      <c r="W1476" s="1" t="s">
        <v>59</v>
      </c>
      <c r="X1476" s="1" t="str">
        <f>"847692"</f>
        <v>847692</v>
      </c>
      <c r="Z1476" s="1" t="s">
        <v>108</v>
      </c>
      <c r="AA1476" s="1">
        <v>1</v>
      </c>
      <c r="AB1476" s="1" t="s">
        <v>3252</v>
      </c>
      <c r="AD1476" s="1" t="s">
        <v>114</v>
      </c>
    </row>
    <row r="1477" spans="1:30" s="1" customFormat="1" x14ac:dyDescent="0.3">
      <c r="A1477" s="1" t="s">
        <v>3249</v>
      </c>
      <c r="B1477" s="1" t="s">
        <v>3250</v>
      </c>
      <c r="C1477" s="1" t="s">
        <v>3251</v>
      </c>
      <c r="D1477" s="1" t="s">
        <v>37</v>
      </c>
      <c r="F1477" s="1" t="s">
        <v>4478</v>
      </c>
      <c r="G1477" s="1" t="s">
        <v>3248</v>
      </c>
      <c r="H1477" s="1" t="s">
        <v>60</v>
      </c>
      <c r="I1477" s="1" t="s">
        <v>113</v>
      </c>
      <c r="J1477" s="1" t="s">
        <v>61</v>
      </c>
      <c r="K1477" s="1" t="str">
        <f>"102"</f>
        <v>102</v>
      </c>
      <c r="L1477" s="2">
        <v>43447</v>
      </c>
      <c r="M1477" s="2">
        <v>43448</v>
      </c>
      <c r="N1477" s="2">
        <v>43448</v>
      </c>
      <c r="W1477" s="1" t="s">
        <v>59</v>
      </c>
      <c r="X1477" s="1" t="str">
        <f>"847692"</f>
        <v>847692</v>
      </c>
      <c r="Z1477" s="1" t="s">
        <v>108</v>
      </c>
      <c r="AA1477" s="1">
        <v>1</v>
      </c>
      <c r="AB1477" s="1" t="s">
        <v>3252</v>
      </c>
      <c r="AD1477" s="1" t="s">
        <v>114</v>
      </c>
    </row>
    <row r="1478" spans="1:30" s="1" customFormat="1" x14ac:dyDescent="0.3">
      <c r="A1478" s="1" t="s">
        <v>2724</v>
      </c>
      <c r="B1478" s="1" t="s">
        <v>2725</v>
      </c>
      <c r="C1478" s="1" t="s">
        <v>2726</v>
      </c>
      <c r="D1478" s="1" t="s">
        <v>34</v>
      </c>
      <c r="F1478" s="1" t="s">
        <v>4475</v>
      </c>
      <c r="G1478" s="1" t="s">
        <v>3253</v>
      </c>
      <c r="H1478" s="1" t="s">
        <v>60</v>
      </c>
      <c r="I1478" s="1" t="s">
        <v>113</v>
      </c>
      <c r="J1478" s="1" t="s">
        <v>61</v>
      </c>
      <c r="K1478" s="1" t="str">
        <f>"LVL"</f>
        <v>LVL</v>
      </c>
      <c r="L1478" s="2">
        <v>43447</v>
      </c>
      <c r="M1478" s="2">
        <v>43454</v>
      </c>
      <c r="N1478" s="2">
        <v>43454</v>
      </c>
      <c r="W1478" s="1" t="s">
        <v>59</v>
      </c>
      <c r="X1478" s="1" t="str">
        <f>"139545"</f>
        <v>139545</v>
      </c>
      <c r="Z1478" s="1" t="s">
        <v>74</v>
      </c>
      <c r="AA1478" s="1">
        <v>1</v>
      </c>
      <c r="AD1478" s="1" t="s">
        <v>79</v>
      </c>
    </row>
    <row r="1479" spans="1:30" s="1" customFormat="1" x14ac:dyDescent="0.3">
      <c r="A1479" s="1" t="s">
        <v>483</v>
      </c>
      <c r="B1479" s="1" t="s">
        <v>484</v>
      </c>
      <c r="C1479" s="1" t="s">
        <v>295</v>
      </c>
      <c r="D1479" s="1" t="s">
        <v>34</v>
      </c>
      <c r="F1479" s="1" t="s">
        <v>4475</v>
      </c>
      <c r="G1479" s="1" t="s">
        <v>3254</v>
      </c>
      <c r="H1479" s="1" t="s">
        <v>60</v>
      </c>
      <c r="I1479" s="1" t="s">
        <v>113</v>
      </c>
      <c r="J1479" s="1" t="s">
        <v>61</v>
      </c>
      <c r="K1479" s="1" t="str">
        <f>"LVL"</f>
        <v>LVL</v>
      </c>
      <c r="L1479" s="2">
        <v>43447</v>
      </c>
      <c r="M1479" s="2">
        <v>43454</v>
      </c>
      <c r="N1479" s="2">
        <v>43454</v>
      </c>
      <c r="W1479" s="1" t="s">
        <v>59</v>
      </c>
      <c r="X1479" s="1" t="str">
        <f>"690945"</f>
        <v>690945</v>
      </c>
      <c r="Z1479" s="1" t="s">
        <v>184</v>
      </c>
      <c r="AA1479" s="1">
        <v>1</v>
      </c>
      <c r="AB1479" s="1" t="s">
        <v>3255</v>
      </c>
      <c r="AD1479" s="1" t="s">
        <v>79</v>
      </c>
    </row>
    <row r="1480" spans="1:30" s="1" customFormat="1" x14ac:dyDescent="0.3">
      <c r="A1480" s="1" t="s">
        <v>2679</v>
      </c>
      <c r="B1480" s="1" t="s">
        <v>134</v>
      </c>
      <c r="C1480" s="1" t="s">
        <v>2680</v>
      </c>
      <c r="D1480" s="1" t="s">
        <v>34</v>
      </c>
      <c r="F1480" s="1" t="s">
        <v>4475</v>
      </c>
      <c r="G1480" s="1" t="s">
        <v>3256</v>
      </c>
      <c r="H1480" s="1" t="s">
        <v>60</v>
      </c>
      <c r="I1480" s="1" t="s">
        <v>113</v>
      </c>
      <c r="J1480" s="1" t="s">
        <v>61</v>
      </c>
      <c r="K1480" s="1" t="str">
        <f>"LVL"</f>
        <v>LVL</v>
      </c>
      <c r="L1480" s="2">
        <v>43447</v>
      </c>
      <c r="M1480" s="2">
        <v>43454</v>
      </c>
      <c r="N1480" s="2">
        <v>43454</v>
      </c>
      <c r="W1480" s="1" t="s">
        <v>59</v>
      </c>
      <c r="X1480" s="1" t="str">
        <f>"690945"</f>
        <v>690945</v>
      </c>
      <c r="Z1480" s="1" t="s">
        <v>184</v>
      </c>
      <c r="AA1480" s="1">
        <v>1</v>
      </c>
      <c r="AB1480" s="1" t="s">
        <v>3257</v>
      </c>
      <c r="AD1480" s="1" t="s">
        <v>79</v>
      </c>
    </row>
    <row r="1481" spans="1:30" s="1" customFormat="1" x14ac:dyDescent="0.3">
      <c r="A1481" s="1" t="s">
        <v>3206</v>
      </c>
      <c r="B1481" s="1" t="s">
        <v>82</v>
      </c>
      <c r="C1481" s="1" t="s">
        <v>3207</v>
      </c>
      <c r="D1481" s="1" t="s">
        <v>34</v>
      </c>
      <c r="F1481" s="1" t="s">
        <v>4511</v>
      </c>
      <c r="G1481" s="1" t="s">
        <v>3258</v>
      </c>
      <c r="H1481" s="1" t="s">
        <v>60</v>
      </c>
      <c r="I1481" s="1" t="s">
        <v>113</v>
      </c>
      <c r="J1481" s="1" t="s">
        <v>61</v>
      </c>
      <c r="K1481" s="1" t="str">
        <f>"LVL"</f>
        <v>LVL</v>
      </c>
      <c r="L1481" s="2">
        <v>43447</v>
      </c>
      <c r="M1481" s="2">
        <v>43455</v>
      </c>
      <c r="N1481" s="2">
        <v>43455</v>
      </c>
      <c r="W1481" s="1" t="s">
        <v>59</v>
      </c>
      <c r="X1481" s="1" t="str">
        <f>"717688"</f>
        <v>717688</v>
      </c>
      <c r="Z1481" s="1" t="s">
        <v>3204</v>
      </c>
      <c r="AA1481" s="1">
        <v>1</v>
      </c>
      <c r="AD1481" s="1" t="s">
        <v>3208</v>
      </c>
    </row>
    <row r="1482" spans="1:30" s="1" customFormat="1" x14ac:dyDescent="0.3">
      <c r="A1482" s="1" t="s">
        <v>3260</v>
      </c>
      <c r="B1482" s="1" t="s">
        <v>134</v>
      </c>
      <c r="C1482" s="1" t="s">
        <v>3261</v>
      </c>
      <c r="D1482" s="1" t="s">
        <v>37</v>
      </c>
      <c r="F1482" s="1" t="s">
        <v>4478</v>
      </c>
      <c r="G1482" s="1" t="s">
        <v>3259</v>
      </c>
      <c r="H1482" s="1" t="s">
        <v>60</v>
      </c>
      <c r="I1482" s="1" t="s">
        <v>113</v>
      </c>
      <c r="J1482" s="1" t="s">
        <v>61</v>
      </c>
      <c r="K1482" s="1" t="str">
        <f>"102"</f>
        <v>102</v>
      </c>
      <c r="L1482" s="2">
        <v>43447</v>
      </c>
      <c r="M1482" s="2">
        <v>43451</v>
      </c>
      <c r="N1482" s="2">
        <v>43451</v>
      </c>
      <c r="W1482" s="1" t="s">
        <v>59</v>
      </c>
      <c r="X1482" s="1" t="str">
        <f>"847692"</f>
        <v>847692</v>
      </c>
      <c r="Z1482" s="1" t="s">
        <v>108</v>
      </c>
      <c r="AA1482" s="1">
        <v>1</v>
      </c>
      <c r="AB1482" s="1" t="s">
        <v>3262</v>
      </c>
      <c r="AD1482" s="1" t="s">
        <v>114</v>
      </c>
    </row>
    <row r="1483" spans="1:30" s="1" customFormat="1" x14ac:dyDescent="0.3">
      <c r="A1483" s="1" t="s">
        <v>3260</v>
      </c>
      <c r="B1483" s="1" t="s">
        <v>134</v>
      </c>
      <c r="C1483" s="1" t="s">
        <v>3261</v>
      </c>
      <c r="D1483" s="1" t="s">
        <v>37</v>
      </c>
      <c r="F1483" s="1" t="s">
        <v>4478</v>
      </c>
      <c r="G1483" s="1" t="s">
        <v>3263</v>
      </c>
      <c r="H1483" s="1" t="s">
        <v>60</v>
      </c>
      <c r="I1483" s="1" t="s">
        <v>113</v>
      </c>
      <c r="J1483" s="1" t="s">
        <v>61</v>
      </c>
      <c r="K1483" s="1" t="str">
        <f>"102"</f>
        <v>102</v>
      </c>
      <c r="L1483" s="2">
        <v>43448</v>
      </c>
      <c r="M1483" s="2">
        <v>43451</v>
      </c>
      <c r="N1483" s="2">
        <v>43451</v>
      </c>
      <c r="W1483" s="1" t="s">
        <v>59</v>
      </c>
      <c r="X1483" s="1" t="str">
        <f>"847692"</f>
        <v>847692</v>
      </c>
      <c r="Z1483" s="1" t="s">
        <v>108</v>
      </c>
      <c r="AA1483" s="1">
        <v>1</v>
      </c>
      <c r="AB1483" s="1" t="s">
        <v>3264</v>
      </c>
      <c r="AD1483" s="1" t="s">
        <v>114</v>
      </c>
    </row>
    <row r="1484" spans="1:30" s="1" customFormat="1" x14ac:dyDescent="0.3">
      <c r="A1484" s="1" t="s">
        <v>3260</v>
      </c>
      <c r="B1484" s="1" t="s">
        <v>134</v>
      </c>
      <c r="C1484" s="1" t="s">
        <v>3261</v>
      </c>
      <c r="D1484" s="1" t="s">
        <v>37</v>
      </c>
      <c r="F1484" s="1" t="s">
        <v>4478</v>
      </c>
      <c r="G1484" s="1" t="s">
        <v>3263</v>
      </c>
      <c r="H1484" s="1" t="s">
        <v>60</v>
      </c>
      <c r="I1484" s="1" t="s">
        <v>113</v>
      </c>
      <c r="J1484" s="1" t="s">
        <v>61</v>
      </c>
      <c r="K1484" s="1" t="str">
        <f>"102"</f>
        <v>102</v>
      </c>
      <c r="L1484" s="2">
        <v>43448</v>
      </c>
      <c r="M1484" s="2">
        <v>43451</v>
      </c>
      <c r="N1484" s="2">
        <v>43451</v>
      </c>
      <c r="W1484" s="1" t="s">
        <v>59</v>
      </c>
      <c r="X1484" s="1" t="str">
        <f>"847692"</f>
        <v>847692</v>
      </c>
      <c r="Z1484" s="1" t="s">
        <v>108</v>
      </c>
      <c r="AA1484" s="1">
        <v>1</v>
      </c>
      <c r="AB1484" s="1" t="s">
        <v>3264</v>
      </c>
      <c r="AD1484" s="1" t="s">
        <v>114</v>
      </c>
    </row>
    <row r="1485" spans="1:30" s="1" customFormat="1" x14ac:dyDescent="0.3">
      <c r="A1485" s="1" t="s">
        <v>3260</v>
      </c>
      <c r="B1485" s="1" t="s">
        <v>134</v>
      </c>
      <c r="C1485" s="1" t="s">
        <v>3261</v>
      </c>
      <c r="D1485" s="1" t="s">
        <v>37</v>
      </c>
      <c r="F1485" s="1" t="s">
        <v>4478</v>
      </c>
      <c r="G1485" s="1" t="s">
        <v>3263</v>
      </c>
      <c r="H1485" s="1" t="s">
        <v>60</v>
      </c>
      <c r="I1485" s="1" t="s">
        <v>113</v>
      </c>
      <c r="J1485" s="1" t="s">
        <v>61</v>
      </c>
      <c r="K1485" s="1" t="str">
        <f>"102"</f>
        <v>102</v>
      </c>
      <c r="L1485" s="2">
        <v>43448</v>
      </c>
      <c r="M1485" s="2">
        <v>43451</v>
      </c>
      <c r="N1485" s="2">
        <v>43451</v>
      </c>
      <c r="W1485" s="1" t="s">
        <v>59</v>
      </c>
      <c r="X1485" s="1" t="str">
        <f>"847692"</f>
        <v>847692</v>
      </c>
      <c r="Z1485" s="1" t="s">
        <v>108</v>
      </c>
      <c r="AA1485" s="1">
        <v>1</v>
      </c>
      <c r="AB1485" s="1" t="s">
        <v>3264</v>
      </c>
      <c r="AD1485" s="1" t="s">
        <v>114</v>
      </c>
    </row>
    <row r="1486" spans="1:30" s="1" customFormat="1" x14ac:dyDescent="0.3">
      <c r="A1486" s="1" t="s">
        <v>1052</v>
      </c>
      <c r="B1486" s="1" t="s">
        <v>1053</v>
      </c>
      <c r="C1486" s="1" t="s">
        <v>1054</v>
      </c>
      <c r="D1486" s="1" t="s">
        <v>37</v>
      </c>
      <c r="F1486" s="1" t="s">
        <v>4512</v>
      </c>
      <c r="G1486" s="1" t="s">
        <v>3266</v>
      </c>
      <c r="H1486" s="1" t="s">
        <v>60</v>
      </c>
      <c r="I1486" s="1" t="s">
        <v>113</v>
      </c>
      <c r="J1486" s="1" t="s">
        <v>61</v>
      </c>
      <c r="K1486" s="1" t="str">
        <f>"102"</f>
        <v>102</v>
      </c>
      <c r="L1486" s="2">
        <v>43448</v>
      </c>
      <c r="M1486" s="2">
        <v>43451</v>
      </c>
      <c r="N1486" s="2">
        <v>43451</v>
      </c>
      <c r="W1486" s="1" t="s">
        <v>59</v>
      </c>
      <c r="X1486" s="1" t="str">
        <f>"880173"</f>
        <v>880173</v>
      </c>
      <c r="Z1486" s="1" t="s">
        <v>3265</v>
      </c>
      <c r="AA1486" s="1">
        <v>1</v>
      </c>
      <c r="AD1486" s="1" t="s">
        <v>3267</v>
      </c>
    </row>
    <row r="1487" spans="1:30" s="1" customFormat="1" x14ac:dyDescent="0.3">
      <c r="A1487" s="1" t="s">
        <v>3210</v>
      </c>
      <c r="B1487" s="1" t="s">
        <v>3211</v>
      </c>
      <c r="C1487" s="1" t="s">
        <v>3212</v>
      </c>
      <c r="D1487" s="1" t="s">
        <v>34</v>
      </c>
      <c r="F1487" s="1" t="s">
        <v>4475</v>
      </c>
      <c r="G1487" s="1" t="s">
        <v>3268</v>
      </c>
      <c r="H1487" s="1" t="s">
        <v>60</v>
      </c>
      <c r="I1487" s="1" t="s">
        <v>113</v>
      </c>
      <c r="J1487" s="1" t="s">
        <v>61</v>
      </c>
      <c r="K1487" s="1" t="str">
        <f t="shared" ref="K1487:K1493" si="86">"LVL"</f>
        <v>LVL</v>
      </c>
      <c r="L1487" s="2">
        <v>43448</v>
      </c>
      <c r="M1487" s="2">
        <v>43458</v>
      </c>
      <c r="N1487" s="2">
        <v>43458</v>
      </c>
      <c r="W1487" s="1" t="s">
        <v>59</v>
      </c>
      <c r="X1487" s="1" t="str">
        <f t="shared" ref="X1487:X1493" si="87">"690945"</f>
        <v>690945</v>
      </c>
      <c r="Z1487" s="1" t="s">
        <v>184</v>
      </c>
      <c r="AA1487" s="1">
        <v>1</v>
      </c>
      <c r="AD1487" s="1" t="s">
        <v>79</v>
      </c>
    </row>
    <row r="1488" spans="1:30" s="1" customFormat="1" x14ac:dyDescent="0.3">
      <c r="A1488" s="1" t="s">
        <v>3210</v>
      </c>
      <c r="B1488" s="1" t="s">
        <v>3211</v>
      </c>
      <c r="C1488" s="1" t="s">
        <v>3212</v>
      </c>
      <c r="D1488" s="1" t="s">
        <v>34</v>
      </c>
      <c r="F1488" s="1" t="s">
        <v>4475</v>
      </c>
      <c r="G1488" s="1" t="s">
        <v>3269</v>
      </c>
      <c r="H1488" s="1" t="s">
        <v>60</v>
      </c>
      <c r="I1488" s="1" t="s">
        <v>113</v>
      </c>
      <c r="J1488" s="1" t="s">
        <v>61</v>
      </c>
      <c r="K1488" s="1" t="str">
        <f t="shared" si="86"/>
        <v>LVL</v>
      </c>
      <c r="L1488" s="2">
        <v>43448</v>
      </c>
      <c r="M1488" s="2">
        <v>43458</v>
      </c>
      <c r="N1488" s="2">
        <v>43458</v>
      </c>
      <c r="W1488" s="1" t="s">
        <v>59</v>
      </c>
      <c r="X1488" s="1" t="str">
        <f t="shared" si="87"/>
        <v>690945</v>
      </c>
      <c r="Z1488" s="1" t="s">
        <v>184</v>
      </c>
      <c r="AA1488" s="1">
        <v>1</v>
      </c>
      <c r="AD1488" s="1" t="s">
        <v>79</v>
      </c>
    </row>
    <row r="1489" spans="1:30" s="1" customFormat="1" x14ac:dyDescent="0.3">
      <c r="A1489" s="1" t="s">
        <v>3210</v>
      </c>
      <c r="B1489" s="1" t="s">
        <v>3211</v>
      </c>
      <c r="C1489" s="1" t="s">
        <v>3212</v>
      </c>
      <c r="D1489" s="1" t="s">
        <v>34</v>
      </c>
      <c r="F1489" s="1" t="s">
        <v>4475</v>
      </c>
      <c r="G1489" s="1" t="s">
        <v>3269</v>
      </c>
      <c r="H1489" s="1" t="s">
        <v>60</v>
      </c>
      <c r="I1489" s="1" t="s">
        <v>113</v>
      </c>
      <c r="J1489" s="1" t="s">
        <v>61</v>
      </c>
      <c r="K1489" s="1" t="str">
        <f t="shared" si="86"/>
        <v>LVL</v>
      </c>
      <c r="L1489" s="2">
        <v>43448</v>
      </c>
      <c r="M1489" s="2">
        <v>43458</v>
      </c>
      <c r="N1489" s="2">
        <v>43458</v>
      </c>
      <c r="W1489" s="1" t="s">
        <v>59</v>
      </c>
      <c r="X1489" s="1" t="str">
        <f t="shared" si="87"/>
        <v>690945</v>
      </c>
      <c r="Z1489" s="1" t="s">
        <v>184</v>
      </c>
      <c r="AA1489" s="1">
        <v>1</v>
      </c>
      <c r="AD1489" s="1" t="s">
        <v>79</v>
      </c>
    </row>
    <row r="1490" spans="1:30" s="1" customFormat="1" x14ac:dyDescent="0.3">
      <c r="A1490" s="1" t="s">
        <v>1348</v>
      </c>
      <c r="B1490" s="1" t="s">
        <v>1349</v>
      </c>
      <c r="C1490" s="1" t="s">
        <v>607</v>
      </c>
      <c r="D1490" s="1" t="s">
        <v>34</v>
      </c>
      <c r="F1490" s="1" t="s">
        <v>4475</v>
      </c>
      <c r="G1490" s="1" t="s">
        <v>3270</v>
      </c>
      <c r="H1490" s="1" t="s">
        <v>60</v>
      </c>
      <c r="I1490" s="1" t="s">
        <v>113</v>
      </c>
      <c r="J1490" s="1" t="s">
        <v>61</v>
      </c>
      <c r="K1490" s="1" t="str">
        <f t="shared" si="86"/>
        <v>LVL</v>
      </c>
      <c r="L1490" s="2">
        <v>43448</v>
      </c>
      <c r="M1490" s="2">
        <v>43458</v>
      </c>
      <c r="N1490" s="2">
        <v>43458</v>
      </c>
      <c r="W1490" s="1" t="s">
        <v>59</v>
      </c>
      <c r="X1490" s="1" t="str">
        <f t="shared" si="87"/>
        <v>690945</v>
      </c>
      <c r="Z1490" s="1" t="s">
        <v>184</v>
      </c>
      <c r="AA1490" s="1">
        <v>1</v>
      </c>
      <c r="AD1490" s="1" t="s">
        <v>79</v>
      </c>
    </row>
    <row r="1491" spans="1:30" s="1" customFormat="1" x14ac:dyDescent="0.3">
      <c r="A1491" s="1" t="s">
        <v>3272</v>
      </c>
      <c r="B1491" s="1" t="s">
        <v>3273</v>
      </c>
      <c r="C1491" s="1" t="s">
        <v>2356</v>
      </c>
      <c r="D1491" s="1" t="s">
        <v>34</v>
      </c>
      <c r="F1491" s="1" t="s">
        <v>4475</v>
      </c>
      <c r="G1491" s="1" t="s">
        <v>3271</v>
      </c>
      <c r="H1491" s="1" t="s">
        <v>60</v>
      </c>
      <c r="I1491" s="1" t="s">
        <v>33</v>
      </c>
      <c r="J1491" s="1" t="s">
        <v>61</v>
      </c>
      <c r="K1491" s="1" t="str">
        <f t="shared" si="86"/>
        <v>LVL</v>
      </c>
      <c r="L1491" s="2">
        <v>43451</v>
      </c>
      <c r="M1491" s="2">
        <v>43458</v>
      </c>
      <c r="N1491" s="2">
        <v>43458</v>
      </c>
      <c r="W1491" s="1" t="s">
        <v>59</v>
      </c>
      <c r="X1491" s="1" t="str">
        <f t="shared" si="87"/>
        <v>690945</v>
      </c>
      <c r="Z1491" s="1" t="s">
        <v>184</v>
      </c>
      <c r="AA1491" s="1">
        <v>1</v>
      </c>
      <c r="AB1491" s="1" t="s">
        <v>3274</v>
      </c>
      <c r="AD1491" s="1" t="s">
        <v>79</v>
      </c>
    </row>
    <row r="1492" spans="1:30" s="1" customFormat="1" x14ac:dyDescent="0.3">
      <c r="A1492" s="1" t="s">
        <v>3276</v>
      </c>
      <c r="B1492" s="1" t="s">
        <v>51</v>
      </c>
      <c r="C1492" s="1" t="s">
        <v>3277</v>
      </c>
      <c r="D1492" s="1" t="s">
        <v>34</v>
      </c>
      <c r="F1492" s="1" t="s">
        <v>4475</v>
      </c>
      <c r="G1492" s="1" t="s">
        <v>3275</v>
      </c>
      <c r="H1492" s="1" t="s">
        <v>60</v>
      </c>
      <c r="I1492" s="1" t="s">
        <v>64</v>
      </c>
      <c r="J1492" s="1" t="s">
        <v>61</v>
      </c>
      <c r="K1492" s="1" t="str">
        <f t="shared" si="86"/>
        <v>LVL</v>
      </c>
      <c r="L1492" s="2">
        <v>43451</v>
      </c>
      <c r="M1492" s="2">
        <v>43467</v>
      </c>
      <c r="N1492" s="2">
        <v>43467</v>
      </c>
      <c r="W1492" s="1" t="s">
        <v>59</v>
      </c>
      <c r="X1492" s="1" t="str">
        <f t="shared" si="87"/>
        <v>690945</v>
      </c>
      <c r="Z1492" s="1" t="s">
        <v>184</v>
      </c>
      <c r="AA1492" s="1">
        <v>1</v>
      </c>
      <c r="AD1492" s="1" t="s">
        <v>79</v>
      </c>
    </row>
    <row r="1493" spans="1:30" s="1" customFormat="1" x14ac:dyDescent="0.3">
      <c r="A1493" s="1" t="s">
        <v>3276</v>
      </c>
      <c r="B1493" s="1" t="s">
        <v>51</v>
      </c>
      <c r="C1493" s="1" t="s">
        <v>3277</v>
      </c>
      <c r="D1493" s="1" t="s">
        <v>34</v>
      </c>
      <c r="F1493" s="1" t="s">
        <v>4475</v>
      </c>
      <c r="G1493" s="1" t="s">
        <v>3275</v>
      </c>
      <c r="H1493" s="1" t="s">
        <v>60</v>
      </c>
      <c r="I1493" s="1" t="s">
        <v>64</v>
      </c>
      <c r="J1493" s="1" t="s">
        <v>61</v>
      </c>
      <c r="K1493" s="1" t="str">
        <f t="shared" si="86"/>
        <v>LVL</v>
      </c>
      <c r="L1493" s="2">
        <v>43451</v>
      </c>
      <c r="M1493" s="2">
        <v>43467</v>
      </c>
      <c r="N1493" s="2">
        <v>43467</v>
      </c>
      <c r="W1493" s="1" t="s">
        <v>59</v>
      </c>
      <c r="X1493" s="1" t="str">
        <f t="shared" si="87"/>
        <v>690945</v>
      </c>
      <c r="Z1493" s="1" t="s">
        <v>184</v>
      </c>
      <c r="AA1493" s="1">
        <v>1</v>
      </c>
      <c r="AD1493" s="1" t="s">
        <v>79</v>
      </c>
    </row>
    <row r="1494" spans="1:30" s="1" customFormat="1" x14ac:dyDescent="0.3">
      <c r="A1494" s="1" t="s">
        <v>2226</v>
      </c>
      <c r="B1494" s="1" t="s">
        <v>2227</v>
      </c>
      <c r="C1494" s="1" t="s">
        <v>1018</v>
      </c>
      <c r="D1494" s="1" t="s">
        <v>37</v>
      </c>
      <c r="F1494" s="1">
        <v>78</v>
      </c>
      <c r="G1494" s="1" t="s">
        <v>3278</v>
      </c>
      <c r="H1494" s="1" t="s">
        <v>60</v>
      </c>
      <c r="I1494" s="1" t="s">
        <v>64</v>
      </c>
      <c r="J1494" s="1" t="s">
        <v>61</v>
      </c>
      <c r="K1494" s="1" t="str">
        <f>"FRN"</f>
        <v>FRN</v>
      </c>
      <c r="L1494" s="2">
        <v>43451</v>
      </c>
      <c r="M1494" s="2">
        <v>43452</v>
      </c>
      <c r="N1494" s="2">
        <v>43452</v>
      </c>
      <c r="W1494" s="1" t="s">
        <v>59</v>
      </c>
      <c r="X1494" s="1" t="str">
        <f>"607064"</f>
        <v>607064</v>
      </c>
      <c r="Z1494" s="1" t="s">
        <v>42</v>
      </c>
      <c r="AA1494" s="1">
        <v>1</v>
      </c>
      <c r="AB1494" s="1" t="s">
        <v>49</v>
      </c>
      <c r="AD1494" s="1" t="s">
        <v>43</v>
      </c>
    </row>
    <row r="1495" spans="1:30" s="1" customFormat="1" x14ac:dyDescent="0.3">
      <c r="A1495" s="1" t="s">
        <v>2126</v>
      </c>
      <c r="B1495" s="1" t="s">
        <v>2127</v>
      </c>
      <c r="C1495" s="1" t="s">
        <v>55</v>
      </c>
      <c r="D1495" s="1" t="s">
        <v>37</v>
      </c>
      <c r="F1495" s="1">
        <v>78</v>
      </c>
      <c r="G1495" s="1" t="s">
        <v>3279</v>
      </c>
      <c r="H1495" s="1" t="s">
        <v>60</v>
      </c>
      <c r="I1495" s="1" t="s">
        <v>64</v>
      </c>
      <c r="J1495" s="1" t="s">
        <v>61</v>
      </c>
      <c r="K1495" s="1" t="str">
        <f>"102"</f>
        <v>102</v>
      </c>
      <c r="L1495" s="2">
        <v>43451</v>
      </c>
      <c r="M1495" s="2">
        <v>43452</v>
      </c>
      <c r="N1495" s="2">
        <v>43452</v>
      </c>
      <c r="W1495" s="1" t="s">
        <v>59</v>
      </c>
      <c r="X1495" s="1" t="str">
        <f>"607064"</f>
        <v>607064</v>
      </c>
      <c r="Z1495" s="1" t="s">
        <v>42</v>
      </c>
      <c r="AA1495" s="1">
        <v>1</v>
      </c>
      <c r="AB1495" s="1" t="s">
        <v>49</v>
      </c>
      <c r="AD1495" s="1" t="s">
        <v>43</v>
      </c>
    </row>
    <row r="1496" spans="1:30" s="1" customFormat="1" x14ac:dyDescent="0.3">
      <c r="A1496" s="1" t="s">
        <v>3281</v>
      </c>
      <c r="B1496" s="1" t="s">
        <v>51</v>
      </c>
      <c r="C1496" s="1" t="s">
        <v>3282</v>
      </c>
      <c r="D1496" s="1" t="s">
        <v>34</v>
      </c>
      <c r="F1496" s="1" t="s">
        <v>4475</v>
      </c>
      <c r="G1496" s="1" t="s">
        <v>3280</v>
      </c>
      <c r="H1496" s="1" t="s">
        <v>60</v>
      </c>
      <c r="I1496" s="1" t="s">
        <v>33</v>
      </c>
      <c r="J1496" s="1" t="s">
        <v>61</v>
      </c>
      <c r="K1496" s="1" t="str">
        <f>"LVL"</f>
        <v>LVL</v>
      </c>
      <c r="L1496" s="2">
        <v>43451</v>
      </c>
      <c r="M1496" s="2">
        <v>43467</v>
      </c>
      <c r="N1496" s="2">
        <v>43467</v>
      </c>
      <c r="W1496" s="1" t="s">
        <v>59</v>
      </c>
      <c r="X1496" s="1" t="str">
        <f>"690945"</f>
        <v>690945</v>
      </c>
      <c r="Z1496" s="1" t="s">
        <v>184</v>
      </c>
      <c r="AA1496" s="1">
        <v>1</v>
      </c>
      <c r="AB1496" s="1" t="s">
        <v>3283</v>
      </c>
      <c r="AD1496" s="1" t="s">
        <v>79</v>
      </c>
    </row>
    <row r="1497" spans="1:30" s="1" customFormat="1" x14ac:dyDescent="0.3">
      <c r="A1497" s="1" t="s">
        <v>1338</v>
      </c>
      <c r="B1497" s="1" t="s">
        <v>1339</v>
      </c>
      <c r="C1497" s="1" t="s">
        <v>1340</v>
      </c>
      <c r="D1497" s="1" t="s">
        <v>37</v>
      </c>
      <c r="F1497" s="1">
        <v>78</v>
      </c>
      <c r="G1497" s="1" t="s">
        <v>3284</v>
      </c>
      <c r="H1497" s="1" t="s">
        <v>60</v>
      </c>
      <c r="I1497" s="1" t="s">
        <v>64</v>
      </c>
      <c r="J1497" s="1" t="s">
        <v>61</v>
      </c>
      <c r="K1497" s="1" t="str">
        <f>"FRN"</f>
        <v>FRN</v>
      </c>
      <c r="L1497" s="2">
        <v>43451</v>
      </c>
      <c r="M1497" s="2">
        <v>43452</v>
      </c>
      <c r="N1497" s="2">
        <v>43452</v>
      </c>
      <c r="W1497" s="1" t="s">
        <v>59</v>
      </c>
      <c r="X1497" s="1" t="str">
        <f>"607064"</f>
        <v>607064</v>
      </c>
      <c r="Z1497" s="1" t="s">
        <v>42</v>
      </c>
      <c r="AA1497" s="1">
        <v>1</v>
      </c>
      <c r="AB1497" s="1" t="s">
        <v>49</v>
      </c>
      <c r="AD1497" s="1" t="s">
        <v>43</v>
      </c>
    </row>
    <row r="1498" spans="1:30" s="1" customFormat="1" x14ac:dyDescent="0.3">
      <c r="A1498" s="1" t="s">
        <v>3281</v>
      </c>
      <c r="B1498" s="1" t="s">
        <v>51</v>
      </c>
      <c r="C1498" s="1" t="s">
        <v>3282</v>
      </c>
      <c r="D1498" s="1" t="s">
        <v>34</v>
      </c>
      <c r="F1498" s="1" t="s">
        <v>4475</v>
      </c>
      <c r="G1498" s="1" t="s">
        <v>3285</v>
      </c>
      <c r="H1498" s="1" t="s">
        <v>60</v>
      </c>
      <c r="I1498" s="1" t="s">
        <v>33</v>
      </c>
      <c r="J1498" s="1" t="s">
        <v>61</v>
      </c>
      <c r="K1498" s="1" t="str">
        <f t="shared" ref="K1498:K1511" si="88">"LVL"</f>
        <v>LVL</v>
      </c>
      <c r="L1498" s="2">
        <v>43451</v>
      </c>
      <c r="M1498" s="2">
        <v>43467</v>
      </c>
      <c r="N1498" s="2">
        <v>43467</v>
      </c>
      <c r="W1498" s="1" t="s">
        <v>59</v>
      </c>
      <c r="X1498" s="1" t="str">
        <f>"139545"</f>
        <v>139545</v>
      </c>
      <c r="Z1498" s="1" t="s">
        <v>74</v>
      </c>
      <c r="AA1498" s="1">
        <v>1</v>
      </c>
      <c r="AB1498" s="1" t="s">
        <v>3286</v>
      </c>
      <c r="AD1498" s="1" t="s">
        <v>79</v>
      </c>
    </row>
    <row r="1499" spans="1:30" s="1" customFormat="1" x14ac:dyDescent="0.3">
      <c r="A1499" s="1" t="s">
        <v>2354</v>
      </c>
      <c r="B1499" s="1" t="s">
        <v>2355</v>
      </c>
      <c r="C1499" s="1" t="s">
        <v>2356</v>
      </c>
      <c r="D1499" s="1" t="s">
        <v>34</v>
      </c>
      <c r="F1499" s="1" t="s">
        <v>4475</v>
      </c>
      <c r="G1499" s="1" t="s">
        <v>3287</v>
      </c>
      <c r="H1499" s="1" t="s">
        <v>60</v>
      </c>
      <c r="I1499" s="1" t="s">
        <v>64</v>
      </c>
      <c r="J1499" s="1" t="s">
        <v>61</v>
      </c>
      <c r="K1499" s="1" t="str">
        <f t="shared" si="88"/>
        <v>LVL</v>
      </c>
      <c r="L1499" s="2">
        <v>43451</v>
      </c>
      <c r="M1499" s="2">
        <v>43467</v>
      </c>
      <c r="N1499" s="2">
        <v>43467</v>
      </c>
      <c r="W1499" s="1" t="s">
        <v>59</v>
      </c>
      <c r="X1499" s="1" t="str">
        <f>"690945"</f>
        <v>690945</v>
      </c>
      <c r="Z1499" s="1" t="s">
        <v>184</v>
      </c>
      <c r="AA1499" s="1">
        <v>1</v>
      </c>
      <c r="AD1499" s="1" t="s">
        <v>79</v>
      </c>
    </row>
    <row r="1500" spans="1:30" s="1" customFormat="1" x14ac:dyDescent="0.3">
      <c r="A1500" s="1" t="s">
        <v>2354</v>
      </c>
      <c r="B1500" s="1" t="s">
        <v>2355</v>
      </c>
      <c r="C1500" s="1" t="s">
        <v>2356</v>
      </c>
      <c r="D1500" s="1" t="s">
        <v>34</v>
      </c>
      <c r="F1500" s="1" t="s">
        <v>4475</v>
      </c>
      <c r="G1500" s="1" t="s">
        <v>3287</v>
      </c>
      <c r="H1500" s="1" t="s">
        <v>60</v>
      </c>
      <c r="I1500" s="1" t="s">
        <v>64</v>
      </c>
      <c r="J1500" s="1" t="s">
        <v>61</v>
      </c>
      <c r="K1500" s="1" t="str">
        <f t="shared" si="88"/>
        <v>LVL</v>
      </c>
      <c r="L1500" s="2">
        <v>43451</v>
      </c>
      <c r="M1500" s="2">
        <v>43467</v>
      </c>
      <c r="N1500" s="2">
        <v>43467</v>
      </c>
      <c r="W1500" s="1" t="s">
        <v>59</v>
      </c>
      <c r="X1500" s="1" t="str">
        <f>"690945"</f>
        <v>690945</v>
      </c>
      <c r="Z1500" s="1" t="s">
        <v>184</v>
      </c>
      <c r="AA1500" s="1">
        <v>1</v>
      </c>
      <c r="AD1500" s="1" t="s">
        <v>79</v>
      </c>
    </row>
    <row r="1501" spans="1:30" s="1" customFormat="1" x14ac:dyDescent="0.3">
      <c r="A1501" s="1" t="s">
        <v>2354</v>
      </c>
      <c r="B1501" s="1" t="s">
        <v>2355</v>
      </c>
      <c r="C1501" s="1" t="s">
        <v>2356</v>
      </c>
      <c r="D1501" s="1" t="s">
        <v>34</v>
      </c>
      <c r="F1501" s="1" t="s">
        <v>4475</v>
      </c>
      <c r="G1501" s="1" t="s">
        <v>3287</v>
      </c>
      <c r="H1501" s="1" t="s">
        <v>60</v>
      </c>
      <c r="I1501" s="1" t="s">
        <v>64</v>
      </c>
      <c r="J1501" s="1" t="s">
        <v>61</v>
      </c>
      <c r="K1501" s="1" t="str">
        <f t="shared" si="88"/>
        <v>LVL</v>
      </c>
      <c r="L1501" s="2">
        <v>43451</v>
      </c>
      <c r="M1501" s="2">
        <v>43467</v>
      </c>
      <c r="N1501" s="2">
        <v>43467</v>
      </c>
      <c r="W1501" s="1" t="s">
        <v>59</v>
      </c>
      <c r="X1501" s="1" t="str">
        <f>"690945"</f>
        <v>690945</v>
      </c>
      <c r="Z1501" s="1" t="s">
        <v>184</v>
      </c>
      <c r="AA1501" s="1">
        <v>1</v>
      </c>
      <c r="AD1501" s="1" t="s">
        <v>79</v>
      </c>
    </row>
    <row r="1502" spans="1:30" s="1" customFormat="1" x14ac:dyDescent="0.3">
      <c r="A1502" s="1" t="s">
        <v>3137</v>
      </c>
      <c r="B1502" s="1" t="s">
        <v>3138</v>
      </c>
      <c r="C1502" s="1" t="s">
        <v>3139</v>
      </c>
      <c r="D1502" s="1" t="s">
        <v>34</v>
      </c>
      <c r="F1502" s="1" t="s">
        <v>4475</v>
      </c>
      <c r="G1502" s="1" t="s">
        <v>3288</v>
      </c>
      <c r="H1502" s="1" t="s">
        <v>60</v>
      </c>
      <c r="I1502" s="1" t="s">
        <v>113</v>
      </c>
      <c r="J1502" s="1" t="s">
        <v>61</v>
      </c>
      <c r="K1502" s="1" t="str">
        <f t="shared" si="88"/>
        <v>LVL</v>
      </c>
      <c r="L1502" s="2">
        <v>43451</v>
      </c>
      <c r="M1502" s="2">
        <v>43458</v>
      </c>
      <c r="N1502" s="2">
        <v>43458</v>
      </c>
      <c r="W1502" s="1" t="s">
        <v>59</v>
      </c>
      <c r="X1502" s="1" t="str">
        <f>"139545"</f>
        <v>139545</v>
      </c>
      <c r="Z1502" s="1" t="s">
        <v>74</v>
      </c>
      <c r="AA1502" s="1">
        <v>1</v>
      </c>
      <c r="AD1502" s="1" t="s">
        <v>79</v>
      </c>
    </row>
    <row r="1503" spans="1:30" s="1" customFormat="1" x14ac:dyDescent="0.3">
      <c r="A1503" s="1" t="s">
        <v>1348</v>
      </c>
      <c r="B1503" s="1" t="s">
        <v>1349</v>
      </c>
      <c r="C1503" s="1" t="s">
        <v>607</v>
      </c>
      <c r="D1503" s="1" t="s">
        <v>34</v>
      </c>
      <c r="F1503" s="1" t="s">
        <v>4475</v>
      </c>
      <c r="G1503" s="1" t="s">
        <v>3289</v>
      </c>
      <c r="H1503" s="1" t="s">
        <v>60</v>
      </c>
      <c r="I1503" s="1" t="s">
        <v>113</v>
      </c>
      <c r="J1503" s="1" t="s">
        <v>61</v>
      </c>
      <c r="K1503" s="1" t="str">
        <f t="shared" si="88"/>
        <v>LVL</v>
      </c>
      <c r="L1503" s="2">
        <v>43451</v>
      </c>
      <c r="M1503" s="2">
        <v>43458</v>
      </c>
      <c r="N1503" s="2">
        <v>43458</v>
      </c>
      <c r="W1503" s="1" t="s">
        <v>59</v>
      </c>
      <c r="X1503" s="1" t="str">
        <f t="shared" ref="X1503:X1511" si="89">"690945"</f>
        <v>690945</v>
      </c>
      <c r="Z1503" s="1" t="s">
        <v>184</v>
      </c>
      <c r="AA1503" s="1">
        <v>1</v>
      </c>
      <c r="AD1503" s="1" t="s">
        <v>79</v>
      </c>
    </row>
    <row r="1504" spans="1:30" s="1" customFormat="1" x14ac:dyDescent="0.3">
      <c r="A1504" s="1" t="s">
        <v>2375</v>
      </c>
      <c r="B1504" s="1" t="s">
        <v>815</v>
      </c>
      <c r="C1504" s="1" t="s">
        <v>1384</v>
      </c>
      <c r="D1504" s="1" t="s">
        <v>34</v>
      </c>
      <c r="F1504" s="1" t="s">
        <v>4475</v>
      </c>
      <c r="G1504" s="1" t="s">
        <v>3290</v>
      </c>
      <c r="H1504" s="1" t="s">
        <v>60</v>
      </c>
      <c r="I1504" s="1" t="s">
        <v>113</v>
      </c>
      <c r="J1504" s="1" t="s">
        <v>61</v>
      </c>
      <c r="K1504" s="1" t="str">
        <f t="shared" si="88"/>
        <v>LVL</v>
      </c>
      <c r="L1504" s="2">
        <v>43451</v>
      </c>
      <c r="M1504" s="2">
        <v>43458</v>
      </c>
      <c r="N1504" s="2">
        <v>43458</v>
      </c>
      <c r="W1504" s="1" t="s">
        <v>59</v>
      </c>
      <c r="X1504" s="1" t="str">
        <f t="shared" si="89"/>
        <v>690945</v>
      </c>
      <c r="Z1504" s="1" t="s">
        <v>184</v>
      </c>
      <c r="AA1504" s="1">
        <v>1</v>
      </c>
      <c r="AD1504" s="1" t="s">
        <v>79</v>
      </c>
    </row>
    <row r="1505" spans="1:32" s="1" customFormat="1" x14ac:dyDescent="0.3">
      <c r="A1505" s="1" t="s">
        <v>2375</v>
      </c>
      <c r="B1505" s="1" t="s">
        <v>815</v>
      </c>
      <c r="C1505" s="1" t="s">
        <v>1384</v>
      </c>
      <c r="D1505" s="1" t="s">
        <v>34</v>
      </c>
      <c r="F1505" s="1" t="s">
        <v>4475</v>
      </c>
      <c r="G1505" s="1" t="s">
        <v>3290</v>
      </c>
      <c r="H1505" s="1" t="s">
        <v>60</v>
      </c>
      <c r="I1505" s="1" t="s">
        <v>113</v>
      </c>
      <c r="J1505" s="1" t="s">
        <v>61</v>
      </c>
      <c r="K1505" s="1" t="str">
        <f t="shared" si="88"/>
        <v>LVL</v>
      </c>
      <c r="L1505" s="2">
        <v>43451</v>
      </c>
      <c r="M1505" s="2">
        <v>43458</v>
      </c>
      <c r="N1505" s="2">
        <v>43458</v>
      </c>
      <c r="W1505" s="1" t="s">
        <v>59</v>
      </c>
      <c r="X1505" s="1" t="str">
        <f t="shared" si="89"/>
        <v>690945</v>
      </c>
      <c r="Z1505" s="1" t="s">
        <v>184</v>
      </c>
      <c r="AA1505" s="1">
        <v>1</v>
      </c>
      <c r="AD1505" s="1" t="s">
        <v>79</v>
      </c>
    </row>
    <row r="1506" spans="1:32" s="1" customFormat="1" x14ac:dyDescent="0.3">
      <c r="A1506" s="1" t="s">
        <v>2375</v>
      </c>
      <c r="B1506" s="1" t="s">
        <v>815</v>
      </c>
      <c r="C1506" s="1" t="s">
        <v>1384</v>
      </c>
      <c r="D1506" s="1" t="s">
        <v>34</v>
      </c>
      <c r="F1506" s="1" t="s">
        <v>4475</v>
      </c>
      <c r="G1506" s="1" t="s">
        <v>3290</v>
      </c>
      <c r="H1506" s="1" t="s">
        <v>60</v>
      </c>
      <c r="I1506" s="1" t="s">
        <v>113</v>
      </c>
      <c r="J1506" s="1" t="s">
        <v>61</v>
      </c>
      <c r="K1506" s="1" t="str">
        <f t="shared" si="88"/>
        <v>LVL</v>
      </c>
      <c r="L1506" s="2">
        <v>43451</v>
      </c>
      <c r="M1506" s="2">
        <v>43458</v>
      </c>
      <c r="N1506" s="2">
        <v>43458</v>
      </c>
      <c r="W1506" s="1" t="s">
        <v>59</v>
      </c>
      <c r="X1506" s="1" t="str">
        <f t="shared" si="89"/>
        <v>690945</v>
      </c>
      <c r="Z1506" s="1" t="s">
        <v>184</v>
      </c>
      <c r="AA1506" s="1">
        <v>1</v>
      </c>
      <c r="AD1506" s="1" t="s">
        <v>79</v>
      </c>
    </row>
    <row r="1507" spans="1:32" s="1" customFormat="1" x14ac:dyDescent="0.3">
      <c r="A1507" s="1" t="s">
        <v>2375</v>
      </c>
      <c r="B1507" s="1" t="s">
        <v>815</v>
      </c>
      <c r="C1507" s="1" t="s">
        <v>1384</v>
      </c>
      <c r="D1507" s="1" t="s">
        <v>34</v>
      </c>
      <c r="F1507" s="1" t="s">
        <v>4475</v>
      </c>
      <c r="G1507" s="1" t="s">
        <v>3290</v>
      </c>
      <c r="H1507" s="1" t="s">
        <v>60</v>
      </c>
      <c r="I1507" s="1" t="s">
        <v>113</v>
      </c>
      <c r="J1507" s="1" t="s">
        <v>61</v>
      </c>
      <c r="K1507" s="1" t="str">
        <f t="shared" si="88"/>
        <v>LVL</v>
      </c>
      <c r="L1507" s="2">
        <v>43451</v>
      </c>
      <c r="M1507" s="2">
        <v>43458</v>
      </c>
      <c r="N1507" s="2">
        <v>43458</v>
      </c>
      <c r="W1507" s="1" t="s">
        <v>59</v>
      </c>
      <c r="X1507" s="1" t="str">
        <f t="shared" si="89"/>
        <v>690945</v>
      </c>
      <c r="Z1507" s="1" t="s">
        <v>184</v>
      </c>
      <c r="AA1507" s="1">
        <v>1</v>
      </c>
      <c r="AD1507" s="1" t="s">
        <v>79</v>
      </c>
    </row>
    <row r="1508" spans="1:32" s="1" customFormat="1" x14ac:dyDescent="0.3">
      <c r="A1508" s="1" t="s">
        <v>1803</v>
      </c>
      <c r="B1508" s="1" t="s">
        <v>1804</v>
      </c>
      <c r="C1508" s="1" t="s">
        <v>1787</v>
      </c>
      <c r="D1508" s="1" t="s">
        <v>34</v>
      </c>
      <c r="F1508" s="1" t="s">
        <v>4475</v>
      </c>
      <c r="G1508" s="1" t="s">
        <v>3291</v>
      </c>
      <c r="H1508" s="1" t="s">
        <v>60</v>
      </c>
      <c r="I1508" s="1" t="s">
        <v>113</v>
      </c>
      <c r="J1508" s="1" t="s">
        <v>61</v>
      </c>
      <c r="K1508" s="1" t="str">
        <f t="shared" si="88"/>
        <v>LVL</v>
      </c>
      <c r="L1508" s="2">
        <v>43451</v>
      </c>
      <c r="M1508" s="2">
        <v>43467</v>
      </c>
      <c r="N1508" s="2">
        <v>43467</v>
      </c>
      <c r="W1508" s="1" t="s">
        <v>59</v>
      </c>
      <c r="X1508" s="1" t="str">
        <f t="shared" si="89"/>
        <v>690945</v>
      </c>
      <c r="Z1508" s="1" t="s">
        <v>184</v>
      </c>
      <c r="AA1508" s="1">
        <v>1</v>
      </c>
      <c r="AB1508" s="1" t="s">
        <v>3292</v>
      </c>
      <c r="AD1508" s="1" t="s">
        <v>79</v>
      </c>
    </row>
    <row r="1509" spans="1:32" s="1" customFormat="1" x14ac:dyDescent="0.3">
      <c r="A1509" s="1" t="s">
        <v>3162</v>
      </c>
      <c r="B1509" s="1" t="s">
        <v>500</v>
      </c>
      <c r="C1509" s="1" t="s">
        <v>3163</v>
      </c>
      <c r="D1509" s="1" t="s">
        <v>34</v>
      </c>
      <c r="F1509" s="1" t="s">
        <v>4475</v>
      </c>
      <c r="G1509" s="1" t="s">
        <v>3293</v>
      </c>
      <c r="H1509" s="1" t="s">
        <v>60</v>
      </c>
      <c r="I1509" s="1" t="s">
        <v>113</v>
      </c>
      <c r="J1509" s="1" t="s">
        <v>61</v>
      </c>
      <c r="K1509" s="1" t="str">
        <f t="shared" si="88"/>
        <v>LVL</v>
      </c>
      <c r="L1509" s="2">
        <v>43451</v>
      </c>
      <c r="M1509" s="2">
        <v>43467</v>
      </c>
      <c r="N1509" s="2">
        <v>43467</v>
      </c>
      <c r="W1509" s="1" t="s">
        <v>59</v>
      </c>
      <c r="X1509" s="1" t="str">
        <f t="shared" si="89"/>
        <v>690945</v>
      </c>
      <c r="Z1509" s="1" t="s">
        <v>184</v>
      </c>
      <c r="AA1509" s="1">
        <v>1</v>
      </c>
      <c r="AD1509" s="1" t="s">
        <v>79</v>
      </c>
    </row>
    <row r="1510" spans="1:32" s="1" customFormat="1" x14ac:dyDescent="0.3">
      <c r="A1510" s="1" t="s">
        <v>3162</v>
      </c>
      <c r="B1510" s="1" t="s">
        <v>500</v>
      </c>
      <c r="C1510" s="1" t="s">
        <v>3163</v>
      </c>
      <c r="D1510" s="1" t="s">
        <v>34</v>
      </c>
      <c r="F1510" s="1" t="s">
        <v>4475</v>
      </c>
      <c r="G1510" s="1" t="s">
        <v>3294</v>
      </c>
      <c r="H1510" s="1" t="s">
        <v>60</v>
      </c>
      <c r="I1510" s="1" t="s">
        <v>113</v>
      </c>
      <c r="J1510" s="1" t="s">
        <v>61</v>
      </c>
      <c r="K1510" s="1" t="str">
        <f t="shared" si="88"/>
        <v>LVL</v>
      </c>
      <c r="L1510" s="2">
        <v>43451</v>
      </c>
      <c r="M1510" s="2">
        <v>43467</v>
      </c>
      <c r="N1510" s="2">
        <v>43467</v>
      </c>
      <c r="W1510" s="1" t="s">
        <v>59</v>
      </c>
      <c r="X1510" s="1" t="str">
        <f t="shared" si="89"/>
        <v>690945</v>
      </c>
      <c r="Z1510" s="1" t="s">
        <v>184</v>
      </c>
      <c r="AA1510" s="1">
        <v>1</v>
      </c>
      <c r="AD1510" s="1" t="s">
        <v>79</v>
      </c>
    </row>
    <row r="1511" spans="1:32" s="1" customFormat="1" x14ac:dyDescent="0.3">
      <c r="A1511" s="1" t="s">
        <v>3162</v>
      </c>
      <c r="B1511" s="1" t="s">
        <v>500</v>
      </c>
      <c r="C1511" s="1" t="s">
        <v>3163</v>
      </c>
      <c r="D1511" s="1" t="s">
        <v>34</v>
      </c>
      <c r="F1511" s="1" t="s">
        <v>4475</v>
      </c>
      <c r="G1511" s="1" t="s">
        <v>3294</v>
      </c>
      <c r="H1511" s="1" t="s">
        <v>60</v>
      </c>
      <c r="I1511" s="1" t="s">
        <v>113</v>
      </c>
      <c r="J1511" s="1" t="s">
        <v>61</v>
      </c>
      <c r="K1511" s="1" t="str">
        <f t="shared" si="88"/>
        <v>LVL</v>
      </c>
      <c r="L1511" s="2">
        <v>43451</v>
      </c>
      <c r="M1511" s="2">
        <v>43467</v>
      </c>
      <c r="N1511" s="2">
        <v>43467</v>
      </c>
      <c r="W1511" s="1" t="s">
        <v>59</v>
      </c>
      <c r="X1511" s="1" t="str">
        <f t="shared" si="89"/>
        <v>690945</v>
      </c>
      <c r="Z1511" s="1" t="s">
        <v>184</v>
      </c>
      <c r="AA1511" s="1">
        <v>1</v>
      </c>
      <c r="AD1511" s="1" t="s">
        <v>79</v>
      </c>
    </row>
    <row r="1512" spans="1:32" s="1" customFormat="1" x14ac:dyDescent="0.3">
      <c r="A1512" s="1" t="s">
        <v>3296</v>
      </c>
      <c r="B1512" s="1" t="s">
        <v>500</v>
      </c>
      <c r="C1512" s="1" t="s">
        <v>3297</v>
      </c>
      <c r="D1512" s="1" t="s">
        <v>37</v>
      </c>
      <c r="F1512" s="1" t="s">
        <v>4478</v>
      </c>
      <c r="G1512" s="1" t="s">
        <v>3295</v>
      </c>
      <c r="H1512" s="1" t="s">
        <v>60</v>
      </c>
      <c r="I1512" s="1" t="s">
        <v>64</v>
      </c>
      <c r="J1512" s="1" t="s">
        <v>61</v>
      </c>
      <c r="K1512" s="1" t="str">
        <f>"102"</f>
        <v>102</v>
      </c>
      <c r="L1512" s="2">
        <v>43452</v>
      </c>
      <c r="M1512" s="2">
        <v>43453</v>
      </c>
      <c r="N1512" s="2">
        <v>43453</v>
      </c>
      <c r="W1512" s="1" t="s">
        <v>59</v>
      </c>
      <c r="X1512" s="1" t="str">
        <f>"847692"</f>
        <v>847692</v>
      </c>
      <c r="Z1512" s="1" t="s">
        <v>108</v>
      </c>
      <c r="AA1512" s="1">
        <v>1</v>
      </c>
      <c r="AD1512" s="1" t="s">
        <v>114</v>
      </c>
    </row>
    <row r="1513" spans="1:32" s="1" customFormat="1" x14ac:dyDescent="0.3">
      <c r="A1513" s="1" t="s">
        <v>3296</v>
      </c>
      <c r="B1513" s="1" t="s">
        <v>500</v>
      </c>
      <c r="C1513" s="1" t="s">
        <v>3297</v>
      </c>
      <c r="D1513" s="1" t="s">
        <v>37</v>
      </c>
      <c r="F1513" s="1" t="s">
        <v>4478</v>
      </c>
      <c r="G1513" s="1" t="s">
        <v>3298</v>
      </c>
      <c r="H1513" s="1" t="s">
        <v>60</v>
      </c>
      <c r="I1513" s="1" t="s">
        <v>64</v>
      </c>
      <c r="J1513" s="1" t="s">
        <v>61</v>
      </c>
      <c r="K1513" s="1" t="str">
        <f>"102"</f>
        <v>102</v>
      </c>
      <c r="L1513" s="2">
        <v>43452</v>
      </c>
      <c r="M1513" s="2">
        <v>43453</v>
      </c>
      <c r="N1513" s="2">
        <v>43453</v>
      </c>
      <c r="W1513" s="1" t="s">
        <v>59</v>
      </c>
      <c r="X1513" s="1" t="str">
        <f>"847692"</f>
        <v>847692</v>
      </c>
      <c r="Z1513" s="1" t="s">
        <v>108</v>
      </c>
      <c r="AA1513" s="1">
        <v>1</v>
      </c>
      <c r="AD1513" s="1" t="s">
        <v>114</v>
      </c>
    </row>
    <row r="1514" spans="1:32" s="1" customFormat="1" x14ac:dyDescent="0.3">
      <c r="A1514" s="1" t="s">
        <v>602</v>
      </c>
      <c r="B1514" s="1" t="s">
        <v>603</v>
      </c>
      <c r="C1514" s="1" t="s">
        <v>77</v>
      </c>
      <c r="D1514" s="1" t="s">
        <v>37</v>
      </c>
      <c r="F1514" s="1">
        <v>105</v>
      </c>
      <c r="G1514" s="1" t="s">
        <v>3299</v>
      </c>
      <c r="H1514" s="1" t="s">
        <v>60</v>
      </c>
      <c r="I1514" s="1" t="s">
        <v>64</v>
      </c>
      <c r="J1514" s="1" t="s">
        <v>61</v>
      </c>
      <c r="K1514" s="1" t="str">
        <f>"FRN"</f>
        <v>FRN</v>
      </c>
      <c r="L1514" s="2">
        <v>43452</v>
      </c>
      <c r="M1514" s="2">
        <v>43453</v>
      </c>
      <c r="N1514" s="2">
        <v>43453</v>
      </c>
      <c r="W1514" s="1" t="s">
        <v>59</v>
      </c>
      <c r="X1514" s="1" t="str">
        <f>"305671"</f>
        <v>305671</v>
      </c>
      <c r="Z1514" s="1" t="s">
        <v>65</v>
      </c>
      <c r="AA1514" s="1">
        <v>1</v>
      </c>
      <c r="AB1514" s="1" t="s">
        <v>49</v>
      </c>
      <c r="AD1514" s="1" t="s">
        <v>67</v>
      </c>
    </row>
    <row r="1515" spans="1:32" s="1" customFormat="1" x14ac:dyDescent="0.3">
      <c r="A1515" s="1" t="s">
        <v>3301</v>
      </c>
      <c r="B1515" s="1" t="s">
        <v>134</v>
      </c>
      <c r="C1515" s="1" t="s">
        <v>3302</v>
      </c>
      <c r="D1515" s="1" t="s">
        <v>37</v>
      </c>
      <c r="F1515" s="1">
        <v>105</v>
      </c>
      <c r="G1515" s="1" t="s">
        <v>3300</v>
      </c>
      <c r="H1515" s="1" t="s">
        <v>60</v>
      </c>
      <c r="I1515" s="1" t="s">
        <v>64</v>
      </c>
      <c r="J1515" s="1" t="s">
        <v>61</v>
      </c>
      <c r="K1515" s="1" t="str">
        <f>"102"</f>
        <v>102</v>
      </c>
      <c r="L1515" s="2">
        <v>43452</v>
      </c>
      <c r="M1515" s="2">
        <v>43453</v>
      </c>
      <c r="N1515" s="2">
        <v>43453</v>
      </c>
      <c r="W1515" s="1" t="s">
        <v>59</v>
      </c>
      <c r="X1515" s="1" t="str">
        <f>"305671"</f>
        <v>305671</v>
      </c>
      <c r="Z1515" s="1" t="s">
        <v>65</v>
      </c>
      <c r="AA1515" s="1">
        <v>1</v>
      </c>
      <c r="AB1515" s="1" t="s">
        <v>49</v>
      </c>
      <c r="AD1515" s="1" t="s">
        <v>67</v>
      </c>
    </row>
    <row r="1516" spans="1:32" s="1" customFormat="1" x14ac:dyDescent="0.3">
      <c r="A1516" s="1" t="s">
        <v>3304</v>
      </c>
      <c r="B1516" s="1" t="s">
        <v>3076</v>
      </c>
      <c r="C1516" s="1" t="s">
        <v>3077</v>
      </c>
      <c r="D1516" s="1" t="s">
        <v>37</v>
      </c>
      <c r="F1516" s="1">
        <v>78</v>
      </c>
      <c r="G1516" s="1" t="s">
        <v>3303</v>
      </c>
      <c r="H1516" s="1" t="s">
        <v>60</v>
      </c>
      <c r="I1516" s="1" t="s">
        <v>64</v>
      </c>
      <c r="J1516" s="1" t="s">
        <v>61</v>
      </c>
      <c r="K1516" s="1" t="str">
        <f>"FRN"</f>
        <v>FRN</v>
      </c>
      <c r="L1516" s="2">
        <v>43452</v>
      </c>
      <c r="M1516" s="2">
        <v>43453</v>
      </c>
      <c r="N1516" s="2">
        <v>43453</v>
      </c>
      <c r="W1516" s="1" t="s">
        <v>59</v>
      </c>
      <c r="X1516" s="1" t="str">
        <f>"607064"</f>
        <v>607064</v>
      </c>
      <c r="Z1516" s="1" t="s">
        <v>42</v>
      </c>
      <c r="AA1516" s="1">
        <v>1</v>
      </c>
      <c r="AD1516" s="1" t="s">
        <v>43</v>
      </c>
    </row>
    <row r="1517" spans="1:32" s="1" customFormat="1" x14ac:dyDescent="0.3">
      <c r="A1517" s="1" t="s">
        <v>1133</v>
      </c>
      <c r="B1517" s="1" t="s">
        <v>1134</v>
      </c>
      <c r="C1517" s="1" t="s">
        <v>1135</v>
      </c>
      <c r="D1517" s="1" t="s">
        <v>37</v>
      </c>
      <c r="F1517" s="1" t="s">
        <v>4513</v>
      </c>
      <c r="G1517" s="1" t="s">
        <v>3305</v>
      </c>
      <c r="H1517" s="1" t="s">
        <v>60</v>
      </c>
      <c r="I1517" s="1" t="s">
        <v>113</v>
      </c>
      <c r="J1517" s="1" t="s">
        <v>61</v>
      </c>
      <c r="K1517" s="1" t="str">
        <f>"102"</f>
        <v>102</v>
      </c>
      <c r="L1517" s="2">
        <v>43452</v>
      </c>
      <c r="M1517" s="2">
        <v>43453</v>
      </c>
      <c r="N1517" s="2">
        <v>43453</v>
      </c>
      <c r="O1517" s="2">
        <v>43525</v>
      </c>
      <c r="Q1517" s="2">
        <v>43522</v>
      </c>
      <c r="W1517" s="1" t="s">
        <v>488</v>
      </c>
      <c r="X1517" s="1" t="str">
        <f>"849760"</f>
        <v>849760</v>
      </c>
      <c r="Z1517" s="1" t="s">
        <v>44</v>
      </c>
      <c r="AA1517" s="1">
        <v>1</v>
      </c>
      <c r="AD1517" s="1" t="s">
        <v>45</v>
      </c>
      <c r="AE1517" s="1" t="str">
        <f>"0A"</f>
        <v>0A</v>
      </c>
      <c r="AF1517" s="2">
        <v>43522</v>
      </c>
    </row>
    <row r="1518" spans="1:32" s="1" customFormat="1" x14ac:dyDescent="0.3">
      <c r="A1518" s="1" t="s">
        <v>3249</v>
      </c>
      <c r="B1518" s="1" t="s">
        <v>3250</v>
      </c>
      <c r="C1518" s="1" t="s">
        <v>3251</v>
      </c>
      <c r="D1518" s="1" t="s">
        <v>34</v>
      </c>
      <c r="F1518" s="1" t="s">
        <v>4475</v>
      </c>
      <c r="G1518" s="1" t="s">
        <v>3306</v>
      </c>
      <c r="H1518" s="1" t="s">
        <v>60</v>
      </c>
      <c r="I1518" s="1" t="s">
        <v>113</v>
      </c>
      <c r="J1518" s="1" t="s">
        <v>61</v>
      </c>
      <c r="K1518" s="1" t="str">
        <f>"LVL"</f>
        <v>LVL</v>
      </c>
      <c r="L1518" s="2">
        <v>43452</v>
      </c>
      <c r="M1518" s="2">
        <v>43467</v>
      </c>
      <c r="N1518" s="2">
        <v>43467</v>
      </c>
      <c r="W1518" s="1" t="s">
        <v>59</v>
      </c>
      <c r="X1518" s="1" t="str">
        <f>"139545"</f>
        <v>139545</v>
      </c>
      <c r="Z1518" s="1" t="s">
        <v>74</v>
      </c>
      <c r="AA1518" s="1">
        <v>1</v>
      </c>
      <c r="AB1518" s="1" t="s">
        <v>3307</v>
      </c>
      <c r="AD1518" s="1" t="s">
        <v>79</v>
      </c>
    </row>
    <row r="1519" spans="1:32" s="1" customFormat="1" x14ac:dyDescent="0.3">
      <c r="A1519" s="1" t="s">
        <v>3309</v>
      </c>
      <c r="B1519" s="1" t="s">
        <v>51</v>
      </c>
      <c r="C1519" s="1" t="s">
        <v>3310</v>
      </c>
      <c r="D1519" s="1" t="s">
        <v>34</v>
      </c>
      <c r="F1519" s="1" t="s">
        <v>4475</v>
      </c>
      <c r="G1519" s="1" t="s">
        <v>3308</v>
      </c>
      <c r="H1519" s="1" t="s">
        <v>60</v>
      </c>
      <c r="I1519" s="1" t="s">
        <v>113</v>
      </c>
      <c r="J1519" s="1" t="s">
        <v>61</v>
      </c>
      <c r="K1519" s="1" t="str">
        <f>"LVL"</f>
        <v>LVL</v>
      </c>
      <c r="L1519" s="2">
        <v>43452</v>
      </c>
      <c r="M1519" s="2">
        <v>43467</v>
      </c>
      <c r="N1519" s="2">
        <v>43467</v>
      </c>
      <c r="W1519" s="1" t="s">
        <v>59</v>
      </c>
      <c r="X1519" s="1" t="str">
        <f>"690945"</f>
        <v>690945</v>
      </c>
      <c r="Z1519" s="1" t="s">
        <v>184</v>
      </c>
      <c r="AA1519" s="1">
        <v>1</v>
      </c>
      <c r="AD1519" s="1" t="s">
        <v>79</v>
      </c>
    </row>
    <row r="1520" spans="1:32" s="1" customFormat="1" x14ac:dyDescent="0.3">
      <c r="A1520" s="1" t="s">
        <v>3057</v>
      </c>
      <c r="B1520" s="1" t="s">
        <v>500</v>
      </c>
      <c r="C1520" s="1" t="s">
        <v>3058</v>
      </c>
      <c r="D1520" s="1" t="s">
        <v>34</v>
      </c>
      <c r="F1520" s="1" t="s">
        <v>4475</v>
      </c>
      <c r="G1520" s="1" t="s">
        <v>3311</v>
      </c>
      <c r="H1520" s="1" t="s">
        <v>60</v>
      </c>
      <c r="I1520" s="1" t="s">
        <v>113</v>
      </c>
      <c r="J1520" s="1" t="s">
        <v>61</v>
      </c>
      <c r="K1520" s="1" t="str">
        <f>"LVL"</f>
        <v>LVL</v>
      </c>
      <c r="L1520" s="2">
        <v>43452</v>
      </c>
      <c r="M1520" s="2">
        <v>43467</v>
      </c>
      <c r="N1520" s="2">
        <v>43467</v>
      </c>
      <c r="W1520" s="1" t="s">
        <v>59</v>
      </c>
      <c r="X1520" s="1" t="str">
        <f>"139545"</f>
        <v>139545</v>
      </c>
      <c r="Z1520" s="1" t="s">
        <v>74</v>
      </c>
      <c r="AA1520" s="1">
        <v>1</v>
      </c>
      <c r="AD1520" s="1" t="s">
        <v>79</v>
      </c>
    </row>
    <row r="1521" spans="1:30" s="1" customFormat="1" x14ac:dyDescent="0.3">
      <c r="A1521" s="1" t="s">
        <v>3057</v>
      </c>
      <c r="B1521" s="1" t="s">
        <v>500</v>
      </c>
      <c r="C1521" s="1" t="s">
        <v>3058</v>
      </c>
      <c r="D1521" s="1" t="s">
        <v>34</v>
      </c>
      <c r="F1521" s="1" t="s">
        <v>4475</v>
      </c>
      <c r="G1521" s="1" t="s">
        <v>3311</v>
      </c>
      <c r="H1521" s="1" t="s">
        <v>60</v>
      </c>
      <c r="I1521" s="1" t="s">
        <v>113</v>
      </c>
      <c r="J1521" s="1" t="s">
        <v>61</v>
      </c>
      <c r="K1521" s="1" t="str">
        <f>"LVL"</f>
        <v>LVL</v>
      </c>
      <c r="L1521" s="2">
        <v>43452</v>
      </c>
      <c r="M1521" s="2">
        <v>43467</v>
      </c>
      <c r="N1521" s="2">
        <v>43467</v>
      </c>
      <c r="W1521" s="1" t="s">
        <v>59</v>
      </c>
      <c r="X1521" s="1" t="str">
        <f>"139545"</f>
        <v>139545</v>
      </c>
      <c r="Z1521" s="1" t="s">
        <v>74</v>
      </c>
      <c r="AA1521" s="1">
        <v>1</v>
      </c>
      <c r="AD1521" s="1" t="s">
        <v>79</v>
      </c>
    </row>
    <row r="1522" spans="1:30" s="1" customFormat="1" x14ac:dyDescent="0.3">
      <c r="A1522" s="1" t="s">
        <v>3313</v>
      </c>
      <c r="B1522" s="1" t="s">
        <v>3314</v>
      </c>
      <c r="C1522" s="1" t="s">
        <v>3315</v>
      </c>
      <c r="D1522" s="1" t="s">
        <v>37</v>
      </c>
      <c r="F1522" s="1" t="s">
        <v>4478</v>
      </c>
      <c r="G1522" s="1" t="s">
        <v>3312</v>
      </c>
      <c r="H1522" s="1" t="s">
        <v>60</v>
      </c>
      <c r="I1522" s="1" t="s">
        <v>113</v>
      </c>
      <c r="J1522" s="1" t="s">
        <v>61</v>
      </c>
      <c r="K1522" s="1" t="str">
        <f>"FRN"</f>
        <v>FRN</v>
      </c>
      <c r="L1522" s="2">
        <v>43452</v>
      </c>
      <c r="M1522" s="2">
        <v>43453</v>
      </c>
      <c r="N1522" s="2">
        <v>43453</v>
      </c>
      <c r="W1522" s="1" t="s">
        <v>59</v>
      </c>
      <c r="X1522" s="1" t="str">
        <f>"847692"</f>
        <v>847692</v>
      </c>
      <c r="Z1522" s="1" t="s">
        <v>108</v>
      </c>
      <c r="AA1522" s="1">
        <v>1</v>
      </c>
      <c r="AB1522" s="1" t="s">
        <v>3316</v>
      </c>
      <c r="AD1522" s="1" t="s">
        <v>114</v>
      </c>
    </row>
    <row r="1523" spans="1:30" s="1" customFormat="1" x14ac:dyDescent="0.3">
      <c r="A1523" s="1" t="s">
        <v>1223</v>
      </c>
      <c r="B1523" s="1" t="s">
        <v>1224</v>
      </c>
      <c r="C1523" s="1" t="s">
        <v>1225</v>
      </c>
      <c r="D1523" s="1" t="s">
        <v>34</v>
      </c>
      <c r="F1523" s="1" t="s">
        <v>4475</v>
      </c>
      <c r="G1523" s="1" t="s">
        <v>3317</v>
      </c>
      <c r="H1523" s="1" t="s">
        <v>60</v>
      </c>
      <c r="I1523" s="1" t="s">
        <v>113</v>
      </c>
      <c r="J1523" s="1" t="s">
        <v>61</v>
      </c>
      <c r="K1523" s="1" t="str">
        <f>"LVL"</f>
        <v>LVL</v>
      </c>
      <c r="L1523" s="2">
        <v>43452</v>
      </c>
      <c r="M1523" s="2">
        <v>43468</v>
      </c>
      <c r="N1523" s="2">
        <v>43468</v>
      </c>
      <c r="W1523" s="1" t="s">
        <v>59</v>
      </c>
      <c r="X1523" s="1" t="str">
        <f>"139545"</f>
        <v>139545</v>
      </c>
      <c r="Z1523" s="1" t="s">
        <v>74</v>
      </c>
      <c r="AA1523" s="1">
        <v>1</v>
      </c>
      <c r="AD1523" s="1" t="s">
        <v>79</v>
      </c>
    </row>
    <row r="1524" spans="1:30" s="1" customFormat="1" x14ac:dyDescent="0.3">
      <c r="A1524" s="1" t="s">
        <v>1223</v>
      </c>
      <c r="B1524" s="1" t="s">
        <v>1224</v>
      </c>
      <c r="C1524" s="1" t="s">
        <v>1225</v>
      </c>
      <c r="D1524" s="1" t="s">
        <v>34</v>
      </c>
      <c r="F1524" s="1" t="s">
        <v>4475</v>
      </c>
      <c r="G1524" s="1" t="s">
        <v>3317</v>
      </c>
      <c r="H1524" s="1" t="s">
        <v>60</v>
      </c>
      <c r="I1524" s="1" t="s">
        <v>113</v>
      </c>
      <c r="J1524" s="1" t="s">
        <v>61</v>
      </c>
      <c r="K1524" s="1" t="str">
        <f>"LVL"</f>
        <v>LVL</v>
      </c>
      <c r="L1524" s="2">
        <v>43452</v>
      </c>
      <c r="M1524" s="2">
        <v>43468</v>
      </c>
      <c r="N1524" s="2">
        <v>43468</v>
      </c>
      <c r="W1524" s="1" t="s">
        <v>59</v>
      </c>
      <c r="X1524" s="1" t="str">
        <f>"690945"</f>
        <v>690945</v>
      </c>
      <c r="Z1524" s="1" t="s">
        <v>184</v>
      </c>
      <c r="AA1524" s="1">
        <v>1</v>
      </c>
      <c r="AD1524" s="1" t="s">
        <v>79</v>
      </c>
    </row>
    <row r="1525" spans="1:30" s="1" customFormat="1" x14ac:dyDescent="0.3">
      <c r="A1525" s="1" t="s">
        <v>1223</v>
      </c>
      <c r="B1525" s="1" t="s">
        <v>1224</v>
      </c>
      <c r="C1525" s="1" t="s">
        <v>1225</v>
      </c>
      <c r="D1525" s="1" t="s">
        <v>34</v>
      </c>
      <c r="F1525" s="1" t="s">
        <v>4475</v>
      </c>
      <c r="G1525" s="1" t="s">
        <v>3317</v>
      </c>
      <c r="H1525" s="1" t="s">
        <v>60</v>
      </c>
      <c r="I1525" s="1" t="s">
        <v>113</v>
      </c>
      <c r="J1525" s="1" t="s">
        <v>61</v>
      </c>
      <c r="K1525" s="1" t="str">
        <f>"LVL"</f>
        <v>LVL</v>
      </c>
      <c r="L1525" s="2">
        <v>43452</v>
      </c>
      <c r="M1525" s="2">
        <v>43468</v>
      </c>
      <c r="N1525" s="2">
        <v>43468</v>
      </c>
      <c r="W1525" s="1" t="s">
        <v>59</v>
      </c>
      <c r="X1525" s="1" t="str">
        <f>"690945"</f>
        <v>690945</v>
      </c>
      <c r="Z1525" s="1" t="s">
        <v>184</v>
      </c>
      <c r="AA1525" s="1">
        <v>1</v>
      </c>
      <c r="AD1525" s="1" t="s">
        <v>79</v>
      </c>
    </row>
    <row r="1526" spans="1:30" s="1" customFormat="1" x14ac:dyDescent="0.3">
      <c r="A1526" s="1" t="s">
        <v>3319</v>
      </c>
      <c r="B1526" s="1" t="s">
        <v>3320</v>
      </c>
      <c r="C1526" s="1" t="s">
        <v>2287</v>
      </c>
      <c r="D1526" s="1" t="s">
        <v>37</v>
      </c>
      <c r="F1526" s="1" t="s">
        <v>4478</v>
      </c>
      <c r="G1526" s="1" t="s">
        <v>3318</v>
      </c>
      <c r="H1526" s="1" t="s">
        <v>60</v>
      </c>
      <c r="I1526" s="1" t="s">
        <v>113</v>
      </c>
      <c r="J1526" s="1" t="s">
        <v>61</v>
      </c>
      <c r="K1526" s="1" t="str">
        <f>"102"</f>
        <v>102</v>
      </c>
      <c r="L1526" s="2">
        <v>43452</v>
      </c>
      <c r="M1526" s="2">
        <v>43453</v>
      </c>
      <c r="N1526" s="2">
        <v>43453</v>
      </c>
      <c r="W1526" s="1" t="s">
        <v>59</v>
      </c>
      <c r="X1526" s="1" t="str">
        <f>"847692"</f>
        <v>847692</v>
      </c>
      <c r="Z1526" s="1" t="s">
        <v>108</v>
      </c>
      <c r="AA1526" s="1">
        <v>1</v>
      </c>
      <c r="AB1526" s="1" t="s">
        <v>3321</v>
      </c>
      <c r="AD1526" s="1" t="s">
        <v>114</v>
      </c>
    </row>
    <row r="1527" spans="1:30" s="1" customFormat="1" x14ac:dyDescent="0.3">
      <c r="A1527" s="1" t="s">
        <v>2665</v>
      </c>
      <c r="B1527" s="1" t="s">
        <v>2666</v>
      </c>
      <c r="C1527" s="1" t="s">
        <v>2667</v>
      </c>
      <c r="D1527" s="1" t="s">
        <v>34</v>
      </c>
      <c r="F1527" s="1" t="s">
        <v>4475</v>
      </c>
      <c r="G1527" s="1" t="s">
        <v>3322</v>
      </c>
      <c r="H1527" s="1" t="s">
        <v>60</v>
      </c>
      <c r="I1527" s="1" t="s">
        <v>113</v>
      </c>
      <c r="J1527" s="1" t="s">
        <v>61</v>
      </c>
      <c r="K1527" s="1" t="str">
        <f t="shared" ref="K1527:K1532" si="90">"LVL"</f>
        <v>LVL</v>
      </c>
      <c r="L1527" s="2">
        <v>43453</v>
      </c>
      <c r="M1527" s="2">
        <v>43468</v>
      </c>
      <c r="N1527" s="2">
        <v>43468</v>
      </c>
      <c r="W1527" s="1" t="s">
        <v>59</v>
      </c>
      <c r="X1527" s="1" t="str">
        <f t="shared" ref="X1527:X1532" si="91">"690945"</f>
        <v>690945</v>
      </c>
      <c r="Z1527" s="1" t="s">
        <v>184</v>
      </c>
      <c r="AA1527" s="1">
        <v>1</v>
      </c>
      <c r="AD1527" s="1" t="s">
        <v>79</v>
      </c>
    </row>
    <row r="1528" spans="1:30" s="1" customFormat="1" x14ac:dyDescent="0.3">
      <c r="A1528" s="1" t="s">
        <v>3324</v>
      </c>
      <c r="B1528" s="1" t="s">
        <v>3325</v>
      </c>
      <c r="C1528" s="1" t="s">
        <v>3326</v>
      </c>
      <c r="D1528" s="1" t="s">
        <v>34</v>
      </c>
      <c r="F1528" s="1" t="s">
        <v>4475</v>
      </c>
      <c r="G1528" s="1" t="s">
        <v>3323</v>
      </c>
      <c r="H1528" s="1" t="s">
        <v>60</v>
      </c>
      <c r="I1528" s="1" t="s">
        <v>113</v>
      </c>
      <c r="J1528" s="1" t="s">
        <v>61</v>
      </c>
      <c r="K1528" s="1" t="str">
        <f t="shared" si="90"/>
        <v>LVL</v>
      </c>
      <c r="L1528" s="2">
        <v>43453</v>
      </c>
      <c r="M1528" s="2">
        <v>43468</v>
      </c>
      <c r="N1528" s="2">
        <v>43468</v>
      </c>
      <c r="W1528" s="1" t="s">
        <v>59</v>
      </c>
      <c r="X1528" s="1" t="str">
        <f t="shared" si="91"/>
        <v>690945</v>
      </c>
      <c r="Z1528" s="1" t="s">
        <v>184</v>
      </c>
      <c r="AA1528" s="1">
        <v>1</v>
      </c>
      <c r="AD1528" s="1" t="s">
        <v>79</v>
      </c>
    </row>
    <row r="1529" spans="1:30" s="1" customFormat="1" x14ac:dyDescent="0.3">
      <c r="A1529" s="1" t="s">
        <v>3276</v>
      </c>
      <c r="B1529" s="1" t="s">
        <v>51</v>
      </c>
      <c r="C1529" s="1" t="s">
        <v>3277</v>
      </c>
      <c r="D1529" s="1" t="s">
        <v>34</v>
      </c>
      <c r="F1529" s="1" t="s">
        <v>4475</v>
      </c>
      <c r="G1529" s="1" t="s">
        <v>3327</v>
      </c>
      <c r="H1529" s="1" t="s">
        <v>60</v>
      </c>
      <c r="I1529" s="1" t="s">
        <v>113</v>
      </c>
      <c r="J1529" s="1" t="s">
        <v>61</v>
      </c>
      <c r="K1529" s="1" t="str">
        <f t="shared" si="90"/>
        <v>LVL</v>
      </c>
      <c r="L1529" s="2">
        <v>43453</v>
      </c>
      <c r="M1529" s="2">
        <v>43468</v>
      </c>
      <c r="N1529" s="2">
        <v>43468</v>
      </c>
      <c r="W1529" s="1" t="s">
        <v>59</v>
      </c>
      <c r="X1529" s="1" t="str">
        <f t="shared" si="91"/>
        <v>690945</v>
      </c>
      <c r="Z1529" s="1" t="s">
        <v>184</v>
      </c>
      <c r="AA1529" s="1">
        <v>1</v>
      </c>
      <c r="AD1529" s="1" t="s">
        <v>79</v>
      </c>
    </row>
    <row r="1530" spans="1:30" s="1" customFormat="1" x14ac:dyDescent="0.3">
      <c r="A1530" s="1" t="s">
        <v>3276</v>
      </c>
      <c r="B1530" s="1" t="s">
        <v>51</v>
      </c>
      <c r="C1530" s="1" t="s">
        <v>3277</v>
      </c>
      <c r="D1530" s="1" t="s">
        <v>34</v>
      </c>
      <c r="F1530" s="1" t="s">
        <v>4475</v>
      </c>
      <c r="G1530" s="1" t="s">
        <v>3327</v>
      </c>
      <c r="H1530" s="1" t="s">
        <v>60</v>
      </c>
      <c r="I1530" s="1" t="s">
        <v>113</v>
      </c>
      <c r="J1530" s="1" t="s">
        <v>61</v>
      </c>
      <c r="K1530" s="1" t="str">
        <f t="shared" si="90"/>
        <v>LVL</v>
      </c>
      <c r="L1530" s="2">
        <v>43453</v>
      </c>
      <c r="M1530" s="2">
        <v>43468</v>
      </c>
      <c r="N1530" s="2">
        <v>43468</v>
      </c>
      <c r="W1530" s="1" t="s">
        <v>59</v>
      </c>
      <c r="X1530" s="1" t="str">
        <f t="shared" si="91"/>
        <v>690945</v>
      </c>
      <c r="Z1530" s="1" t="s">
        <v>184</v>
      </c>
      <c r="AA1530" s="1">
        <v>1</v>
      </c>
      <c r="AD1530" s="1" t="s">
        <v>79</v>
      </c>
    </row>
    <row r="1531" spans="1:30" s="1" customFormat="1" x14ac:dyDescent="0.3">
      <c r="A1531" s="1" t="s">
        <v>1259</v>
      </c>
      <c r="B1531" s="1" t="s">
        <v>1260</v>
      </c>
      <c r="C1531" s="1" t="s">
        <v>1261</v>
      </c>
      <c r="D1531" s="1" t="s">
        <v>34</v>
      </c>
      <c r="F1531" s="1" t="s">
        <v>4475</v>
      </c>
      <c r="G1531" s="1" t="s">
        <v>3328</v>
      </c>
      <c r="H1531" s="1" t="s">
        <v>60</v>
      </c>
      <c r="I1531" s="1" t="s">
        <v>113</v>
      </c>
      <c r="J1531" s="1" t="s">
        <v>61</v>
      </c>
      <c r="K1531" s="1" t="str">
        <f t="shared" si="90"/>
        <v>LVL</v>
      </c>
      <c r="L1531" s="2">
        <v>43453</v>
      </c>
      <c r="M1531" s="2">
        <v>43468</v>
      </c>
      <c r="N1531" s="2">
        <v>43468</v>
      </c>
      <c r="W1531" s="1" t="s">
        <v>59</v>
      </c>
      <c r="X1531" s="1" t="str">
        <f t="shared" si="91"/>
        <v>690945</v>
      </c>
      <c r="Z1531" s="1" t="s">
        <v>184</v>
      </c>
      <c r="AA1531" s="1">
        <v>1</v>
      </c>
      <c r="AD1531" s="1" t="s">
        <v>79</v>
      </c>
    </row>
    <row r="1532" spans="1:30" s="1" customFormat="1" x14ac:dyDescent="0.3">
      <c r="A1532" s="1" t="s">
        <v>3330</v>
      </c>
      <c r="B1532" s="1" t="s">
        <v>3331</v>
      </c>
      <c r="C1532" s="1" t="s">
        <v>2650</v>
      </c>
      <c r="D1532" s="1" t="s">
        <v>34</v>
      </c>
      <c r="F1532" s="1" t="s">
        <v>4475</v>
      </c>
      <c r="G1532" s="1" t="s">
        <v>3329</v>
      </c>
      <c r="H1532" s="1" t="s">
        <v>60</v>
      </c>
      <c r="I1532" s="1" t="s">
        <v>113</v>
      </c>
      <c r="J1532" s="1" t="s">
        <v>61</v>
      </c>
      <c r="K1532" s="1" t="str">
        <f t="shared" si="90"/>
        <v>LVL</v>
      </c>
      <c r="L1532" s="2">
        <v>43453</v>
      </c>
      <c r="M1532" s="2">
        <v>43469</v>
      </c>
      <c r="N1532" s="2">
        <v>43469</v>
      </c>
      <c r="W1532" s="1" t="s">
        <v>59</v>
      </c>
      <c r="X1532" s="1" t="str">
        <f t="shared" si="91"/>
        <v>690945</v>
      </c>
      <c r="Z1532" s="1" t="s">
        <v>184</v>
      </c>
      <c r="AA1532" s="1">
        <v>1</v>
      </c>
      <c r="AD1532" s="1" t="s">
        <v>79</v>
      </c>
    </row>
    <row r="1533" spans="1:30" s="1" customFormat="1" x14ac:dyDescent="0.3">
      <c r="A1533" s="1" t="s">
        <v>1702</v>
      </c>
      <c r="B1533" s="1" t="s">
        <v>1703</v>
      </c>
      <c r="C1533" s="1" t="s">
        <v>1704</v>
      </c>
      <c r="D1533" s="1" t="s">
        <v>37</v>
      </c>
      <c r="F1533" s="1" t="s">
        <v>4478</v>
      </c>
      <c r="G1533" s="1" t="s">
        <v>3332</v>
      </c>
      <c r="H1533" s="1" t="s">
        <v>60</v>
      </c>
      <c r="I1533" s="1" t="s">
        <v>113</v>
      </c>
      <c r="J1533" s="1" t="s">
        <v>61</v>
      </c>
      <c r="K1533" s="1" t="str">
        <f>"FRN"</f>
        <v>FRN</v>
      </c>
      <c r="L1533" s="2">
        <v>43453</v>
      </c>
      <c r="M1533" s="2">
        <v>43455</v>
      </c>
      <c r="N1533" s="2">
        <v>43455</v>
      </c>
      <c r="W1533" s="1" t="s">
        <v>59</v>
      </c>
      <c r="X1533" s="1" t="str">
        <f>"847692"</f>
        <v>847692</v>
      </c>
      <c r="Z1533" s="1" t="s">
        <v>108</v>
      </c>
      <c r="AA1533" s="1">
        <v>1</v>
      </c>
      <c r="AB1533" s="1" t="s">
        <v>3333</v>
      </c>
      <c r="AD1533" s="1" t="s">
        <v>114</v>
      </c>
    </row>
    <row r="1534" spans="1:30" s="1" customFormat="1" x14ac:dyDescent="0.3">
      <c r="A1534" s="1" t="s">
        <v>1702</v>
      </c>
      <c r="B1534" s="1" t="s">
        <v>1703</v>
      </c>
      <c r="C1534" s="1" t="s">
        <v>1704</v>
      </c>
      <c r="D1534" s="1" t="s">
        <v>37</v>
      </c>
      <c r="F1534" s="1" t="s">
        <v>4478</v>
      </c>
      <c r="G1534" s="1" t="s">
        <v>3334</v>
      </c>
      <c r="H1534" s="1" t="s">
        <v>60</v>
      </c>
      <c r="I1534" s="1" t="s">
        <v>113</v>
      </c>
      <c r="J1534" s="1" t="s">
        <v>61</v>
      </c>
      <c r="K1534" s="1" t="str">
        <f>"FRN"</f>
        <v>FRN</v>
      </c>
      <c r="L1534" s="2">
        <v>43453</v>
      </c>
      <c r="M1534" s="2">
        <v>43455</v>
      </c>
      <c r="N1534" s="2">
        <v>43455</v>
      </c>
      <c r="W1534" s="1" t="s">
        <v>59</v>
      </c>
      <c r="X1534" s="1" t="str">
        <f>"847692"</f>
        <v>847692</v>
      </c>
      <c r="Z1534" s="1" t="s">
        <v>108</v>
      </c>
      <c r="AA1534" s="1">
        <v>1</v>
      </c>
      <c r="AB1534" s="1" t="s">
        <v>3335</v>
      </c>
      <c r="AD1534" s="1" t="s">
        <v>114</v>
      </c>
    </row>
    <row r="1535" spans="1:30" s="1" customFormat="1" x14ac:dyDescent="0.3">
      <c r="A1535" s="1" t="s">
        <v>2843</v>
      </c>
      <c r="B1535" s="1" t="s">
        <v>2844</v>
      </c>
      <c r="C1535" s="1" t="s">
        <v>2845</v>
      </c>
      <c r="D1535" s="1" t="s">
        <v>37</v>
      </c>
      <c r="F1535" s="1">
        <v>78</v>
      </c>
      <c r="G1535" s="1" t="s">
        <v>3336</v>
      </c>
      <c r="H1535" s="1" t="s">
        <v>60</v>
      </c>
      <c r="I1535" s="1" t="s">
        <v>64</v>
      </c>
      <c r="J1535" s="1" t="s">
        <v>61</v>
      </c>
      <c r="K1535" s="1" t="str">
        <f>"102"</f>
        <v>102</v>
      </c>
      <c r="L1535" s="2">
        <v>43454</v>
      </c>
      <c r="M1535" s="2">
        <v>43455</v>
      </c>
      <c r="N1535" s="2">
        <v>43455</v>
      </c>
      <c r="W1535" s="1" t="s">
        <v>59</v>
      </c>
      <c r="X1535" s="1" t="str">
        <f>"607064"</f>
        <v>607064</v>
      </c>
      <c r="Z1535" s="1" t="s">
        <v>42</v>
      </c>
      <c r="AA1535" s="1">
        <v>1</v>
      </c>
      <c r="AB1535" s="1" t="s">
        <v>49</v>
      </c>
      <c r="AD1535" s="1" t="s">
        <v>43</v>
      </c>
    </row>
    <row r="1536" spans="1:30" s="1" customFormat="1" x14ac:dyDescent="0.3">
      <c r="A1536" s="1" t="s">
        <v>838</v>
      </c>
      <c r="B1536" s="1" t="s">
        <v>839</v>
      </c>
      <c r="C1536" s="1" t="s">
        <v>840</v>
      </c>
      <c r="D1536" s="1" t="s">
        <v>37</v>
      </c>
      <c r="F1536" s="1">
        <v>105</v>
      </c>
      <c r="G1536" s="1" t="s">
        <v>3337</v>
      </c>
      <c r="H1536" s="1" t="s">
        <v>60</v>
      </c>
      <c r="I1536" s="1" t="s">
        <v>113</v>
      </c>
      <c r="J1536" s="1" t="s">
        <v>61</v>
      </c>
      <c r="K1536" s="1" t="str">
        <f>"FRN"</f>
        <v>FRN</v>
      </c>
      <c r="L1536" s="2">
        <v>43454</v>
      </c>
      <c r="M1536" s="2">
        <v>43455</v>
      </c>
      <c r="N1536" s="2">
        <v>43455</v>
      </c>
      <c r="W1536" s="1" t="s">
        <v>59</v>
      </c>
      <c r="X1536" s="1" t="str">
        <f>"305671"</f>
        <v>305671</v>
      </c>
      <c r="Z1536" s="1" t="s">
        <v>65</v>
      </c>
      <c r="AA1536" s="1">
        <v>1</v>
      </c>
      <c r="AD1536" s="1" t="s">
        <v>67</v>
      </c>
    </row>
    <row r="1537" spans="1:30" s="1" customFormat="1" x14ac:dyDescent="0.3">
      <c r="A1537" s="1" t="s">
        <v>838</v>
      </c>
      <c r="B1537" s="1" t="s">
        <v>839</v>
      </c>
      <c r="C1537" s="1" t="s">
        <v>840</v>
      </c>
      <c r="D1537" s="1" t="s">
        <v>37</v>
      </c>
      <c r="F1537" s="1">
        <v>105</v>
      </c>
      <c r="G1537" s="1" t="s">
        <v>3337</v>
      </c>
      <c r="H1537" s="1" t="s">
        <v>60</v>
      </c>
      <c r="I1537" s="1" t="s">
        <v>113</v>
      </c>
      <c r="J1537" s="1" t="s">
        <v>61</v>
      </c>
      <c r="K1537" s="1" t="str">
        <f>"FRN"</f>
        <v>FRN</v>
      </c>
      <c r="L1537" s="2">
        <v>43454</v>
      </c>
      <c r="M1537" s="2">
        <v>43455</v>
      </c>
      <c r="N1537" s="2">
        <v>43455</v>
      </c>
      <c r="W1537" s="1" t="s">
        <v>59</v>
      </c>
      <c r="X1537" s="1" t="str">
        <f>"305671"</f>
        <v>305671</v>
      </c>
      <c r="Z1537" s="1" t="s">
        <v>65</v>
      </c>
      <c r="AA1537" s="1">
        <v>1</v>
      </c>
      <c r="AD1537" s="1" t="s">
        <v>67</v>
      </c>
    </row>
    <row r="1538" spans="1:30" s="1" customFormat="1" x14ac:dyDescent="0.3">
      <c r="A1538" s="1" t="s">
        <v>838</v>
      </c>
      <c r="B1538" s="1" t="s">
        <v>839</v>
      </c>
      <c r="C1538" s="1" t="s">
        <v>840</v>
      </c>
      <c r="D1538" s="1" t="s">
        <v>37</v>
      </c>
      <c r="F1538" s="1">
        <v>105</v>
      </c>
      <c r="G1538" s="1" t="s">
        <v>3338</v>
      </c>
      <c r="H1538" s="1" t="s">
        <v>60</v>
      </c>
      <c r="I1538" s="1" t="s">
        <v>113</v>
      </c>
      <c r="J1538" s="1" t="s">
        <v>61</v>
      </c>
      <c r="K1538" s="1" t="str">
        <f>"FRN"</f>
        <v>FRN</v>
      </c>
      <c r="L1538" s="2">
        <v>43454</v>
      </c>
      <c r="M1538" s="2">
        <v>43455</v>
      </c>
      <c r="N1538" s="2">
        <v>43455</v>
      </c>
      <c r="W1538" s="1" t="s">
        <v>59</v>
      </c>
      <c r="X1538" s="1" t="str">
        <f>"305671"</f>
        <v>305671</v>
      </c>
      <c r="Z1538" s="1" t="s">
        <v>65</v>
      </c>
      <c r="AA1538" s="1">
        <v>1</v>
      </c>
      <c r="AD1538" s="1" t="s">
        <v>67</v>
      </c>
    </row>
    <row r="1539" spans="1:30" s="1" customFormat="1" x14ac:dyDescent="0.3">
      <c r="A1539" s="1" t="s">
        <v>3340</v>
      </c>
      <c r="B1539" s="1" t="s">
        <v>3341</v>
      </c>
      <c r="C1539" s="1" t="s">
        <v>3342</v>
      </c>
      <c r="D1539" s="1" t="s">
        <v>34</v>
      </c>
      <c r="F1539" s="1" t="s">
        <v>4475</v>
      </c>
      <c r="G1539" s="1" t="s">
        <v>3339</v>
      </c>
      <c r="H1539" s="1" t="s">
        <v>60</v>
      </c>
      <c r="I1539" s="1" t="s">
        <v>113</v>
      </c>
      <c r="J1539" s="1" t="s">
        <v>61</v>
      </c>
      <c r="K1539" s="1" t="str">
        <f t="shared" ref="K1539:K1552" si="92">"LVL"</f>
        <v>LVL</v>
      </c>
      <c r="L1539" s="2">
        <v>43454</v>
      </c>
      <c r="M1539" s="2">
        <v>43469</v>
      </c>
      <c r="N1539" s="2">
        <v>43469</v>
      </c>
      <c r="W1539" s="1" t="s">
        <v>59</v>
      </c>
      <c r="X1539" s="1" t="str">
        <f>"139545"</f>
        <v>139545</v>
      </c>
      <c r="Z1539" s="1" t="s">
        <v>74</v>
      </c>
      <c r="AA1539" s="1">
        <v>1</v>
      </c>
      <c r="AB1539" s="1" t="s">
        <v>3343</v>
      </c>
      <c r="AD1539" s="1" t="s">
        <v>79</v>
      </c>
    </row>
    <row r="1540" spans="1:30" s="1" customFormat="1" x14ac:dyDescent="0.3">
      <c r="A1540" s="1" t="s">
        <v>1275</v>
      </c>
      <c r="B1540" s="1" t="s">
        <v>500</v>
      </c>
      <c r="C1540" s="1" t="s">
        <v>48</v>
      </c>
      <c r="D1540" s="1" t="s">
        <v>34</v>
      </c>
      <c r="F1540" s="1" t="s">
        <v>4475</v>
      </c>
      <c r="G1540" s="1" t="s">
        <v>3344</v>
      </c>
      <c r="H1540" s="1" t="s">
        <v>60</v>
      </c>
      <c r="I1540" s="1" t="s">
        <v>113</v>
      </c>
      <c r="J1540" s="1" t="s">
        <v>61</v>
      </c>
      <c r="K1540" s="1" t="str">
        <f t="shared" si="92"/>
        <v>LVL</v>
      </c>
      <c r="L1540" s="2">
        <v>43454</v>
      </c>
      <c r="M1540" s="2">
        <v>43469</v>
      </c>
      <c r="N1540" s="2">
        <v>43469</v>
      </c>
      <c r="W1540" s="1" t="s">
        <v>59</v>
      </c>
      <c r="X1540" s="1" t="str">
        <f>"690945"</f>
        <v>690945</v>
      </c>
      <c r="Z1540" s="1" t="s">
        <v>184</v>
      </c>
      <c r="AA1540" s="1">
        <v>1</v>
      </c>
      <c r="AB1540" s="1" t="s">
        <v>3345</v>
      </c>
      <c r="AD1540" s="1" t="s">
        <v>79</v>
      </c>
    </row>
    <row r="1541" spans="1:30" s="1" customFormat="1" x14ac:dyDescent="0.3">
      <c r="A1541" s="1" t="s">
        <v>1751</v>
      </c>
      <c r="B1541" s="1" t="s">
        <v>1752</v>
      </c>
      <c r="C1541" s="1" t="s">
        <v>1753</v>
      </c>
      <c r="D1541" s="1" t="s">
        <v>34</v>
      </c>
      <c r="F1541" s="1" t="s">
        <v>4475</v>
      </c>
      <c r="G1541" s="1" t="s">
        <v>3346</v>
      </c>
      <c r="H1541" s="1" t="s">
        <v>60</v>
      </c>
      <c r="I1541" s="1" t="s">
        <v>113</v>
      </c>
      <c r="J1541" s="1" t="s">
        <v>61</v>
      </c>
      <c r="K1541" s="1" t="str">
        <f t="shared" si="92"/>
        <v>LVL</v>
      </c>
      <c r="L1541" s="2">
        <v>43454</v>
      </c>
      <c r="M1541" s="2">
        <v>43469</v>
      </c>
      <c r="N1541" s="2">
        <v>43469</v>
      </c>
      <c r="W1541" s="1" t="s">
        <v>59</v>
      </c>
      <c r="X1541" s="1" t="str">
        <f>"139545"</f>
        <v>139545</v>
      </c>
      <c r="Z1541" s="1" t="s">
        <v>74</v>
      </c>
      <c r="AA1541" s="1">
        <v>1</v>
      </c>
      <c r="AD1541" s="1" t="s">
        <v>79</v>
      </c>
    </row>
    <row r="1542" spans="1:30" s="1" customFormat="1" x14ac:dyDescent="0.3">
      <c r="A1542" s="1" t="s">
        <v>3137</v>
      </c>
      <c r="B1542" s="1" t="s">
        <v>3138</v>
      </c>
      <c r="C1542" s="1" t="s">
        <v>3139</v>
      </c>
      <c r="D1542" s="1" t="s">
        <v>34</v>
      </c>
      <c r="F1542" s="1" t="s">
        <v>4475</v>
      </c>
      <c r="G1542" s="1" t="s">
        <v>3347</v>
      </c>
      <c r="H1542" s="1" t="s">
        <v>60</v>
      </c>
      <c r="I1542" s="1" t="s">
        <v>113</v>
      </c>
      <c r="J1542" s="1" t="s">
        <v>61</v>
      </c>
      <c r="K1542" s="1" t="str">
        <f t="shared" si="92"/>
        <v>LVL</v>
      </c>
      <c r="L1542" s="2">
        <v>43454</v>
      </c>
      <c r="M1542" s="2">
        <v>43469</v>
      </c>
      <c r="N1542" s="2">
        <v>43469</v>
      </c>
      <c r="W1542" s="1" t="s">
        <v>59</v>
      </c>
      <c r="X1542" s="1" t="str">
        <f>"139545"</f>
        <v>139545</v>
      </c>
      <c r="Z1542" s="1" t="s">
        <v>74</v>
      </c>
      <c r="AA1542" s="1">
        <v>1</v>
      </c>
      <c r="AD1542" s="1" t="s">
        <v>79</v>
      </c>
    </row>
    <row r="1543" spans="1:30" s="1" customFormat="1" x14ac:dyDescent="0.3">
      <c r="A1543" s="1" t="s">
        <v>1275</v>
      </c>
      <c r="B1543" s="1" t="s">
        <v>500</v>
      </c>
      <c r="C1543" s="1" t="s">
        <v>48</v>
      </c>
      <c r="D1543" s="1" t="s">
        <v>34</v>
      </c>
      <c r="F1543" s="1" t="s">
        <v>4475</v>
      </c>
      <c r="G1543" s="1" t="s">
        <v>3348</v>
      </c>
      <c r="H1543" s="1" t="s">
        <v>60</v>
      </c>
      <c r="I1543" s="1" t="s">
        <v>113</v>
      </c>
      <c r="J1543" s="1" t="s">
        <v>61</v>
      </c>
      <c r="K1543" s="1" t="str">
        <f t="shared" si="92"/>
        <v>LVL</v>
      </c>
      <c r="L1543" s="2">
        <v>43454</v>
      </c>
      <c r="M1543" s="2">
        <v>43472</v>
      </c>
      <c r="N1543" s="2">
        <v>43472</v>
      </c>
      <c r="W1543" s="1" t="s">
        <v>59</v>
      </c>
      <c r="X1543" s="1" t="str">
        <f>"690945"</f>
        <v>690945</v>
      </c>
      <c r="Z1543" s="1" t="s">
        <v>184</v>
      </c>
      <c r="AA1543" s="1">
        <v>1</v>
      </c>
      <c r="AB1543" s="1" t="s">
        <v>3349</v>
      </c>
      <c r="AD1543" s="1" t="s">
        <v>79</v>
      </c>
    </row>
    <row r="1544" spans="1:30" s="1" customFormat="1" x14ac:dyDescent="0.3">
      <c r="A1544" s="1" t="s">
        <v>1644</v>
      </c>
      <c r="B1544" s="1" t="s">
        <v>1645</v>
      </c>
      <c r="C1544" s="1" t="s">
        <v>1646</v>
      </c>
      <c r="D1544" s="1" t="s">
        <v>34</v>
      </c>
      <c r="F1544" s="1" t="s">
        <v>4475</v>
      </c>
      <c r="G1544" s="1" t="s">
        <v>3350</v>
      </c>
      <c r="H1544" s="1" t="s">
        <v>60</v>
      </c>
      <c r="I1544" s="1" t="s">
        <v>113</v>
      </c>
      <c r="J1544" s="1" t="s">
        <v>61</v>
      </c>
      <c r="K1544" s="1" t="str">
        <f t="shared" si="92"/>
        <v>LVL</v>
      </c>
      <c r="L1544" s="2">
        <v>43455</v>
      </c>
      <c r="M1544" s="2">
        <v>43472</v>
      </c>
      <c r="N1544" s="2">
        <v>43472</v>
      </c>
      <c r="W1544" s="1" t="s">
        <v>59</v>
      </c>
      <c r="X1544" s="1" t="str">
        <f>"690945"</f>
        <v>690945</v>
      </c>
      <c r="Z1544" s="1" t="s">
        <v>184</v>
      </c>
      <c r="AA1544" s="1">
        <v>1</v>
      </c>
      <c r="AD1544" s="1" t="s">
        <v>79</v>
      </c>
    </row>
    <row r="1545" spans="1:30" s="1" customFormat="1" x14ac:dyDescent="0.3">
      <c r="A1545" s="1" t="s">
        <v>795</v>
      </c>
      <c r="B1545" s="1" t="s">
        <v>796</v>
      </c>
      <c r="C1545" s="1" t="s">
        <v>797</v>
      </c>
      <c r="D1545" s="1" t="s">
        <v>34</v>
      </c>
      <c r="F1545" s="1" t="s">
        <v>4514</v>
      </c>
      <c r="G1545" s="1" t="s">
        <v>3352</v>
      </c>
      <c r="H1545" s="1" t="s">
        <v>60</v>
      </c>
      <c r="I1545" s="1" t="s">
        <v>113</v>
      </c>
      <c r="J1545" s="1" t="s">
        <v>61</v>
      </c>
      <c r="K1545" s="1" t="str">
        <f t="shared" si="92"/>
        <v>LVL</v>
      </c>
      <c r="L1545" s="2">
        <v>43455</v>
      </c>
      <c r="M1545" s="2">
        <v>43472</v>
      </c>
      <c r="N1545" s="2">
        <v>43472</v>
      </c>
      <c r="W1545" s="1" t="s">
        <v>59</v>
      </c>
      <c r="X1545" s="1" t="str">
        <f>"205215"</f>
        <v>205215</v>
      </c>
      <c r="Z1545" s="1" t="s">
        <v>3351</v>
      </c>
      <c r="AA1545" s="1">
        <v>1</v>
      </c>
      <c r="AB1545" s="1" t="s">
        <v>3354</v>
      </c>
      <c r="AD1545" s="1" t="s">
        <v>3353</v>
      </c>
    </row>
    <row r="1546" spans="1:30" s="1" customFormat="1" x14ac:dyDescent="0.3">
      <c r="A1546" s="1" t="s">
        <v>795</v>
      </c>
      <c r="B1546" s="1" t="s">
        <v>796</v>
      </c>
      <c r="C1546" s="1" t="s">
        <v>797</v>
      </c>
      <c r="D1546" s="1" t="s">
        <v>34</v>
      </c>
      <c r="F1546" s="1" t="s">
        <v>4514</v>
      </c>
      <c r="G1546" s="1" t="s">
        <v>3352</v>
      </c>
      <c r="H1546" s="1" t="s">
        <v>60</v>
      </c>
      <c r="I1546" s="1" t="s">
        <v>113</v>
      </c>
      <c r="J1546" s="1" t="s">
        <v>61</v>
      </c>
      <c r="K1546" s="1" t="str">
        <f t="shared" si="92"/>
        <v>LVL</v>
      </c>
      <c r="L1546" s="2">
        <v>43455</v>
      </c>
      <c r="M1546" s="2">
        <v>43472</v>
      </c>
      <c r="N1546" s="2">
        <v>43472</v>
      </c>
      <c r="W1546" s="1" t="s">
        <v>59</v>
      </c>
      <c r="X1546" s="1" t="str">
        <f>"205215"</f>
        <v>205215</v>
      </c>
      <c r="Z1546" s="1" t="s">
        <v>3351</v>
      </c>
      <c r="AA1546" s="1">
        <v>1</v>
      </c>
      <c r="AB1546" s="1" t="s">
        <v>3354</v>
      </c>
      <c r="AD1546" s="1" t="s">
        <v>3353</v>
      </c>
    </row>
    <row r="1547" spans="1:30" s="1" customFormat="1" x14ac:dyDescent="0.3">
      <c r="A1547" s="1" t="s">
        <v>3356</v>
      </c>
      <c r="B1547" s="1" t="s">
        <v>134</v>
      </c>
      <c r="C1547" s="1" t="s">
        <v>86</v>
      </c>
      <c r="D1547" s="1" t="s">
        <v>34</v>
      </c>
      <c r="F1547" s="1" t="s">
        <v>4475</v>
      </c>
      <c r="G1547" s="1" t="s">
        <v>3355</v>
      </c>
      <c r="H1547" s="1" t="s">
        <v>60</v>
      </c>
      <c r="I1547" s="1" t="s">
        <v>113</v>
      </c>
      <c r="J1547" s="1" t="s">
        <v>61</v>
      </c>
      <c r="K1547" s="1" t="str">
        <f t="shared" si="92"/>
        <v>LVL</v>
      </c>
      <c r="L1547" s="2">
        <v>43455</v>
      </c>
      <c r="M1547" s="2">
        <v>43472</v>
      </c>
      <c r="N1547" s="2">
        <v>43472</v>
      </c>
      <c r="W1547" s="1" t="s">
        <v>59</v>
      </c>
      <c r="X1547" s="1" t="str">
        <f t="shared" ref="X1547:X1552" si="93">"690945"</f>
        <v>690945</v>
      </c>
      <c r="Z1547" s="1" t="s">
        <v>184</v>
      </c>
      <c r="AA1547" s="1">
        <v>1</v>
      </c>
      <c r="AB1547" s="1" t="s">
        <v>3357</v>
      </c>
      <c r="AD1547" s="1" t="s">
        <v>79</v>
      </c>
    </row>
    <row r="1548" spans="1:30" s="1" customFormat="1" x14ac:dyDescent="0.3">
      <c r="A1548" s="1" t="s">
        <v>1644</v>
      </c>
      <c r="B1548" s="1" t="s">
        <v>1645</v>
      </c>
      <c r="C1548" s="1" t="s">
        <v>1646</v>
      </c>
      <c r="D1548" s="1" t="s">
        <v>34</v>
      </c>
      <c r="F1548" s="1" t="s">
        <v>4475</v>
      </c>
      <c r="G1548" s="1" t="s">
        <v>3358</v>
      </c>
      <c r="H1548" s="1" t="s">
        <v>60</v>
      </c>
      <c r="I1548" s="1" t="s">
        <v>113</v>
      </c>
      <c r="J1548" s="1" t="s">
        <v>61</v>
      </c>
      <c r="K1548" s="1" t="str">
        <f t="shared" si="92"/>
        <v>LVL</v>
      </c>
      <c r="L1548" s="2">
        <v>43455</v>
      </c>
      <c r="M1548" s="2">
        <v>43472</v>
      </c>
      <c r="N1548" s="2">
        <v>43472</v>
      </c>
      <c r="W1548" s="1" t="s">
        <v>59</v>
      </c>
      <c r="X1548" s="1" t="str">
        <f t="shared" si="93"/>
        <v>690945</v>
      </c>
      <c r="Z1548" s="1" t="s">
        <v>184</v>
      </c>
      <c r="AA1548" s="1">
        <v>1</v>
      </c>
      <c r="AD1548" s="1" t="s">
        <v>79</v>
      </c>
    </row>
    <row r="1549" spans="1:30" s="1" customFormat="1" x14ac:dyDescent="0.3">
      <c r="A1549" s="1" t="s">
        <v>1644</v>
      </c>
      <c r="B1549" s="1" t="s">
        <v>1645</v>
      </c>
      <c r="C1549" s="1" t="s">
        <v>1646</v>
      </c>
      <c r="D1549" s="1" t="s">
        <v>34</v>
      </c>
      <c r="F1549" s="1" t="s">
        <v>4475</v>
      </c>
      <c r="G1549" s="1" t="s">
        <v>3358</v>
      </c>
      <c r="H1549" s="1" t="s">
        <v>60</v>
      </c>
      <c r="I1549" s="1" t="s">
        <v>113</v>
      </c>
      <c r="J1549" s="1" t="s">
        <v>61</v>
      </c>
      <c r="K1549" s="1" t="str">
        <f t="shared" si="92"/>
        <v>LVL</v>
      </c>
      <c r="L1549" s="2">
        <v>43455</v>
      </c>
      <c r="M1549" s="2">
        <v>43472</v>
      </c>
      <c r="N1549" s="2">
        <v>43472</v>
      </c>
      <c r="W1549" s="1" t="s">
        <v>59</v>
      </c>
      <c r="X1549" s="1" t="str">
        <f t="shared" si="93"/>
        <v>690945</v>
      </c>
      <c r="Z1549" s="1" t="s">
        <v>184</v>
      </c>
      <c r="AA1549" s="1">
        <v>1</v>
      </c>
      <c r="AD1549" s="1" t="s">
        <v>79</v>
      </c>
    </row>
    <row r="1550" spans="1:30" s="1" customFormat="1" x14ac:dyDescent="0.3">
      <c r="A1550" s="1" t="s">
        <v>3360</v>
      </c>
      <c r="B1550" s="1" t="s">
        <v>3361</v>
      </c>
      <c r="C1550" s="1" t="s">
        <v>3362</v>
      </c>
      <c r="D1550" s="1" t="s">
        <v>34</v>
      </c>
      <c r="F1550" s="1" t="s">
        <v>4475</v>
      </c>
      <c r="G1550" s="1" t="s">
        <v>3359</v>
      </c>
      <c r="H1550" s="1" t="s">
        <v>60</v>
      </c>
      <c r="I1550" s="1" t="s">
        <v>113</v>
      </c>
      <c r="J1550" s="1" t="s">
        <v>61</v>
      </c>
      <c r="K1550" s="1" t="str">
        <f t="shared" si="92"/>
        <v>LVL</v>
      </c>
      <c r="L1550" s="2">
        <v>43455</v>
      </c>
      <c r="M1550" s="2">
        <v>43473</v>
      </c>
      <c r="N1550" s="2">
        <v>43473</v>
      </c>
      <c r="W1550" s="1" t="s">
        <v>59</v>
      </c>
      <c r="X1550" s="1" t="str">
        <f t="shared" si="93"/>
        <v>690945</v>
      </c>
      <c r="Z1550" s="1" t="s">
        <v>184</v>
      </c>
      <c r="AA1550" s="1">
        <v>1</v>
      </c>
      <c r="AD1550" s="1" t="s">
        <v>79</v>
      </c>
    </row>
    <row r="1551" spans="1:30" s="1" customFormat="1" x14ac:dyDescent="0.3">
      <c r="A1551" s="1" t="s">
        <v>3360</v>
      </c>
      <c r="B1551" s="1" t="s">
        <v>3361</v>
      </c>
      <c r="C1551" s="1" t="s">
        <v>3362</v>
      </c>
      <c r="D1551" s="1" t="s">
        <v>34</v>
      </c>
      <c r="F1551" s="1" t="s">
        <v>4475</v>
      </c>
      <c r="G1551" s="1" t="s">
        <v>3359</v>
      </c>
      <c r="H1551" s="1" t="s">
        <v>60</v>
      </c>
      <c r="I1551" s="1" t="s">
        <v>113</v>
      </c>
      <c r="J1551" s="1" t="s">
        <v>61</v>
      </c>
      <c r="K1551" s="1" t="str">
        <f t="shared" si="92"/>
        <v>LVL</v>
      </c>
      <c r="L1551" s="2">
        <v>43455</v>
      </c>
      <c r="M1551" s="2">
        <v>43473</v>
      </c>
      <c r="N1551" s="2">
        <v>43473</v>
      </c>
      <c r="W1551" s="1" t="s">
        <v>59</v>
      </c>
      <c r="X1551" s="1" t="str">
        <f t="shared" si="93"/>
        <v>690945</v>
      </c>
      <c r="Z1551" s="1" t="s">
        <v>184</v>
      </c>
      <c r="AA1551" s="1">
        <v>1</v>
      </c>
      <c r="AD1551" s="1" t="s">
        <v>79</v>
      </c>
    </row>
    <row r="1552" spans="1:30" s="1" customFormat="1" x14ac:dyDescent="0.3">
      <c r="A1552" s="1" t="s">
        <v>3360</v>
      </c>
      <c r="B1552" s="1" t="s">
        <v>3361</v>
      </c>
      <c r="C1552" s="1" t="s">
        <v>3362</v>
      </c>
      <c r="D1552" s="1" t="s">
        <v>34</v>
      </c>
      <c r="F1552" s="1" t="s">
        <v>4475</v>
      </c>
      <c r="G1552" s="1" t="s">
        <v>3359</v>
      </c>
      <c r="H1552" s="1" t="s">
        <v>60</v>
      </c>
      <c r="I1552" s="1" t="s">
        <v>113</v>
      </c>
      <c r="J1552" s="1" t="s">
        <v>61</v>
      </c>
      <c r="K1552" s="1" t="str">
        <f t="shared" si="92"/>
        <v>LVL</v>
      </c>
      <c r="L1552" s="2">
        <v>43455</v>
      </c>
      <c r="M1552" s="2">
        <v>43473</v>
      </c>
      <c r="N1552" s="2">
        <v>43473</v>
      </c>
      <c r="W1552" s="1" t="s">
        <v>59</v>
      </c>
      <c r="X1552" s="1" t="str">
        <f t="shared" si="93"/>
        <v>690945</v>
      </c>
      <c r="Z1552" s="1" t="s">
        <v>184</v>
      </c>
      <c r="AA1552" s="1">
        <v>1</v>
      </c>
      <c r="AD1552" s="1" t="s">
        <v>79</v>
      </c>
    </row>
    <row r="1553" spans="1:30" s="1" customFormat="1" x14ac:dyDescent="0.3">
      <c r="A1553" s="1" t="s">
        <v>3364</v>
      </c>
      <c r="B1553" s="1" t="s">
        <v>3365</v>
      </c>
      <c r="C1553" s="1" t="s">
        <v>3366</v>
      </c>
      <c r="D1553" s="1" t="s">
        <v>37</v>
      </c>
      <c r="F1553" s="1">
        <v>105</v>
      </c>
      <c r="G1553" s="1" t="s">
        <v>3363</v>
      </c>
      <c r="H1553" s="1" t="s">
        <v>60</v>
      </c>
      <c r="I1553" s="1" t="s">
        <v>113</v>
      </c>
      <c r="J1553" s="1" t="s">
        <v>61</v>
      </c>
      <c r="K1553" s="1" t="str">
        <f>"44"</f>
        <v>44</v>
      </c>
      <c r="L1553" s="2">
        <v>43455</v>
      </c>
      <c r="M1553" s="2">
        <v>43462</v>
      </c>
      <c r="N1553" s="2">
        <v>43462</v>
      </c>
      <c r="W1553" s="1" t="s">
        <v>59</v>
      </c>
      <c r="X1553" s="1" t="str">
        <f>"305671"</f>
        <v>305671</v>
      </c>
      <c r="Z1553" s="1" t="s">
        <v>65</v>
      </c>
      <c r="AA1553" s="1">
        <v>1</v>
      </c>
      <c r="AD1553" s="1" t="s">
        <v>67</v>
      </c>
    </row>
    <row r="1554" spans="1:30" s="1" customFormat="1" x14ac:dyDescent="0.3">
      <c r="A1554" s="1" t="s">
        <v>1971</v>
      </c>
      <c r="B1554" s="1" t="s">
        <v>1972</v>
      </c>
      <c r="C1554" s="1" t="s">
        <v>1973</v>
      </c>
      <c r="D1554" s="1" t="s">
        <v>37</v>
      </c>
      <c r="F1554" s="1" t="s">
        <v>4478</v>
      </c>
      <c r="G1554" s="1" t="s">
        <v>3367</v>
      </c>
      <c r="H1554" s="1" t="s">
        <v>60</v>
      </c>
      <c r="I1554" s="1" t="s">
        <v>113</v>
      </c>
      <c r="J1554" s="1" t="s">
        <v>61</v>
      </c>
      <c r="K1554" s="1" t="str">
        <f t="shared" ref="K1554:K1565" si="94">"102"</f>
        <v>102</v>
      </c>
      <c r="L1554" s="2">
        <v>43456</v>
      </c>
      <c r="M1554" s="2">
        <v>43460</v>
      </c>
      <c r="N1554" s="2">
        <v>43460</v>
      </c>
      <c r="W1554" s="1" t="s">
        <v>59</v>
      </c>
      <c r="X1554" s="1" t="str">
        <f t="shared" ref="X1554:X1562" si="95">"847692"</f>
        <v>847692</v>
      </c>
      <c r="Z1554" s="1" t="s">
        <v>108</v>
      </c>
      <c r="AA1554" s="1">
        <v>1</v>
      </c>
      <c r="AD1554" s="1" t="s">
        <v>114</v>
      </c>
    </row>
    <row r="1555" spans="1:30" s="1" customFormat="1" x14ac:dyDescent="0.3">
      <c r="A1555" s="1" t="s">
        <v>1971</v>
      </c>
      <c r="B1555" s="1" t="s">
        <v>1972</v>
      </c>
      <c r="C1555" s="1" t="s">
        <v>1973</v>
      </c>
      <c r="D1555" s="1" t="s">
        <v>37</v>
      </c>
      <c r="F1555" s="1" t="s">
        <v>4478</v>
      </c>
      <c r="G1555" s="1" t="s">
        <v>3368</v>
      </c>
      <c r="H1555" s="1" t="s">
        <v>60</v>
      </c>
      <c r="I1555" s="1" t="s">
        <v>113</v>
      </c>
      <c r="J1555" s="1" t="s">
        <v>61</v>
      </c>
      <c r="K1555" s="1" t="str">
        <f t="shared" si="94"/>
        <v>102</v>
      </c>
      <c r="L1555" s="2">
        <v>43456</v>
      </c>
      <c r="M1555" s="2">
        <v>43460</v>
      </c>
      <c r="N1555" s="2">
        <v>43460</v>
      </c>
      <c r="W1555" s="1" t="s">
        <v>59</v>
      </c>
      <c r="X1555" s="1" t="str">
        <f t="shared" si="95"/>
        <v>847692</v>
      </c>
      <c r="Z1555" s="1" t="s">
        <v>108</v>
      </c>
      <c r="AA1555" s="1">
        <v>1</v>
      </c>
      <c r="AD1555" s="1" t="s">
        <v>114</v>
      </c>
    </row>
    <row r="1556" spans="1:30" s="1" customFormat="1" x14ac:dyDescent="0.3">
      <c r="A1556" s="1" t="s">
        <v>1971</v>
      </c>
      <c r="B1556" s="1" t="s">
        <v>1972</v>
      </c>
      <c r="C1556" s="1" t="s">
        <v>1973</v>
      </c>
      <c r="D1556" s="1" t="s">
        <v>37</v>
      </c>
      <c r="F1556" s="1" t="s">
        <v>4478</v>
      </c>
      <c r="G1556" s="1" t="s">
        <v>3369</v>
      </c>
      <c r="H1556" s="1" t="s">
        <v>60</v>
      </c>
      <c r="I1556" s="1" t="s">
        <v>113</v>
      </c>
      <c r="J1556" s="1" t="s">
        <v>61</v>
      </c>
      <c r="K1556" s="1" t="str">
        <f t="shared" si="94"/>
        <v>102</v>
      </c>
      <c r="L1556" s="2">
        <v>43456</v>
      </c>
      <c r="M1556" s="2">
        <v>43460</v>
      </c>
      <c r="N1556" s="2">
        <v>43460</v>
      </c>
      <c r="W1556" s="1" t="s">
        <v>59</v>
      </c>
      <c r="X1556" s="1" t="str">
        <f t="shared" si="95"/>
        <v>847692</v>
      </c>
      <c r="Z1556" s="1" t="s">
        <v>108</v>
      </c>
      <c r="AA1556" s="1">
        <v>1</v>
      </c>
      <c r="AD1556" s="1" t="s">
        <v>114</v>
      </c>
    </row>
    <row r="1557" spans="1:30" s="1" customFormat="1" x14ac:dyDescent="0.3">
      <c r="A1557" s="1" t="s">
        <v>1971</v>
      </c>
      <c r="B1557" s="1" t="s">
        <v>1972</v>
      </c>
      <c r="C1557" s="1" t="s">
        <v>1973</v>
      </c>
      <c r="D1557" s="1" t="s">
        <v>37</v>
      </c>
      <c r="F1557" s="1" t="s">
        <v>4478</v>
      </c>
      <c r="G1557" s="1" t="s">
        <v>3370</v>
      </c>
      <c r="H1557" s="1" t="s">
        <v>60</v>
      </c>
      <c r="I1557" s="1" t="s">
        <v>113</v>
      </c>
      <c r="J1557" s="1" t="s">
        <v>61</v>
      </c>
      <c r="K1557" s="1" t="str">
        <f t="shared" si="94"/>
        <v>102</v>
      </c>
      <c r="L1557" s="2">
        <v>43456</v>
      </c>
      <c r="M1557" s="2">
        <v>43460</v>
      </c>
      <c r="N1557" s="2">
        <v>43460</v>
      </c>
      <c r="W1557" s="1" t="s">
        <v>59</v>
      </c>
      <c r="X1557" s="1" t="str">
        <f t="shared" si="95"/>
        <v>847692</v>
      </c>
      <c r="Z1557" s="1" t="s">
        <v>108</v>
      </c>
      <c r="AA1557" s="1">
        <v>1</v>
      </c>
      <c r="AD1557" s="1" t="s">
        <v>114</v>
      </c>
    </row>
    <row r="1558" spans="1:30" s="1" customFormat="1" x14ac:dyDescent="0.3">
      <c r="A1558" s="1" t="s">
        <v>1971</v>
      </c>
      <c r="B1558" s="1" t="s">
        <v>1972</v>
      </c>
      <c r="C1558" s="1" t="s">
        <v>1973</v>
      </c>
      <c r="D1558" s="1" t="s">
        <v>37</v>
      </c>
      <c r="F1558" s="1" t="s">
        <v>4478</v>
      </c>
      <c r="G1558" s="1" t="s">
        <v>3371</v>
      </c>
      <c r="H1558" s="1" t="s">
        <v>60</v>
      </c>
      <c r="I1558" s="1" t="s">
        <v>113</v>
      </c>
      <c r="J1558" s="1" t="s">
        <v>61</v>
      </c>
      <c r="K1558" s="1" t="str">
        <f t="shared" si="94"/>
        <v>102</v>
      </c>
      <c r="L1558" s="2">
        <v>43456</v>
      </c>
      <c r="M1558" s="2">
        <v>43460</v>
      </c>
      <c r="N1558" s="2">
        <v>43460</v>
      </c>
      <c r="W1558" s="1" t="s">
        <v>59</v>
      </c>
      <c r="X1558" s="1" t="str">
        <f t="shared" si="95"/>
        <v>847692</v>
      </c>
      <c r="Z1558" s="1" t="s">
        <v>108</v>
      </c>
      <c r="AA1558" s="1">
        <v>1</v>
      </c>
      <c r="AD1558" s="1" t="s">
        <v>114</v>
      </c>
    </row>
    <row r="1559" spans="1:30" s="1" customFormat="1" x14ac:dyDescent="0.3">
      <c r="A1559" s="1" t="s">
        <v>1971</v>
      </c>
      <c r="B1559" s="1" t="s">
        <v>1972</v>
      </c>
      <c r="C1559" s="1" t="s">
        <v>1973</v>
      </c>
      <c r="D1559" s="1" t="s">
        <v>37</v>
      </c>
      <c r="F1559" s="1" t="s">
        <v>4478</v>
      </c>
      <c r="G1559" s="1" t="s">
        <v>3372</v>
      </c>
      <c r="H1559" s="1" t="s">
        <v>60</v>
      </c>
      <c r="I1559" s="1" t="s">
        <v>113</v>
      </c>
      <c r="J1559" s="1" t="s">
        <v>61</v>
      </c>
      <c r="K1559" s="1" t="str">
        <f t="shared" si="94"/>
        <v>102</v>
      </c>
      <c r="L1559" s="2">
        <v>43456</v>
      </c>
      <c r="M1559" s="2">
        <v>43460</v>
      </c>
      <c r="N1559" s="2">
        <v>43460</v>
      </c>
      <c r="W1559" s="1" t="s">
        <v>59</v>
      </c>
      <c r="X1559" s="1" t="str">
        <f t="shared" si="95"/>
        <v>847692</v>
      </c>
      <c r="Z1559" s="1" t="s">
        <v>108</v>
      </c>
      <c r="AA1559" s="1">
        <v>1</v>
      </c>
      <c r="AD1559" s="1" t="s">
        <v>114</v>
      </c>
    </row>
    <row r="1560" spans="1:30" s="1" customFormat="1" x14ac:dyDescent="0.3">
      <c r="A1560" s="1" t="s">
        <v>1971</v>
      </c>
      <c r="B1560" s="1" t="s">
        <v>1972</v>
      </c>
      <c r="C1560" s="1" t="s">
        <v>1973</v>
      </c>
      <c r="D1560" s="1" t="s">
        <v>37</v>
      </c>
      <c r="F1560" s="1" t="s">
        <v>4478</v>
      </c>
      <c r="G1560" s="1" t="s">
        <v>3373</v>
      </c>
      <c r="H1560" s="1" t="s">
        <v>60</v>
      </c>
      <c r="I1560" s="1" t="s">
        <v>113</v>
      </c>
      <c r="J1560" s="1" t="s">
        <v>61</v>
      </c>
      <c r="K1560" s="1" t="str">
        <f t="shared" si="94"/>
        <v>102</v>
      </c>
      <c r="L1560" s="2">
        <v>43456</v>
      </c>
      <c r="M1560" s="2">
        <v>43460</v>
      </c>
      <c r="N1560" s="2">
        <v>43460</v>
      </c>
      <c r="W1560" s="1" t="s">
        <v>59</v>
      </c>
      <c r="X1560" s="1" t="str">
        <f t="shared" si="95"/>
        <v>847692</v>
      </c>
      <c r="Z1560" s="1" t="s">
        <v>108</v>
      </c>
      <c r="AA1560" s="1">
        <v>1</v>
      </c>
      <c r="AD1560" s="1" t="s">
        <v>114</v>
      </c>
    </row>
    <row r="1561" spans="1:30" s="1" customFormat="1" x14ac:dyDescent="0.3">
      <c r="A1561" s="1" t="s">
        <v>1971</v>
      </c>
      <c r="B1561" s="1" t="s">
        <v>1972</v>
      </c>
      <c r="C1561" s="1" t="s">
        <v>1973</v>
      </c>
      <c r="D1561" s="1" t="s">
        <v>37</v>
      </c>
      <c r="F1561" s="1" t="s">
        <v>4478</v>
      </c>
      <c r="G1561" s="1" t="s">
        <v>3374</v>
      </c>
      <c r="H1561" s="1" t="s">
        <v>60</v>
      </c>
      <c r="I1561" s="1" t="s">
        <v>113</v>
      </c>
      <c r="J1561" s="1" t="s">
        <v>61</v>
      </c>
      <c r="K1561" s="1" t="str">
        <f t="shared" si="94"/>
        <v>102</v>
      </c>
      <c r="L1561" s="2">
        <v>43456</v>
      </c>
      <c r="M1561" s="2">
        <v>43460</v>
      </c>
      <c r="N1561" s="2">
        <v>43460</v>
      </c>
      <c r="W1561" s="1" t="s">
        <v>59</v>
      </c>
      <c r="X1561" s="1" t="str">
        <f t="shared" si="95"/>
        <v>847692</v>
      </c>
      <c r="Z1561" s="1" t="s">
        <v>108</v>
      </c>
      <c r="AA1561" s="1">
        <v>1</v>
      </c>
      <c r="AD1561" s="1" t="s">
        <v>114</v>
      </c>
    </row>
    <row r="1562" spans="1:30" s="1" customFormat="1" x14ac:dyDescent="0.3">
      <c r="A1562" s="1" t="s">
        <v>1971</v>
      </c>
      <c r="B1562" s="1" t="s">
        <v>1972</v>
      </c>
      <c r="C1562" s="1" t="s">
        <v>1973</v>
      </c>
      <c r="D1562" s="1" t="s">
        <v>37</v>
      </c>
      <c r="F1562" s="1" t="s">
        <v>4478</v>
      </c>
      <c r="G1562" s="1" t="s">
        <v>3375</v>
      </c>
      <c r="H1562" s="1" t="s">
        <v>60</v>
      </c>
      <c r="I1562" s="1" t="s">
        <v>113</v>
      </c>
      <c r="J1562" s="1" t="s">
        <v>61</v>
      </c>
      <c r="K1562" s="1" t="str">
        <f t="shared" si="94"/>
        <v>102</v>
      </c>
      <c r="L1562" s="2">
        <v>43456</v>
      </c>
      <c r="M1562" s="2">
        <v>43460</v>
      </c>
      <c r="N1562" s="2">
        <v>43460</v>
      </c>
      <c r="W1562" s="1" t="s">
        <v>59</v>
      </c>
      <c r="X1562" s="1" t="str">
        <f t="shared" si="95"/>
        <v>847692</v>
      </c>
      <c r="Z1562" s="1" t="s">
        <v>108</v>
      </c>
      <c r="AA1562" s="1">
        <v>1</v>
      </c>
      <c r="AD1562" s="1" t="s">
        <v>114</v>
      </c>
    </row>
    <row r="1563" spans="1:30" s="1" customFormat="1" x14ac:dyDescent="0.3">
      <c r="A1563" s="1" t="s">
        <v>1885</v>
      </c>
      <c r="B1563" s="1" t="s">
        <v>1886</v>
      </c>
      <c r="C1563" s="1" t="s">
        <v>46</v>
      </c>
      <c r="D1563" s="1" t="s">
        <v>37</v>
      </c>
      <c r="F1563" s="1">
        <v>78</v>
      </c>
      <c r="G1563" s="1" t="s">
        <v>3376</v>
      </c>
      <c r="H1563" s="1" t="s">
        <v>60</v>
      </c>
      <c r="I1563" s="1" t="s">
        <v>64</v>
      </c>
      <c r="J1563" s="1" t="s">
        <v>61</v>
      </c>
      <c r="K1563" s="1" t="str">
        <f t="shared" si="94"/>
        <v>102</v>
      </c>
      <c r="L1563" s="2">
        <v>43460</v>
      </c>
      <c r="M1563" s="2">
        <v>43461</v>
      </c>
      <c r="N1563" s="2">
        <v>43461</v>
      </c>
      <c r="W1563" s="1" t="s">
        <v>59</v>
      </c>
      <c r="X1563" s="1" t="str">
        <f>"607064"</f>
        <v>607064</v>
      </c>
      <c r="Z1563" s="1" t="s">
        <v>42</v>
      </c>
      <c r="AA1563" s="1">
        <v>1</v>
      </c>
      <c r="AD1563" s="1" t="s">
        <v>43</v>
      </c>
    </row>
    <row r="1564" spans="1:30" s="1" customFormat="1" x14ac:dyDescent="0.3">
      <c r="A1564" s="1" t="s">
        <v>423</v>
      </c>
      <c r="B1564" s="1" t="s">
        <v>424</v>
      </c>
      <c r="C1564" s="1" t="s">
        <v>425</v>
      </c>
      <c r="D1564" s="1" t="s">
        <v>37</v>
      </c>
      <c r="F1564" s="1" t="s">
        <v>4478</v>
      </c>
      <c r="G1564" s="1" t="s">
        <v>3377</v>
      </c>
      <c r="H1564" s="1" t="s">
        <v>60</v>
      </c>
      <c r="I1564" s="1" t="s">
        <v>113</v>
      </c>
      <c r="J1564" s="1" t="s">
        <v>61</v>
      </c>
      <c r="K1564" s="1" t="str">
        <f t="shared" si="94"/>
        <v>102</v>
      </c>
      <c r="L1564" s="2">
        <v>43460</v>
      </c>
      <c r="M1564" s="2">
        <v>43472</v>
      </c>
      <c r="N1564" s="2">
        <v>43472</v>
      </c>
      <c r="W1564" s="1" t="s">
        <v>59</v>
      </c>
      <c r="X1564" s="1" t="str">
        <f>"847692"</f>
        <v>847692</v>
      </c>
      <c r="Z1564" s="1" t="s">
        <v>108</v>
      </c>
      <c r="AA1564" s="1">
        <v>1</v>
      </c>
      <c r="AD1564" s="1" t="s">
        <v>114</v>
      </c>
    </row>
    <row r="1565" spans="1:30" s="1" customFormat="1" x14ac:dyDescent="0.3">
      <c r="A1565" s="1" t="s">
        <v>423</v>
      </c>
      <c r="B1565" s="1" t="s">
        <v>424</v>
      </c>
      <c r="C1565" s="1" t="s">
        <v>425</v>
      </c>
      <c r="D1565" s="1" t="s">
        <v>37</v>
      </c>
      <c r="F1565" s="1" t="s">
        <v>4478</v>
      </c>
      <c r="G1565" s="1" t="s">
        <v>3378</v>
      </c>
      <c r="H1565" s="1" t="s">
        <v>60</v>
      </c>
      <c r="I1565" s="1" t="s">
        <v>113</v>
      </c>
      <c r="J1565" s="1" t="s">
        <v>61</v>
      </c>
      <c r="K1565" s="1" t="str">
        <f t="shared" si="94"/>
        <v>102</v>
      </c>
      <c r="L1565" s="2">
        <v>43460</v>
      </c>
      <c r="M1565" s="2">
        <v>43472</v>
      </c>
      <c r="N1565" s="2">
        <v>43472</v>
      </c>
      <c r="W1565" s="1" t="s">
        <v>59</v>
      </c>
      <c r="X1565" s="1" t="str">
        <f>"847692"</f>
        <v>847692</v>
      </c>
      <c r="Z1565" s="1" t="s">
        <v>108</v>
      </c>
      <c r="AA1565" s="1">
        <v>1</v>
      </c>
      <c r="AD1565" s="1" t="s">
        <v>114</v>
      </c>
    </row>
    <row r="1566" spans="1:30" s="1" customFormat="1" x14ac:dyDescent="0.3">
      <c r="A1566" s="1" t="s">
        <v>516</v>
      </c>
      <c r="B1566" s="1" t="s">
        <v>500</v>
      </c>
      <c r="C1566" s="1" t="s">
        <v>517</v>
      </c>
      <c r="D1566" s="1" t="s">
        <v>34</v>
      </c>
      <c r="F1566" s="1" t="s">
        <v>4475</v>
      </c>
      <c r="G1566" s="1" t="s">
        <v>3379</v>
      </c>
      <c r="H1566" s="1" t="s">
        <v>60</v>
      </c>
      <c r="I1566" s="1" t="s">
        <v>64</v>
      </c>
      <c r="J1566" s="1" t="s">
        <v>61</v>
      </c>
      <c r="K1566" s="1" t="str">
        <f>"LVL"</f>
        <v>LVL</v>
      </c>
      <c r="L1566" s="2">
        <v>43461</v>
      </c>
      <c r="M1566" s="2">
        <v>43473</v>
      </c>
      <c r="N1566" s="2">
        <v>43473</v>
      </c>
      <c r="W1566" s="1" t="s">
        <v>59</v>
      </c>
      <c r="X1566" s="1" t="str">
        <f>"690945"</f>
        <v>690945</v>
      </c>
      <c r="Z1566" s="1" t="s">
        <v>184</v>
      </c>
      <c r="AA1566" s="1">
        <v>1</v>
      </c>
      <c r="AB1566" s="1" t="s">
        <v>49</v>
      </c>
      <c r="AD1566" s="1" t="s">
        <v>79</v>
      </c>
    </row>
    <row r="1567" spans="1:30" s="1" customFormat="1" x14ac:dyDescent="0.3">
      <c r="A1567" s="1" t="s">
        <v>440</v>
      </c>
      <c r="B1567" s="1" t="s">
        <v>441</v>
      </c>
      <c r="C1567" s="1" t="s">
        <v>442</v>
      </c>
      <c r="D1567" s="1" t="s">
        <v>37</v>
      </c>
      <c r="F1567" s="1">
        <v>105</v>
      </c>
      <c r="G1567" s="1" t="s">
        <v>3380</v>
      </c>
      <c r="H1567" s="1" t="s">
        <v>60</v>
      </c>
      <c r="I1567" s="1" t="s">
        <v>113</v>
      </c>
      <c r="J1567" s="1" t="s">
        <v>61</v>
      </c>
      <c r="K1567" s="1" t="str">
        <f>"102"</f>
        <v>102</v>
      </c>
      <c r="L1567" s="2">
        <v>43462</v>
      </c>
      <c r="M1567" s="2">
        <v>43465</v>
      </c>
      <c r="N1567" s="2">
        <v>43465</v>
      </c>
      <c r="W1567" s="1" t="s">
        <v>59</v>
      </c>
      <c r="X1567" s="1" t="str">
        <f>"305671"</f>
        <v>305671</v>
      </c>
      <c r="Z1567" s="1" t="s">
        <v>65</v>
      </c>
      <c r="AA1567" s="1">
        <v>1</v>
      </c>
      <c r="AB1567" s="1" t="s">
        <v>3381</v>
      </c>
      <c r="AD1567" s="1" t="s">
        <v>67</v>
      </c>
    </row>
    <row r="1568" spans="1:30" s="1" customFormat="1" x14ac:dyDescent="0.3">
      <c r="A1568" s="1" t="s">
        <v>440</v>
      </c>
      <c r="B1568" s="1" t="s">
        <v>441</v>
      </c>
      <c r="C1568" s="1" t="s">
        <v>442</v>
      </c>
      <c r="D1568" s="1" t="s">
        <v>37</v>
      </c>
      <c r="F1568" s="1">
        <v>105</v>
      </c>
      <c r="G1568" s="1" t="s">
        <v>3382</v>
      </c>
      <c r="H1568" s="1" t="s">
        <v>60</v>
      </c>
      <c r="I1568" s="1" t="s">
        <v>113</v>
      </c>
      <c r="J1568" s="1" t="s">
        <v>61</v>
      </c>
      <c r="K1568" s="1" t="str">
        <f>"102"</f>
        <v>102</v>
      </c>
      <c r="L1568" s="2">
        <v>43462</v>
      </c>
      <c r="M1568" s="2">
        <v>43465</v>
      </c>
      <c r="N1568" s="2">
        <v>43465</v>
      </c>
      <c r="W1568" s="1" t="s">
        <v>59</v>
      </c>
      <c r="X1568" s="1" t="str">
        <f>"305671"</f>
        <v>305671</v>
      </c>
      <c r="Z1568" s="1" t="s">
        <v>65</v>
      </c>
      <c r="AA1568" s="1">
        <v>1</v>
      </c>
      <c r="AB1568" s="1" t="s">
        <v>3383</v>
      </c>
      <c r="AD1568" s="1" t="s">
        <v>67</v>
      </c>
    </row>
    <row r="1569" spans="1:34" s="1" customFormat="1" x14ac:dyDescent="0.3">
      <c r="A1569" s="1" t="s">
        <v>3387</v>
      </c>
      <c r="B1569" s="1" t="s">
        <v>3388</v>
      </c>
      <c r="C1569" s="1" t="s">
        <v>3389</v>
      </c>
      <c r="D1569" s="1" t="s">
        <v>3386</v>
      </c>
      <c r="F1569" s="1" t="s">
        <v>4515</v>
      </c>
      <c r="G1569" s="1" t="s">
        <v>3385</v>
      </c>
      <c r="H1569" s="1" t="s">
        <v>60</v>
      </c>
      <c r="I1569" s="1" t="s">
        <v>1827</v>
      </c>
      <c r="J1569" s="1" t="s">
        <v>61</v>
      </c>
      <c r="K1569" s="1" t="str">
        <f>"102"</f>
        <v>102</v>
      </c>
      <c r="L1569" s="2">
        <v>43465</v>
      </c>
      <c r="M1569" s="2">
        <v>43483</v>
      </c>
      <c r="N1569" s="2">
        <v>43483</v>
      </c>
      <c r="W1569" s="1" t="s">
        <v>3390</v>
      </c>
      <c r="X1569" s="1" t="str">
        <f>"170018"</f>
        <v>170018</v>
      </c>
      <c r="Z1569" s="1" t="s">
        <v>3384</v>
      </c>
      <c r="AA1569" s="1">
        <v>3</v>
      </c>
      <c r="AB1569" s="1" t="s">
        <v>3392</v>
      </c>
      <c r="AD1569" s="1" t="s">
        <v>3391</v>
      </c>
      <c r="AH1569" s="1" t="s">
        <v>1521</v>
      </c>
    </row>
    <row r="1570" spans="1:34" s="1" customFormat="1" x14ac:dyDescent="0.3">
      <c r="A1570" s="1" t="s">
        <v>2126</v>
      </c>
      <c r="B1570" s="1" t="s">
        <v>2127</v>
      </c>
      <c r="C1570" s="1" t="s">
        <v>55</v>
      </c>
      <c r="D1570" s="1" t="s">
        <v>37</v>
      </c>
      <c r="F1570" s="1" t="s">
        <v>4478</v>
      </c>
      <c r="G1570" s="1" t="s">
        <v>3393</v>
      </c>
      <c r="H1570" s="1" t="s">
        <v>60</v>
      </c>
      <c r="I1570" s="1" t="s">
        <v>64</v>
      </c>
      <c r="J1570" s="1" t="s">
        <v>61</v>
      </c>
      <c r="K1570" s="1" t="str">
        <f>"102"</f>
        <v>102</v>
      </c>
      <c r="L1570" s="2">
        <v>43467</v>
      </c>
      <c r="M1570" s="2">
        <v>43468</v>
      </c>
      <c r="N1570" s="2">
        <v>43468</v>
      </c>
      <c r="W1570" s="1" t="s">
        <v>59</v>
      </c>
      <c r="X1570" s="1" t="str">
        <f>"847692"</f>
        <v>847692</v>
      </c>
      <c r="Z1570" s="1" t="s">
        <v>108</v>
      </c>
      <c r="AA1570" s="1">
        <v>1</v>
      </c>
      <c r="AB1570" s="1" t="s">
        <v>49</v>
      </c>
      <c r="AD1570" s="1" t="s">
        <v>114</v>
      </c>
    </row>
    <row r="1571" spans="1:34" s="1" customFormat="1" x14ac:dyDescent="0.3">
      <c r="A1571" s="1" t="s">
        <v>1172</v>
      </c>
      <c r="B1571" s="1" t="s">
        <v>1173</v>
      </c>
      <c r="C1571" s="1" t="s">
        <v>1174</v>
      </c>
      <c r="D1571" s="1" t="s">
        <v>37</v>
      </c>
      <c r="F1571" s="1">
        <v>78</v>
      </c>
      <c r="G1571" s="1" t="s">
        <v>3394</v>
      </c>
      <c r="H1571" s="1" t="s">
        <v>60</v>
      </c>
      <c r="I1571" s="1" t="s">
        <v>1642</v>
      </c>
      <c r="J1571" s="1" t="s">
        <v>61</v>
      </c>
      <c r="K1571" s="1" t="str">
        <f>"44"</f>
        <v>44</v>
      </c>
      <c r="L1571" s="2">
        <v>43467</v>
      </c>
      <c r="M1571" s="2">
        <v>43468</v>
      </c>
      <c r="N1571" s="2">
        <v>43468</v>
      </c>
      <c r="W1571" s="1" t="s">
        <v>59</v>
      </c>
      <c r="X1571" s="1" t="str">
        <f>"607064"</f>
        <v>607064</v>
      </c>
      <c r="Z1571" s="1" t="s">
        <v>42</v>
      </c>
      <c r="AA1571" s="1">
        <v>10</v>
      </c>
      <c r="AB1571" s="1" t="s">
        <v>49</v>
      </c>
      <c r="AD1571" s="1" t="s">
        <v>43</v>
      </c>
    </row>
    <row r="1572" spans="1:34" s="1" customFormat="1" x14ac:dyDescent="0.3">
      <c r="A1572" s="1" t="s">
        <v>1172</v>
      </c>
      <c r="B1572" s="1" t="s">
        <v>1173</v>
      </c>
      <c r="C1572" s="1" t="s">
        <v>1174</v>
      </c>
      <c r="D1572" s="1" t="s">
        <v>37</v>
      </c>
      <c r="F1572" s="1">
        <v>78</v>
      </c>
      <c r="G1572" s="1" t="s">
        <v>3394</v>
      </c>
      <c r="H1572" s="1" t="s">
        <v>60</v>
      </c>
      <c r="I1572" s="1" t="s">
        <v>1642</v>
      </c>
      <c r="J1572" s="1" t="s">
        <v>61</v>
      </c>
      <c r="K1572" s="1" t="str">
        <f>"44"</f>
        <v>44</v>
      </c>
      <c r="L1572" s="2">
        <v>43467</v>
      </c>
      <c r="M1572" s="2">
        <v>43468</v>
      </c>
      <c r="N1572" s="2">
        <v>43468</v>
      </c>
      <c r="W1572" s="1" t="s">
        <v>59</v>
      </c>
      <c r="X1572" s="1" t="str">
        <f>"607064"</f>
        <v>607064</v>
      </c>
      <c r="Z1572" s="1" t="s">
        <v>42</v>
      </c>
      <c r="AA1572" s="1">
        <v>10</v>
      </c>
      <c r="AB1572" s="1" t="s">
        <v>49</v>
      </c>
      <c r="AD1572" s="1" t="s">
        <v>43</v>
      </c>
    </row>
    <row r="1573" spans="1:34" s="1" customFormat="1" x14ac:dyDescent="0.3">
      <c r="A1573" s="1" t="s">
        <v>3396</v>
      </c>
      <c r="B1573" s="1" t="s">
        <v>3397</v>
      </c>
      <c r="C1573" s="1" t="s">
        <v>3398</v>
      </c>
      <c r="D1573" s="1" t="s">
        <v>37</v>
      </c>
      <c r="F1573" s="1">
        <v>78</v>
      </c>
      <c r="G1573" s="1" t="s">
        <v>3395</v>
      </c>
      <c r="H1573" s="1" t="s">
        <v>60</v>
      </c>
      <c r="I1573" s="1" t="s">
        <v>64</v>
      </c>
      <c r="J1573" s="1" t="s">
        <v>61</v>
      </c>
      <c r="K1573" s="1" t="str">
        <f>"102"</f>
        <v>102</v>
      </c>
      <c r="L1573" s="2">
        <v>43467</v>
      </c>
      <c r="M1573" s="2">
        <v>43469</v>
      </c>
      <c r="N1573" s="2">
        <v>43469</v>
      </c>
      <c r="W1573" s="1" t="s">
        <v>59</v>
      </c>
      <c r="X1573" s="1" t="str">
        <f>"607064"</f>
        <v>607064</v>
      </c>
      <c r="Z1573" s="1" t="s">
        <v>42</v>
      </c>
      <c r="AA1573" s="1">
        <v>1</v>
      </c>
      <c r="AD1573" s="1" t="s">
        <v>43</v>
      </c>
    </row>
    <row r="1574" spans="1:34" s="1" customFormat="1" x14ac:dyDescent="0.3">
      <c r="A1574" s="1" t="s">
        <v>191</v>
      </c>
      <c r="B1574" s="1" t="s">
        <v>192</v>
      </c>
      <c r="C1574" s="1" t="s">
        <v>193</v>
      </c>
      <c r="D1574" s="1" t="s">
        <v>37</v>
      </c>
      <c r="F1574" s="1" t="s">
        <v>4507</v>
      </c>
      <c r="G1574" s="1" t="s">
        <v>3399</v>
      </c>
      <c r="H1574" s="1" t="s">
        <v>60</v>
      </c>
      <c r="I1574" s="1" t="s">
        <v>1375</v>
      </c>
      <c r="J1574" s="1" t="s">
        <v>61</v>
      </c>
      <c r="K1574" s="1" t="str">
        <f>"102"</f>
        <v>102</v>
      </c>
      <c r="L1574" s="2">
        <v>43467</v>
      </c>
      <c r="M1574" s="2">
        <v>43469</v>
      </c>
      <c r="N1574" s="2">
        <v>43469</v>
      </c>
      <c r="W1574" s="1" t="s">
        <v>59</v>
      </c>
      <c r="X1574" s="1" t="str">
        <f>"101198"</f>
        <v>101198</v>
      </c>
      <c r="Z1574" s="1" t="s">
        <v>2156</v>
      </c>
      <c r="AA1574" s="1">
        <v>1</v>
      </c>
      <c r="AB1574" s="1" t="s">
        <v>3400</v>
      </c>
      <c r="AD1574" s="1" t="s">
        <v>2159</v>
      </c>
    </row>
    <row r="1575" spans="1:34" s="1" customFormat="1" x14ac:dyDescent="0.3">
      <c r="A1575" s="1" t="s">
        <v>2431</v>
      </c>
      <c r="B1575" s="1" t="s">
        <v>134</v>
      </c>
      <c r="C1575" s="1" t="s">
        <v>2432</v>
      </c>
      <c r="D1575" s="1" t="s">
        <v>37</v>
      </c>
      <c r="F1575" s="1">
        <v>105</v>
      </c>
      <c r="G1575" s="1" t="s">
        <v>3401</v>
      </c>
      <c r="H1575" s="1" t="s">
        <v>60</v>
      </c>
      <c r="I1575" s="1" t="s">
        <v>113</v>
      </c>
      <c r="J1575" s="1" t="s">
        <v>61</v>
      </c>
      <c r="K1575" s="1" t="str">
        <f>"FRN"</f>
        <v>FRN</v>
      </c>
      <c r="L1575" s="2">
        <v>43467</v>
      </c>
      <c r="M1575" s="2">
        <v>43472</v>
      </c>
      <c r="N1575" s="2">
        <v>43472</v>
      </c>
      <c r="W1575" s="1" t="s">
        <v>59</v>
      </c>
      <c r="X1575" s="1" t="str">
        <f>"305671"</f>
        <v>305671</v>
      </c>
      <c r="Z1575" s="1" t="s">
        <v>65</v>
      </c>
      <c r="AA1575" s="1">
        <v>1</v>
      </c>
      <c r="AB1575" s="1" t="s">
        <v>3402</v>
      </c>
      <c r="AD1575" s="1" t="s">
        <v>67</v>
      </c>
    </row>
    <row r="1576" spans="1:34" s="1" customFormat="1" x14ac:dyDescent="0.3">
      <c r="A1576" s="1" t="s">
        <v>2431</v>
      </c>
      <c r="B1576" s="1" t="s">
        <v>134</v>
      </c>
      <c r="C1576" s="1" t="s">
        <v>2432</v>
      </c>
      <c r="D1576" s="1" t="s">
        <v>37</v>
      </c>
      <c r="F1576" s="1">
        <v>105</v>
      </c>
      <c r="G1576" s="1" t="s">
        <v>3401</v>
      </c>
      <c r="H1576" s="1" t="s">
        <v>60</v>
      </c>
      <c r="I1576" s="1" t="s">
        <v>113</v>
      </c>
      <c r="J1576" s="1" t="s">
        <v>61</v>
      </c>
      <c r="K1576" s="1" t="str">
        <f>"FRN"</f>
        <v>FRN</v>
      </c>
      <c r="L1576" s="2">
        <v>43467</v>
      </c>
      <c r="M1576" s="2">
        <v>43472</v>
      </c>
      <c r="N1576" s="2">
        <v>43472</v>
      </c>
      <c r="W1576" s="1" t="s">
        <v>59</v>
      </c>
      <c r="X1576" s="1" t="str">
        <f>"305671"</f>
        <v>305671</v>
      </c>
      <c r="Z1576" s="1" t="s">
        <v>65</v>
      </c>
      <c r="AA1576" s="1">
        <v>1</v>
      </c>
      <c r="AB1576" s="1" t="s">
        <v>3402</v>
      </c>
      <c r="AD1576" s="1" t="s">
        <v>67</v>
      </c>
    </row>
    <row r="1577" spans="1:34" s="1" customFormat="1" x14ac:dyDescent="0.3">
      <c r="A1577" s="1" t="s">
        <v>2431</v>
      </c>
      <c r="B1577" s="1" t="s">
        <v>134</v>
      </c>
      <c r="C1577" s="1" t="s">
        <v>2432</v>
      </c>
      <c r="D1577" s="1" t="s">
        <v>37</v>
      </c>
      <c r="F1577" s="1">
        <v>105</v>
      </c>
      <c r="G1577" s="1" t="s">
        <v>3403</v>
      </c>
      <c r="H1577" s="1" t="s">
        <v>60</v>
      </c>
      <c r="I1577" s="1" t="s">
        <v>113</v>
      </c>
      <c r="J1577" s="1" t="s">
        <v>61</v>
      </c>
      <c r="K1577" s="1" t="str">
        <f>"FRN"</f>
        <v>FRN</v>
      </c>
      <c r="L1577" s="2">
        <v>43467</v>
      </c>
      <c r="M1577" s="2">
        <v>43472</v>
      </c>
      <c r="N1577" s="2">
        <v>43472</v>
      </c>
      <c r="W1577" s="1" t="s">
        <v>59</v>
      </c>
      <c r="X1577" s="1" t="str">
        <f>"305671"</f>
        <v>305671</v>
      </c>
      <c r="Z1577" s="1" t="s">
        <v>65</v>
      </c>
      <c r="AA1577" s="1">
        <v>1</v>
      </c>
      <c r="AB1577" s="1" t="s">
        <v>3404</v>
      </c>
      <c r="AD1577" s="1" t="s">
        <v>67</v>
      </c>
    </row>
    <row r="1578" spans="1:34" s="1" customFormat="1" x14ac:dyDescent="0.3">
      <c r="A1578" s="1" t="s">
        <v>3406</v>
      </c>
      <c r="B1578" s="1" t="s">
        <v>3407</v>
      </c>
      <c r="C1578" s="1" t="s">
        <v>3408</v>
      </c>
      <c r="D1578" s="1" t="s">
        <v>34</v>
      </c>
      <c r="F1578" s="1" t="s">
        <v>4475</v>
      </c>
      <c r="G1578" s="1" t="s">
        <v>3405</v>
      </c>
      <c r="H1578" s="1" t="s">
        <v>60</v>
      </c>
      <c r="I1578" s="1" t="s">
        <v>113</v>
      </c>
      <c r="J1578" s="1" t="s">
        <v>61</v>
      </c>
      <c r="K1578" s="1" t="str">
        <f>"LVL"</f>
        <v>LVL</v>
      </c>
      <c r="L1578" s="2">
        <v>43468</v>
      </c>
      <c r="M1578" s="2">
        <v>43475</v>
      </c>
      <c r="N1578" s="2">
        <v>43475</v>
      </c>
      <c r="W1578" s="1" t="s">
        <v>59</v>
      </c>
      <c r="X1578" s="1" t="str">
        <f>"690945"</f>
        <v>690945</v>
      </c>
      <c r="Z1578" s="1" t="s">
        <v>184</v>
      </c>
      <c r="AA1578" s="1">
        <v>1</v>
      </c>
      <c r="AD1578" s="1" t="s">
        <v>79</v>
      </c>
    </row>
    <row r="1579" spans="1:34" s="1" customFormat="1" x14ac:dyDescent="0.3">
      <c r="A1579" s="1" t="s">
        <v>2572</v>
      </c>
      <c r="B1579" s="1" t="s">
        <v>2573</v>
      </c>
      <c r="C1579" s="1" t="s">
        <v>2574</v>
      </c>
      <c r="D1579" s="1" t="s">
        <v>34</v>
      </c>
      <c r="F1579" s="1" t="s">
        <v>4475</v>
      </c>
      <c r="G1579" s="1" t="s">
        <v>3409</v>
      </c>
      <c r="H1579" s="1" t="s">
        <v>60</v>
      </c>
      <c r="I1579" s="1" t="s">
        <v>113</v>
      </c>
      <c r="J1579" s="1" t="s">
        <v>61</v>
      </c>
      <c r="K1579" s="1" t="str">
        <f>"LVL"</f>
        <v>LVL</v>
      </c>
      <c r="L1579" s="2">
        <v>43468</v>
      </c>
      <c r="M1579" s="2">
        <v>43475</v>
      </c>
      <c r="N1579" s="2">
        <v>43475</v>
      </c>
      <c r="W1579" s="1" t="s">
        <v>59</v>
      </c>
      <c r="X1579" s="1" t="str">
        <f>"690945"</f>
        <v>690945</v>
      </c>
      <c r="Z1579" s="1" t="s">
        <v>184</v>
      </c>
      <c r="AA1579" s="1">
        <v>1</v>
      </c>
      <c r="AB1579" s="1" t="s">
        <v>3410</v>
      </c>
      <c r="AD1579" s="1" t="s">
        <v>79</v>
      </c>
    </row>
    <row r="1580" spans="1:34" s="1" customFormat="1" x14ac:dyDescent="0.3">
      <c r="A1580" s="1" t="s">
        <v>1285</v>
      </c>
      <c r="B1580" s="1" t="s">
        <v>1283</v>
      </c>
      <c r="C1580" s="1" t="s">
        <v>1762</v>
      </c>
      <c r="D1580" s="1" t="s">
        <v>37</v>
      </c>
      <c r="F1580" s="1">
        <v>105</v>
      </c>
      <c r="G1580" s="1" t="s">
        <v>3411</v>
      </c>
      <c r="H1580" s="1" t="s">
        <v>60</v>
      </c>
      <c r="I1580" s="1" t="s">
        <v>113</v>
      </c>
      <c r="J1580" s="1" t="s">
        <v>61</v>
      </c>
      <c r="K1580" s="1" t="str">
        <f>"102"</f>
        <v>102</v>
      </c>
      <c r="L1580" s="2">
        <v>43469</v>
      </c>
      <c r="M1580" s="2">
        <v>43472</v>
      </c>
      <c r="N1580" s="2">
        <v>43472</v>
      </c>
      <c r="W1580" s="1" t="s">
        <v>59</v>
      </c>
      <c r="X1580" s="1" t="str">
        <f>"305671"</f>
        <v>305671</v>
      </c>
      <c r="Z1580" s="1" t="s">
        <v>65</v>
      </c>
      <c r="AA1580" s="1">
        <v>1</v>
      </c>
      <c r="AD1580" s="1" t="s">
        <v>67</v>
      </c>
    </row>
    <row r="1581" spans="1:34" s="1" customFormat="1" x14ac:dyDescent="0.3">
      <c r="A1581" s="1" t="s">
        <v>1285</v>
      </c>
      <c r="B1581" s="1" t="s">
        <v>1283</v>
      </c>
      <c r="C1581" s="1" t="s">
        <v>1762</v>
      </c>
      <c r="D1581" s="1" t="s">
        <v>37</v>
      </c>
      <c r="F1581" s="1">
        <v>105</v>
      </c>
      <c r="G1581" s="1" t="s">
        <v>3411</v>
      </c>
      <c r="H1581" s="1" t="s">
        <v>60</v>
      </c>
      <c r="I1581" s="1" t="s">
        <v>113</v>
      </c>
      <c r="J1581" s="1" t="s">
        <v>61</v>
      </c>
      <c r="K1581" s="1" t="str">
        <f>"102"</f>
        <v>102</v>
      </c>
      <c r="L1581" s="2">
        <v>43469</v>
      </c>
      <c r="M1581" s="2">
        <v>43472</v>
      </c>
      <c r="N1581" s="2">
        <v>43472</v>
      </c>
      <c r="W1581" s="1" t="s">
        <v>59</v>
      </c>
      <c r="X1581" s="1" t="str">
        <f>"305671"</f>
        <v>305671</v>
      </c>
      <c r="Z1581" s="1" t="s">
        <v>65</v>
      </c>
      <c r="AA1581" s="1">
        <v>1</v>
      </c>
      <c r="AD1581" s="1" t="s">
        <v>67</v>
      </c>
    </row>
    <row r="1582" spans="1:34" s="1" customFormat="1" x14ac:dyDescent="0.3">
      <c r="A1582" s="1" t="s">
        <v>916</v>
      </c>
      <c r="B1582" s="1" t="s">
        <v>500</v>
      </c>
      <c r="C1582" s="1" t="s">
        <v>917</v>
      </c>
      <c r="D1582" s="1" t="s">
        <v>34</v>
      </c>
      <c r="F1582" s="1" t="s">
        <v>4475</v>
      </c>
      <c r="G1582" s="1" t="s">
        <v>3412</v>
      </c>
      <c r="H1582" s="1" t="s">
        <v>60</v>
      </c>
      <c r="I1582" s="1" t="s">
        <v>113</v>
      </c>
      <c r="J1582" s="1" t="s">
        <v>61</v>
      </c>
      <c r="K1582" s="1" t="str">
        <f t="shared" ref="K1582:K1593" si="96">"LVL"</f>
        <v>LVL</v>
      </c>
      <c r="L1582" s="2">
        <v>43469</v>
      </c>
      <c r="M1582" s="2">
        <v>43479</v>
      </c>
      <c r="N1582" s="2">
        <v>43479</v>
      </c>
      <c r="W1582" s="1" t="s">
        <v>59</v>
      </c>
      <c r="X1582" s="1" t="str">
        <f t="shared" ref="X1582:X1593" si="97">"690945"</f>
        <v>690945</v>
      </c>
      <c r="Z1582" s="1" t="s">
        <v>184</v>
      </c>
      <c r="AA1582" s="1">
        <v>1</v>
      </c>
      <c r="AD1582" s="1" t="s">
        <v>79</v>
      </c>
    </row>
    <row r="1583" spans="1:34" s="1" customFormat="1" x14ac:dyDescent="0.3">
      <c r="A1583" s="1" t="s">
        <v>3414</v>
      </c>
      <c r="B1583" s="1" t="s">
        <v>3415</v>
      </c>
      <c r="C1583" s="1" t="s">
        <v>2347</v>
      </c>
      <c r="D1583" s="1" t="s">
        <v>34</v>
      </c>
      <c r="F1583" s="1" t="s">
        <v>4475</v>
      </c>
      <c r="G1583" s="1" t="s">
        <v>3413</v>
      </c>
      <c r="H1583" s="1" t="s">
        <v>60</v>
      </c>
      <c r="I1583" s="1" t="s">
        <v>113</v>
      </c>
      <c r="J1583" s="1" t="s">
        <v>61</v>
      </c>
      <c r="K1583" s="1" t="str">
        <f t="shared" si="96"/>
        <v>LVL</v>
      </c>
      <c r="L1583" s="2">
        <v>43469</v>
      </c>
      <c r="M1583" s="2">
        <v>43479</v>
      </c>
      <c r="N1583" s="2">
        <v>43479</v>
      </c>
      <c r="W1583" s="1" t="s">
        <v>59</v>
      </c>
      <c r="X1583" s="1" t="str">
        <f t="shared" si="97"/>
        <v>690945</v>
      </c>
      <c r="Z1583" s="1" t="s">
        <v>184</v>
      </c>
      <c r="AA1583" s="1">
        <v>1</v>
      </c>
      <c r="AD1583" s="1" t="s">
        <v>79</v>
      </c>
    </row>
    <row r="1584" spans="1:34" s="1" customFormat="1" x14ac:dyDescent="0.3">
      <c r="A1584" s="1" t="s">
        <v>3414</v>
      </c>
      <c r="B1584" s="1" t="s">
        <v>3415</v>
      </c>
      <c r="C1584" s="1" t="s">
        <v>2347</v>
      </c>
      <c r="D1584" s="1" t="s">
        <v>34</v>
      </c>
      <c r="F1584" s="1" t="s">
        <v>4475</v>
      </c>
      <c r="G1584" s="1" t="s">
        <v>3413</v>
      </c>
      <c r="H1584" s="1" t="s">
        <v>60</v>
      </c>
      <c r="I1584" s="1" t="s">
        <v>113</v>
      </c>
      <c r="J1584" s="1" t="s">
        <v>61</v>
      </c>
      <c r="K1584" s="1" t="str">
        <f t="shared" si="96"/>
        <v>LVL</v>
      </c>
      <c r="L1584" s="2">
        <v>43469</v>
      </c>
      <c r="M1584" s="2">
        <v>43479</v>
      </c>
      <c r="N1584" s="2">
        <v>43479</v>
      </c>
      <c r="W1584" s="1" t="s">
        <v>59</v>
      </c>
      <c r="X1584" s="1" t="str">
        <f t="shared" si="97"/>
        <v>690945</v>
      </c>
      <c r="Z1584" s="1" t="s">
        <v>184</v>
      </c>
      <c r="AA1584" s="1">
        <v>1</v>
      </c>
      <c r="AD1584" s="1" t="s">
        <v>79</v>
      </c>
    </row>
    <row r="1585" spans="1:30" s="1" customFormat="1" x14ac:dyDescent="0.3">
      <c r="A1585" s="1" t="s">
        <v>3414</v>
      </c>
      <c r="B1585" s="1" t="s">
        <v>3415</v>
      </c>
      <c r="C1585" s="1" t="s">
        <v>2347</v>
      </c>
      <c r="D1585" s="1" t="s">
        <v>34</v>
      </c>
      <c r="F1585" s="1" t="s">
        <v>4475</v>
      </c>
      <c r="G1585" s="1" t="s">
        <v>3416</v>
      </c>
      <c r="H1585" s="1" t="s">
        <v>60</v>
      </c>
      <c r="I1585" s="1" t="s">
        <v>113</v>
      </c>
      <c r="J1585" s="1" t="s">
        <v>61</v>
      </c>
      <c r="K1585" s="1" t="str">
        <f t="shared" si="96"/>
        <v>LVL</v>
      </c>
      <c r="L1585" s="2">
        <v>43469</v>
      </c>
      <c r="M1585" s="2">
        <v>43479</v>
      </c>
      <c r="N1585" s="2">
        <v>43479</v>
      </c>
      <c r="W1585" s="1" t="s">
        <v>59</v>
      </c>
      <c r="X1585" s="1" t="str">
        <f t="shared" si="97"/>
        <v>690945</v>
      </c>
      <c r="Z1585" s="1" t="s">
        <v>184</v>
      </c>
      <c r="AA1585" s="1">
        <v>1</v>
      </c>
      <c r="AD1585" s="1" t="s">
        <v>79</v>
      </c>
    </row>
    <row r="1586" spans="1:30" s="1" customFormat="1" x14ac:dyDescent="0.3">
      <c r="A1586" s="1" t="s">
        <v>3414</v>
      </c>
      <c r="B1586" s="1" t="s">
        <v>3415</v>
      </c>
      <c r="C1586" s="1" t="s">
        <v>2347</v>
      </c>
      <c r="D1586" s="1" t="s">
        <v>34</v>
      </c>
      <c r="F1586" s="1" t="s">
        <v>4475</v>
      </c>
      <c r="G1586" s="1" t="s">
        <v>3416</v>
      </c>
      <c r="H1586" s="1" t="s">
        <v>60</v>
      </c>
      <c r="I1586" s="1" t="s">
        <v>113</v>
      </c>
      <c r="J1586" s="1" t="s">
        <v>61</v>
      </c>
      <c r="K1586" s="1" t="str">
        <f t="shared" si="96"/>
        <v>LVL</v>
      </c>
      <c r="L1586" s="2">
        <v>43469</v>
      </c>
      <c r="M1586" s="2">
        <v>43479</v>
      </c>
      <c r="N1586" s="2">
        <v>43479</v>
      </c>
      <c r="W1586" s="1" t="s">
        <v>59</v>
      </c>
      <c r="X1586" s="1" t="str">
        <f t="shared" si="97"/>
        <v>690945</v>
      </c>
      <c r="Z1586" s="1" t="s">
        <v>184</v>
      </c>
      <c r="AA1586" s="1">
        <v>1</v>
      </c>
      <c r="AD1586" s="1" t="s">
        <v>79</v>
      </c>
    </row>
    <row r="1587" spans="1:30" s="1" customFormat="1" x14ac:dyDescent="0.3">
      <c r="A1587" s="1" t="s">
        <v>1879</v>
      </c>
      <c r="B1587" s="1" t="s">
        <v>174</v>
      </c>
      <c r="C1587" s="1" t="s">
        <v>175</v>
      </c>
      <c r="D1587" s="1" t="s">
        <v>34</v>
      </c>
      <c r="F1587" s="1" t="s">
        <v>4475</v>
      </c>
      <c r="G1587" s="1" t="s">
        <v>3417</v>
      </c>
      <c r="H1587" s="1" t="s">
        <v>60</v>
      </c>
      <c r="I1587" s="1" t="s">
        <v>113</v>
      </c>
      <c r="J1587" s="1" t="s">
        <v>61</v>
      </c>
      <c r="K1587" s="1" t="str">
        <f t="shared" si="96"/>
        <v>LVL</v>
      </c>
      <c r="L1587" s="2">
        <v>43469</v>
      </c>
      <c r="M1587" s="2">
        <v>43479</v>
      </c>
      <c r="N1587" s="2">
        <v>43479</v>
      </c>
      <c r="W1587" s="1" t="s">
        <v>59</v>
      </c>
      <c r="X1587" s="1" t="str">
        <f t="shared" si="97"/>
        <v>690945</v>
      </c>
      <c r="Z1587" s="1" t="s">
        <v>184</v>
      </c>
      <c r="AA1587" s="1">
        <v>1</v>
      </c>
      <c r="AD1587" s="1" t="s">
        <v>79</v>
      </c>
    </row>
    <row r="1588" spans="1:30" s="1" customFormat="1" x14ac:dyDescent="0.3">
      <c r="A1588" s="1" t="s">
        <v>1879</v>
      </c>
      <c r="B1588" s="1" t="s">
        <v>174</v>
      </c>
      <c r="C1588" s="1" t="s">
        <v>175</v>
      </c>
      <c r="D1588" s="1" t="s">
        <v>34</v>
      </c>
      <c r="F1588" s="1" t="s">
        <v>4475</v>
      </c>
      <c r="G1588" s="1" t="s">
        <v>3417</v>
      </c>
      <c r="H1588" s="1" t="s">
        <v>60</v>
      </c>
      <c r="I1588" s="1" t="s">
        <v>113</v>
      </c>
      <c r="J1588" s="1" t="s">
        <v>61</v>
      </c>
      <c r="K1588" s="1" t="str">
        <f t="shared" si="96"/>
        <v>LVL</v>
      </c>
      <c r="L1588" s="2">
        <v>43469</v>
      </c>
      <c r="M1588" s="2">
        <v>43479</v>
      </c>
      <c r="N1588" s="2">
        <v>43479</v>
      </c>
      <c r="W1588" s="1" t="s">
        <v>59</v>
      </c>
      <c r="X1588" s="1" t="str">
        <f t="shared" si="97"/>
        <v>690945</v>
      </c>
      <c r="Z1588" s="1" t="s">
        <v>184</v>
      </c>
      <c r="AA1588" s="1">
        <v>1</v>
      </c>
      <c r="AD1588" s="1" t="s">
        <v>79</v>
      </c>
    </row>
    <row r="1589" spans="1:30" s="1" customFormat="1" x14ac:dyDescent="0.3">
      <c r="A1589" s="1" t="s">
        <v>1879</v>
      </c>
      <c r="B1589" s="1" t="s">
        <v>174</v>
      </c>
      <c r="C1589" s="1" t="s">
        <v>175</v>
      </c>
      <c r="D1589" s="1" t="s">
        <v>34</v>
      </c>
      <c r="F1589" s="1" t="s">
        <v>4475</v>
      </c>
      <c r="G1589" s="1" t="s">
        <v>3417</v>
      </c>
      <c r="H1589" s="1" t="s">
        <v>60</v>
      </c>
      <c r="I1589" s="1" t="s">
        <v>113</v>
      </c>
      <c r="J1589" s="1" t="s">
        <v>61</v>
      </c>
      <c r="K1589" s="1" t="str">
        <f t="shared" si="96"/>
        <v>LVL</v>
      </c>
      <c r="L1589" s="2">
        <v>43469</v>
      </c>
      <c r="M1589" s="2">
        <v>43479</v>
      </c>
      <c r="N1589" s="2">
        <v>43479</v>
      </c>
      <c r="W1589" s="1" t="s">
        <v>59</v>
      </c>
      <c r="X1589" s="1" t="str">
        <f t="shared" si="97"/>
        <v>690945</v>
      </c>
      <c r="Z1589" s="1" t="s">
        <v>184</v>
      </c>
      <c r="AA1589" s="1">
        <v>1</v>
      </c>
      <c r="AD1589" s="1" t="s">
        <v>79</v>
      </c>
    </row>
    <row r="1590" spans="1:30" s="1" customFormat="1" x14ac:dyDescent="0.3">
      <c r="A1590" s="1" t="s">
        <v>1879</v>
      </c>
      <c r="B1590" s="1" t="s">
        <v>174</v>
      </c>
      <c r="C1590" s="1" t="s">
        <v>175</v>
      </c>
      <c r="D1590" s="1" t="s">
        <v>34</v>
      </c>
      <c r="F1590" s="1" t="s">
        <v>4475</v>
      </c>
      <c r="G1590" s="1" t="s">
        <v>3417</v>
      </c>
      <c r="H1590" s="1" t="s">
        <v>60</v>
      </c>
      <c r="I1590" s="1" t="s">
        <v>113</v>
      </c>
      <c r="J1590" s="1" t="s">
        <v>61</v>
      </c>
      <c r="K1590" s="1" t="str">
        <f t="shared" si="96"/>
        <v>LVL</v>
      </c>
      <c r="L1590" s="2">
        <v>43469</v>
      </c>
      <c r="M1590" s="2">
        <v>43479</v>
      </c>
      <c r="N1590" s="2">
        <v>43479</v>
      </c>
      <c r="W1590" s="1" t="s">
        <v>59</v>
      </c>
      <c r="X1590" s="1" t="str">
        <f t="shared" si="97"/>
        <v>690945</v>
      </c>
      <c r="Z1590" s="1" t="s">
        <v>184</v>
      </c>
      <c r="AA1590" s="1">
        <v>1</v>
      </c>
      <c r="AD1590" s="1" t="s">
        <v>79</v>
      </c>
    </row>
    <row r="1591" spans="1:30" s="1" customFormat="1" x14ac:dyDescent="0.3">
      <c r="A1591" s="1" t="s">
        <v>3419</v>
      </c>
      <c r="B1591" s="1" t="s">
        <v>1271</v>
      </c>
      <c r="C1591" s="1" t="s">
        <v>1272</v>
      </c>
      <c r="D1591" s="1" t="s">
        <v>34</v>
      </c>
      <c r="F1591" s="1" t="s">
        <v>4475</v>
      </c>
      <c r="G1591" s="1" t="s">
        <v>3418</v>
      </c>
      <c r="H1591" s="1" t="s">
        <v>60</v>
      </c>
      <c r="I1591" s="1" t="s">
        <v>113</v>
      </c>
      <c r="J1591" s="1" t="s">
        <v>61</v>
      </c>
      <c r="K1591" s="1" t="str">
        <f t="shared" si="96"/>
        <v>LVL</v>
      </c>
      <c r="L1591" s="2">
        <v>43469</v>
      </c>
      <c r="M1591" s="2">
        <v>43479</v>
      </c>
      <c r="N1591" s="2">
        <v>43479</v>
      </c>
      <c r="W1591" s="1" t="s">
        <v>59</v>
      </c>
      <c r="X1591" s="1" t="str">
        <f t="shared" si="97"/>
        <v>690945</v>
      </c>
      <c r="Z1591" s="1" t="s">
        <v>184</v>
      </c>
      <c r="AA1591" s="1">
        <v>1</v>
      </c>
      <c r="AD1591" s="1" t="s">
        <v>79</v>
      </c>
    </row>
    <row r="1592" spans="1:30" s="1" customFormat="1" x14ac:dyDescent="0.3">
      <c r="A1592" s="1" t="s">
        <v>3419</v>
      </c>
      <c r="B1592" s="1" t="s">
        <v>1271</v>
      </c>
      <c r="C1592" s="1" t="s">
        <v>1272</v>
      </c>
      <c r="D1592" s="1" t="s">
        <v>34</v>
      </c>
      <c r="F1592" s="1" t="s">
        <v>4475</v>
      </c>
      <c r="G1592" s="1" t="s">
        <v>3418</v>
      </c>
      <c r="H1592" s="1" t="s">
        <v>60</v>
      </c>
      <c r="I1592" s="1" t="s">
        <v>113</v>
      </c>
      <c r="J1592" s="1" t="s">
        <v>61</v>
      </c>
      <c r="K1592" s="1" t="str">
        <f t="shared" si="96"/>
        <v>LVL</v>
      </c>
      <c r="L1592" s="2">
        <v>43469</v>
      </c>
      <c r="M1592" s="2">
        <v>43479</v>
      </c>
      <c r="N1592" s="2">
        <v>43479</v>
      </c>
      <c r="W1592" s="1" t="s">
        <v>59</v>
      </c>
      <c r="X1592" s="1" t="str">
        <f t="shared" si="97"/>
        <v>690945</v>
      </c>
      <c r="Z1592" s="1" t="s">
        <v>184</v>
      </c>
      <c r="AA1592" s="1">
        <v>1</v>
      </c>
      <c r="AD1592" s="1" t="s">
        <v>79</v>
      </c>
    </row>
    <row r="1593" spans="1:30" s="1" customFormat="1" x14ac:dyDescent="0.3">
      <c r="A1593" s="1" t="s">
        <v>3419</v>
      </c>
      <c r="B1593" s="1" t="s">
        <v>1271</v>
      </c>
      <c r="C1593" s="1" t="s">
        <v>1272</v>
      </c>
      <c r="D1593" s="1" t="s">
        <v>34</v>
      </c>
      <c r="F1593" s="1" t="s">
        <v>4475</v>
      </c>
      <c r="G1593" s="1" t="s">
        <v>3418</v>
      </c>
      <c r="H1593" s="1" t="s">
        <v>60</v>
      </c>
      <c r="I1593" s="1" t="s">
        <v>113</v>
      </c>
      <c r="J1593" s="1" t="s">
        <v>61</v>
      </c>
      <c r="K1593" s="1" t="str">
        <f t="shared" si="96"/>
        <v>LVL</v>
      </c>
      <c r="L1593" s="2">
        <v>43469</v>
      </c>
      <c r="M1593" s="2">
        <v>43479</v>
      </c>
      <c r="N1593" s="2">
        <v>43479</v>
      </c>
      <c r="W1593" s="1" t="s">
        <v>59</v>
      </c>
      <c r="X1593" s="1" t="str">
        <f t="shared" si="97"/>
        <v>690945</v>
      </c>
      <c r="Z1593" s="1" t="s">
        <v>184</v>
      </c>
      <c r="AA1593" s="1">
        <v>1</v>
      </c>
      <c r="AD1593" s="1" t="s">
        <v>79</v>
      </c>
    </row>
    <row r="1594" spans="1:30" s="1" customFormat="1" x14ac:dyDescent="0.3">
      <c r="A1594" s="1" t="s">
        <v>3419</v>
      </c>
      <c r="B1594" s="1" t="s">
        <v>1271</v>
      </c>
      <c r="C1594" s="1" t="s">
        <v>1272</v>
      </c>
      <c r="D1594" s="1" t="s">
        <v>37</v>
      </c>
      <c r="F1594" s="1">
        <v>105</v>
      </c>
      <c r="G1594" s="1" t="s">
        <v>3420</v>
      </c>
      <c r="H1594" s="1" t="s">
        <v>60</v>
      </c>
      <c r="I1594" s="1" t="s">
        <v>113</v>
      </c>
      <c r="J1594" s="1" t="s">
        <v>61</v>
      </c>
      <c r="K1594" s="1" t="str">
        <f>"FRN"</f>
        <v>FRN</v>
      </c>
      <c r="L1594" s="2">
        <v>43469</v>
      </c>
      <c r="M1594" s="2">
        <v>43472</v>
      </c>
      <c r="N1594" s="2">
        <v>43472</v>
      </c>
      <c r="W1594" s="1" t="s">
        <v>59</v>
      </c>
      <c r="X1594" s="1" t="str">
        <f>"305671"</f>
        <v>305671</v>
      </c>
      <c r="Z1594" s="1" t="s">
        <v>65</v>
      </c>
      <c r="AA1594" s="1">
        <v>1</v>
      </c>
      <c r="AD1594" s="1" t="s">
        <v>67</v>
      </c>
    </row>
    <row r="1595" spans="1:30" s="1" customFormat="1" x14ac:dyDescent="0.3">
      <c r="A1595" s="1" t="s">
        <v>2132</v>
      </c>
      <c r="B1595" s="1" t="s">
        <v>687</v>
      </c>
      <c r="C1595" s="1" t="s">
        <v>2133</v>
      </c>
      <c r="D1595" s="1" t="s">
        <v>34</v>
      </c>
      <c r="F1595" s="1" t="s">
        <v>4475</v>
      </c>
      <c r="G1595" s="1" t="s">
        <v>3421</v>
      </c>
      <c r="H1595" s="1" t="s">
        <v>60</v>
      </c>
      <c r="I1595" s="1" t="s">
        <v>113</v>
      </c>
      <c r="J1595" s="1" t="s">
        <v>61</v>
      </c>
      <c r="K1595" s="1" t="str">
        <f t="shared" ref="K1595:K1602" si="98">"LVL"</f>
        <v>LVL</v>
      </c>
      <c r="L1595" s="2">
        <v>43472</v>
      </c>
      <c r="M1595" s="2">
        <v>43480</v>
      </c>
      <c r="N1595" s="2">
        <v>43480</v>
      </c>
      <c r="W1595" s="1" t="s">
        <v>59</v>
      </c>
      <c r="X1595" s="1" t="str">
        <f t="shared" ref="X1595:X1602" si="99">"690945"</f>
        <v>690945</v>
      </c>
      <c r="Z1595" s="1" t="s">
        <v>184</v>
      </c>
      <c r="AA1595" s="1">
        <v>1</v>
      </c>
      <c r="AD1595" s="1" t="s">
        <v>79</v>
      </c>
    </row>
    <row r="1596" spans="1:30" s="1" customFormat="1" x14ac:dyDescent="0.3">
      <c r="A1596" s="1" t="s">
        <v>98</v>
      </c>
      <c r="B1596" s="1" t="s">
        <v>99</v>
      </c>
      <c r="C1596" s="1" t="s">
        <v>100</v>
      </c>
      <c r="D1596" s="1" t="s">
        <v>34</v>
      </c>
      <c r="F1596" s="1" t="s">
        <v>4475</v>
      </c>
      <c r="G1596" s="1" t="s">
        <v>3422</v>
      </c>
      <c r="H1596" s="1" t="s">
        <v>60</v>
      </c>
      <c r="I1596" s="1" t="s">
        <v>113</v>
      </c>
      <c r="J1596" s="1" t="s">
        <v>61</v>
      </c>
      <c r="K1596" s="1" t="str">
        <f t="shared" si="98"/>
        <v>LVL</v>
      </c>
      <c r="L1596" s="2">
        <v>43472</v>
      </c>
      <c r="M1596" s="2">
        <v>43479</v>
      </c>
      <c r="N1596" s="2">
        <v>43479</v>
      </c>
      <c r="W1596" s="1" t="s">
        <v>59</v>
      </c>
      <c r="X1596" s="1" t="str">
        <f t="shared" si="99"/>
        <v>690945</v>
      </c>
      <c r="Z1596" s="1" t="s">
        <v>184</v>
      </c>
      <c r="AA1596" s="1">
        <v>1</v>
      </c>
      <c r="AD1596" s="1" t="s">
        <v>79</v>
      </c>
    </row>
    <row r="1597" spans="1:30" s="1" customFormat="1" x14ac:dyDescent="0.3">
      <c r="A1597" s="1" t="s">
        <v>98</v>
      </c>
      <c r="B1597" s="1" t="s">
        <v>99</v>
      </c>
      <c r="C1597" s="1" t="s">
        <v>100</v>
      </c>
      <c r="D1597" s="1" t="s">
        <v>34</v>
      </c>
      <c r="F1597" s="1" t="s">
        <v>4475</v>
      </c>
      <c r="G1597" s="1" t="s">
        <v>3422</v>
      </c>
      <c r="H1597" s="1" t="s">
        <v>60</v>
      </c>
      <c r="I1597" s="1" t="s">
        <v>113</v>
      </c>
      <c r="J1597" s="1" t="s">
        <v>61</v>
      </c>
      <c r="K1597" s="1" t="str">
        <f t="shared" si="98"/>
        <v>LVL</v>
      </c>
      <c r="L1597" s="2">
        <v>43472</v>
      </c>
      <c r="M1597" s="2">
        <v>43479</v>
      </c>
      <c r="N1597" s="2">
        <v>43479</v>
      </c>
      <c r="W1597" s="1" t="s">
        <v>59</v>
      </c>
      <c r="X1597" s="1" t="str">
        <f t="shared" si="99"/>
        <v>690945</v>
      </c>
      <c r="Z1597" s="1" t="s">
        <v>184</v>
      </c>
      <c r="AA1597" s="1">
        <v>1</v>
      </c>
      <c r="AD1597" s="1" t="s">
        <v>79</v>
      </c>
    </row>
    <row r="1598" spans="1:30" s="1" customFormat="1" x14ac:dyDescent="0.3">
      <c r="A1598" s="1" t="s">
        <v>3424</v>
      </c>
      <c r="B1598" s="1" t="s">
        <v>134</v>
      </c>
      <c r="C1598" s="1" t="s">
        <v>236</v>
      </c>
      <c r="D1598" s="1" t="s">
        <v>34</v>
      </c>
      <c r="F1598" s="1" t="s">
        <v>4475</v>
      </c>
      <c r="G1598" s="1" t="s">
        <v>3423</v>
      </c>
      <c r="H1598" s="1" t="s">
        <v>60</v>
      </c>
      <c r="I1598" s="1" t="s">
        <v>113</v>
      </c>
      <c r="J1598" s="1" t="s">
        <v>61</v>
      </c>
      <c r="K1598" s="1" t="str">
        <f t="shared" si="98"/>
        <v>LVL</v>
      </c>
      <c r="L1598" s="2">
        <v>43472</v>
      </c>
      <c r="M1598" s="2">
        <v>43479</v>
      </c>
      <c r="N1598" s="2">
        <v>43479</v>
      </c>
      <c r="W1598" s="1" t="s">
        <v>59</v>
      </c>
      <c r="X1598" s="1" t="str">
        <f t="shared" si="99"/>
        <v>690945</v>
      </c>
      <c r="Z1598" s="1" t="s">
        <v>184</v>
      </c>
      <c r="AA1598" s="1">
        <v>1</v>
      </c>
      <c r="AB1598" s="1" t="s">
        <v>3425</v>
      </c>
      <c r="AD1598" s="1" t="s">
        <v>79</v>
      </c>
    </row>
    <row r="1599" spans="1:30" s="1" customFormat="1" x14ac:dyDescent="0.3">
      <c r="A1599" s="1" t="s">
        <v>1282</v>
      </c>
      <c r="B1599" s="1" t="s">
        <v>1283</v>
      </c>
      <c r="C1599" s="1" t="s">
        <v>1284</v>
      </c>
      <c r="D1599" s="1" t="s">
        <v>34</v>
      </c>
      <c r="F1599" s="1" t="s">
        <v>4475</v>
      </c>
      <c r="G1599" s="1" t="s">
        <v>3426</v>
      </c>
      <c r="H1599" s="1" t="s">
        <v>60</v>
      </c>
      <c r="I1599" s="1" t="s">
        <v>113</v>
      </c>
      <c r="J1599" s="1" t="s">
        <v>61</v>
      </c>
      <c r="K1599" s="1" t="str">
        <f t="shared" si="98"/>
        <v>LVL</v>
      </c>
      <c r="L1599" s="2">
        <v>43472</v>
      </c>
      <c r="M1599" s="2">
        <v>43479</v>
      </c>
      <c r="N1599" s="2">
        <v>43479</v>
      </c>
      <c r="W1599" s="1" t="s">
        <v>59</v>
      </c>
      <c r="X1599" s="1" t="str">
        <f t="shared" si="99"/>
        <v>690945</v>
      </c>
      <c r="Z1599" s="1" t="s">
        <v>184</v>
      </c>
      <c r="AA1599" s="1">
        <v>1</v>
      </c>
      <c r="AD1599" s="1" t="s">
        <v>79</v>
      </c>
    </row>
    <row r="1600" spans="1:30" s="1" customFormat="1" x14ac:dyDescent="0.3">
      <c r="A1600" s="1" t="s">
        <v>1282</v>
      </c>
      <c r="B1600" s="1" t="s">
        <v>1283</v>
      </c>
      <c r="C1600" s="1" t="s">
        <v>1284</v>
      </c>
      <c r="D1600" s="1" t="s">
        <v>34</v>
      </c>
      <c r="F1600" s="1" t="s">
        <v>4475</v>
      </c>
      <c r="G1600" s="1" t="s">
        <v>3426</v>
      </c>
      <c r="H1600" s="1" t="s">
        <v>60</v>
      </c>
      <c r="I1600" s="1" t="s">
        <v>113</v>
      </c>
      <c r="J1600" s="1" t="s">
        <v>61</v>
      </c>
      <c r="K1600" s="1" t="str">
        <f t="shared" si="98"/>
        <v>LVL</v>
      </c>
      <c r="L1600" s="2">
        <v>43472</v>
      </c>
      <c r="M1600" s="2">
        <v>43479</v>
      </c>
      <c r="N1600" s="2">
        <v>43479</v>
      </c>
      <c r="W1600" s="1" t="s">
        <v>59</v>
      </c>
      <c r="X1600" s="1" t="str">
        <f t="shared" si="99"/>
        <v>690945</v>
      </c>
      <c r="Z1600" s="1" t="s">
        <v>184</v>
      </c>
      <c r="AA1600" s="1">
        <v>1</v>
      </c>
      <c r="AD1600" s="1" t="s">
        <v>79</v>
      </c>
    </row>
    <row r="1601" spans="1:30" s="1" customFormat="1" x14ac:dyDescent="0.3">
      <c r="A1601" s="1" t="s">
        <v>3281</v>
      </c>
      <c r="B1601" s="1" t="s">
        <v>51</v>
      </c>
      <c r="C1601" s="1" t="s">
        <v>3282</v>
      </c>
      <c r="D1601" s="1" t="s">
        <v>34</v>
      </c>
      <c r="F1601" s="1" t="s">
        <v>4475</v>
      </c>
      <c r="G1601" s="1" t="s">
        <v>3427</v>
      </c>
      <c r="H1601" s="1" t="s">
        <v>60</v>
      </c>
      <c r="I1601" s="1" t="s">
        <v>113</v>
      </c>
      <c r="J1601" s="1" t="s">
        <v>61</v>
      </c>
      <c r="K1601" s="1" t="str">
        <f t="shared" si="98"/>
        <v>LVL</v>
      </c>
      <c r="L1601" s="2">
        <v>43472</v>
      </c>
      <c r="M1601" s="2">
        <v>43479</v>
      </c>
      <c r="N1601" s="2">
        <v>43479</v>
      </c>
      <c r="W1601" s="1" t="s">
        <v>59</v>
      </c>
      <c r="X1601" s="1" t="str">
        <f t="shared" si="99"/>
        <v>690945</v>
      </c>
      <c r="Z1601" s="1" t="s">
        <v>184</v>
      </c>
      <c r="AA1601" s="1">
        <v>1</v>
      </c>
      <c r="AD1601" s="1" t="s">
        <v>79</v>
      </c>
    </row>
    <row r="1602" spans="1:30" s="1" customFormat="1" x14ac:dyDescent="0.3">
      <c r="A1602" s="1" t="s">
        <v>3281</v>
      </c>
      <c r="B1602" s="1" t="s">
        <v>51</v>
      </c>
      <c r="C1602" s="1" t="s">
        <v>3282</v>
      </c>
      <c r="D1602" s="1" t="s">
        <v>34</v>
      </c>
      <c r="F1602" s="1" t="s">
        <v>4475</v>
      </c>
      <c r="G1602" s="1" t="s">
        <v>3427</v>
      </c>
      <c r="H1602" s="1" t="s">
        <v>60</v>
      </c>
      <c r="I1602" s="1" t="s">
        <v>113</v>
      </c>
      <c r="J1602" s="1" t="s">
        <v>61</v>
      </c>
      <c r="K1602" s="1" t="str">
        <f t="shared" si="98"/>
        <v>LVL</v>
      </c>
      <c r="L1602" s="2">
        <v>43472</v>
      </c>
      <c r="M1602" s="2">
        <v>43479</v>
      </c>
      <c r="N1602" s="2">
        <v>43479</v>
      </c>
      <c r="W1602" s="1" t="s">
        <v>59</v>
      </c>
      <c r="X1602" s="1" t="str">
        <f t="shared" si="99"/>
        <v>690945</v>
      </c>
      <c r="Z1602" s="1" t="s">
        <v>184</v>
      </c>
      <c r="AA1602" s="1">
        <v>1</v>
      </c>
      <c r="AD1602" s="1" t="s">
        <v>79</v>
      </c>
    </row>
    <row r="1603" spans="1:30" s="1" customFormat="1" x14ac:dyDescent="0.3">
      <c r="A1603" s="1" t="s">
        <v>3429</v>
      </c>
      <c r="B1603" s="1" t="s">
        <v>3430</v>
      </c>
      <c r="C1603" s="1" t="s">
        <v>399</v>
      </c>
      <c r="D1603" s="1" t="s">
        <v>37</v>
      </c>
      <c r="F1603" s="1">
        <v>78</v>
      </c>
      <c r="G1603" s="1" t="s">
        <v>3428</v>
      </c>
      <c r="H1603" s="1" t="s">
        <v>60</v>
      </c>
      <c r="I1603" s="1" t="s">
        <v>64</v>
      </c>
      <c r="J1603" s="1" t="s">
        <v>61</v>
      </c>
      <c r="K1603" s="1" t="str">
        <f>"102"</f>
        <v>102</v>
      </c>
      <c r="L1603" s="2">
        <v>43473</v>
      </c>
      <c r="M1603" s="2">
        <v>43475</v>
      </c>
      <c r="N1603" s="2">
        <v>43475</v>
      </c>
      <c r="W1603" s="1" t="s">
        <v>59</v>
      </c>
      <c r="X1603" s="1" t="str">
        <f>"607064"</f>
        <v>607064</v>
      </c>
      <c r="Z1603" s="1" t="s">
        <v>42</v>
      </c>
      <c r="AA1603" s="1">
        <v>1</v>
      </c>
      <c r="AB1603" s="1" t="s">
        <v>49</v>
      </c>
      <c r="AD1603" s="1" t="s">
        <v>43</v>
      </c>
    </row>
    <row r="1604" spans="1:30" s="1" customFormat="1" x14ac:dyDescent="0.3">
      <c r="A1604" s="1" t="s">
        <v>3432</v>
      </c>
      <c r="B1604" s="1" t="s">
        <v>3433</v>
      </c>
      <c r="C1604" s="1" t="s">
        <v>3434</v>
      </c>
      <c r="D1604" s="1" t="s">
        <v>34</v>
      </c>
      <c r="F1604" s="1" t="s">
        <v>4475</v>
      </c>
      <c r="G1604" s="1" t="s">
        <v>3431</v>
      </c>
      <c r="H1604" s="1" t="s">
        <v>60</v>
      </c>
      <c r="I1604" s="1" t="s">
        <v>95</v>
      </c>
      <c r="J1604" s="1" t="s">
        <v>61</v>
      </c>
      <c r="K1604" s="1" t="str">
        <f t="shared" ref="K1604:K1620" si="100">"LVL"</f>
        <v>LVL</v>
      </c>
      <c r="L1604" s="2">
        <v>43473</v>
      </c>
      <c r="M1604" s="2">
        <v>43481</v>
      </c>
      <c r="N1604" s="2">
        <v>43481</v>
      </c>
      <c r="W1604" s="1" t="s">
        <v>59</v>
      </c>
      <c r="X1604" s="1" t="str">
        <f>"139545"</f>
        <v>139545</v>
      </c>
      <c r="Z1604" s="1" t="s">
        <v>74</v>
      </c>
      <c r="AA1604" s="1">
        <v>1</v>
      </c>
      <c r="AD1604" s="1" t="s">
        <v>79</v>
      </c>
    </row>
    <row r="1605" spans="1:30" s="1" customFormat="1" x14ac:dyDescent="0.3">
      <c r="A1605" s="1" t="s">
        <v>2603</v>
      </c>
      <c r="B1605" s="1" t="s">
        <v>51</v>
      </c>
      <c r="C1605" s="1" t="s">
        <v>2604</v>
      </c>
      <c r="D1605" s="1" t="s">
        <v>34</v>
      </c>
      <c r="F1605" s="1" t="s">
        <v>4475</v>
      </c>
      <c r="G1605" s="1" t="s">
        <v>3435</v>
      </c>
      <c r="H1605" s="1" t="s">
        <v>60</v>
      </c>
      <c r="I1605" s="1" t="s">
        <v>113</v>
      </c>
      <c r="J1605" s="1" t="s">
        <v>61</v>
      </c>
      <c r="K1605" s="1" t="str">
        <f t="shared" si="100"/>
        <v>LVL</v>
      </c>
      <c r="L1605" s="2">
        <v>43473</v>
      </c>
      <c r="M1605" s="2">
        <v>43480</v>
      </c>
      <c r="N1605" s="2">
        <v>43480</v>
      </c>
      <c r="W1605" s="1" t="s">
        <v>59</v>
      </c>
      <c r="X1605" s="1" t="str">
        <f t="shared" ref="X1605:X1610" si="101">"690945"</f>
        <v>690945</v>
      </c>
      <c r="Z1605" s="1" t="s">
        <v>184</v>
      </c>
      <c r="AA1605" s="1">
        <v>1</v>
      </c>
      <c r="AD1605" s="1" t="s">
        <v>79</v>
      </c>
    </row>
    <row r="1606" spans="1:30" s="1" customFormat="1" x14ac:dyDescent="0.3">
      <c r="A1606" s="1" t="s">
        <v>2603</v>
      </c>
      <c r="B1606" s="1" t="s">
        <v>51</v>
      </c>
      <c r="C1606" s="1" t="s">
        <v>2604</v>
      </c>
      <c r="D1606" s="1" t="s">
        <v>34</v>
      </c>
      <c r="F1606" s="1" t="s">
        <v>4475</v>
      </c>
      <c r="G1606" s="1" t="s">
        <v>3435</v>
      </c>
      <c r="H1606" s="1" t="s">
        <v>60</v>
      </c>
      <c r="I1606" s="1" t="s">
        <v>113</v>
      </c>
      <c r="J1606" s="1" t="s">
        <v>61</v>
      </c>
      <c r="K1606" s="1" t="str">
        <f t="shared" si="100"/>
        <v>LVL</v>
      </c>
      <c r="L1606" s="2">
        <v>43473</v>
      </c>
      <c r="M1606" s="2">
        <v>43480</v>
      </c>
      <c r="N1606" s="2">
        <v>43480</v>
      </c>
      <c r="W1606" s="1" t="s">
        <v>59</v>
      </c>
      <c r="X1606" s="1" t="str">
        <f t="shared" si="101"/>
        <v>690945</v>
      </c>
      <c r="Z1606" s="1" t="s">
        <v>184</v>
      </c>
      <c r="AA1606" s="1">
        <v>1</v>
      </c>
      <c r="AD1606" s="1" t="s">
        <v>79</v>
      </c>
    </row>
    <row r="1607" spans="1:30" s="1" customFormat="1" x14ac:dyDescent="0.3">
      <c r="A1607" s="1" t="s">
        <v>3437</v>
      </c>
      <c r="B1607" s="1" t="s">
        <v>3438</v>
      </c>
      <c r="C1607" s="1" t="s">
        <v>3439</v>
      </c>
      <c r="D1607" s="1" t="s">
        <v>34</v>
      </c>
      <c r="F1607" s="1" t="s">
        <v>4475</v>
      </c>
      <c r="G1607" s="1" t="s">
        <v>3436</v>
      </c>
      <c r="H1607" s="1" t="s">
        <v>60</v>
      </c>
      <c r="I1607" s="1" t="s">
        <v>113</v>
      </c>
      <c r="J1607" s="1" t="s">
        <v>61</v>
      </c>
      <c r="K1607" s="1" t="str">
        <f t="shared" si="100"/>
        <v>LVL</v>
      </c>
      <c r="L1607" s="2">
        <v>43473</v>
      </c>
      <c r="M1607" s="2">
        <v>43480</v>
      </c>
      <c r="N1607" s="2">
        <v>43480</v>
      </c>
      <c r="W1607" s="1" t="s">
        <v>59</v>
      </c>
      <c r="X1607" s="1" t="str">
        <f t="shared" si="101"/>
        <v>690945</v>
      </c>
      <c r="Z1607" s="1" t="s">
        <v>184</v>
      </c>
      <c r="AA1607" s="1">
        <v>1</v>
      </c>
      <c r="AD1607" s="1" t="s">
        <v>79</v>
      </c>
    </row>
    <row r="1608" spans="1:30" s="1" customFormat="1" x14ac:dyDescent="0.3">
      <c r="A1608" s="1" t="s">
        <v>3228</v>
      </c>
      <c r="B1608" s="1" t="s">
        <v>3229</v>
      </c>
      <c r="C1608" s="1" t="s">
        <v>3230</v>
      </c>
      <c r="D1608" s="1" t="s">
        <v>34</v>
      </c>
      <c r="F1608" s="1" t="s">
        <v>4475</v>
      </c>
      <c r="G1608" s="1" t="s">
        <v>3440</v>
      </c>
      <c r="H1608" s="1" t="s">
        <v>60</v>
      </c>
      <c r="I1608" s="1" t="s">
        <v>113</v>
      </c>
      <c r="J1608" s="1" t="s">
        <v>61</v>
      </c>
      <c r="K1608" s="1" t="str">
        <f t="shared" si="100"/>
        <v>LVL</v>
      </c>
      <c r="L1608" s="2">
        <v>43473</v>
      </c>
      <c r="M1608" s="2">
        <v>43480</v>
      </c>
      <c r="N1608" s="2">
        <v>43480</v>
      </c>
      <c r="W1608" s="1" t="s">
        <v>59</v>
      </c>
      <c r="X1608" s="1" t="str">
        <f t="shared" si="101"/>
        <v>690945</v>
      </c>
      <c r="Z1608" s="1" t="s">
        <v>184</v>
      </c>
      <c r="AA1608" s="1">
        <v>1</v>
      </c>
      <c r="AB1608" s="1" t="s">
        <v>3441</v>
      </c>
      <c r="AD1608" s="1" t="s">
        <v>79</v>
      </c>
    </row>
    <row r="1609" spans="1:30" s="1" customFormat="1" x14ac:dyDescent="0.3">
      <c r="A1609" s="1" t="s">
        <v>3228</v>
      </c>
      <c r="B1609" s="1" t="s">
        <v>3229</v>
      </c>
      <c r="C1609" s="1" t="s">
        <v>3230</v>
      </c>
      <c r="D1609" s="1" t="s">
        <v>34</v>
      </c>
      <c r="F1609" s="1" t="s">
        <v>4475</v>
      </c>
      <c r="G1609" s="1" t="s">
        <v>3440</v>
      </c>
      <c r="H1609" s="1" t="s">
        <v>60</v>
      </c>
      <c r="I1609" s="1" t="s">
        <v>113</v>
      </c>
      <c r="J1609" s="1" t="s">
        <v>61</v>
      </c>
      <c r="K1609" s="1" t="str">
        <f t="shared" si="100"/>
        <v>LVL</v>
      </c>
      <c r="L1609" s="2">
        <v>43473</v>
      </c>
      <c r="M1609" s="2">
        <v>43480</v>
      </c>
      <c r="N1609" s="2">
        <v>43480</v>
      </c>
      <c r="W1609" s="1" t="s">
        <v>59</v>
      </c>
      <c r="X1609" s="1" t="str">
        <f t="shared" si="101"/>
        <v>690945</v>
      </c>
      <c r="Z1609" s="1" t="s">
        <v>184</v>
      </c>
      <c r="AA1609" s="1">
        <v>1</v>
      </c>
      <c r="AB1609" s="1" t="s">
        <v>3441</v>
      </c>
      <c r="AD1609" s="1" t="s">
        <v>79</v>
      </c>
    </row>
    <row r="1610" spans="1:30" s="1" customFormat="1" x14ac:dyDescent="0.3">
      <c r="A1610" s="1" t="s">
        <v>3162</v>
      </c>
      <c r="B1610" s="1" t="s">
        <v>500</v>
      </c>
      <c r="C1610" s="1" t="s">
        <v>3163</v>
      </c>
      <c r="D1610" s="1" t="s">
        <v>34</v>
      </c>
      <c r="F1610" s="1" t="s">
        <v>4475</v>
      </c>
      <c r="G1610" s="1" t="s">
        <v>3442</v>
      </c>
      <c r="H1610" s="1" t="s">
        <v>60</v>
      </c>
      <c r="I1610" s="1" t="s">
        <v>113</v>
      </c>
      <c r="J1610" s="1" t="s">
        <v>61</v>
      </c>
      <c r="K1610" s="1" t="str">
        <f t="shared" si="100"/>
        <v>LVL</v>
      </c>
      <c r="L1610" s="2">
        <v>43473</v>
      </c>
      <c r="M1610" s="2">
        <v>43480</v>
      </c>
      <c r="N1610" s="2">
        <v>43480</v>
      </c>
      <c r="W1610" s="1" t="s">
        <v>59</v>
      </c>
      <c r="X1610" s="1" t="str">
        <f t="shared" si="101"/>
        <v>690945</v>
      </c>
      <c r="Z1610" s="1" t="s">
        <v>184</v>
      </c>
      <c r="AA1610" s="1">
        <v>1</v>
      </c>
      <c r="AD1610" s="1" t="s">
        <v>79</v>
      </c>
    </row>
    <row r="1611" spans="1:30" s="1" customFormat="1" x14ac:dyDescent="0.3">
      <c r="A1611" s="1" t="s">
        <v>1223</v>
      </c>
      <c r="B1611" s="1" t="s">
        <v>1224</v>
      </c>
      <c r="C1611" s="1" t="s">
        <v>1225</v>
      </c>
      <c r="D1611" s="1" t="s">
        <v>34</v>
      </c>
      <c r="F1611" s="1" t="s">
        <v>4475</v>
      </c>
      <c r="G1611" s="1" t="s">
        <v>3443</v>
      </c>
      <c r="H1611" s="1" t="s">
        <v>60</v>
      </c>
      <c r="I1611" s="1" t="s">
        <v>113</v>
      </c>
      <c r="J1611" s="1" t="s">
        <v>61</v>
      </c>
      <c r="K1611" s="1" t="str">
        <f t="shared" si="100"/>
        <v>LVL</v>
      </c>
      <c r="L1611" s="2">
        <v>43473</v>
      </c>
      <c r="M1611" s="2">
        <v>43480</v>
      </c>
      <c r="N1611" s="2">
        <v>43480</v>
      </c>
      <c r="W1611" s="1" t="s">
        <v>59</v>
      </c>
      <c r="X1611" s="1" t="str">
        <f>"139545"</f>
        <v>139545</v>
      </c>
      <c r="Z1611" s="1" t="s">
        <v>74</v>
      </c>
      <c r="AA1611" s="1">
        <v>1</v>
      </c>
      <c r="AD1611" s="1" t="s">
        <v>79</v>
      </c>
    </row>
    <row r="1612" spans="1:30" s="1" customFormat="1" x14ac:dyDescent="0.3">
      <c r="A1612" s="1" t="s">
        <v>1834</v>
      </c>
      <c r="B1612" s="1" t="s">
        <v>1835</v>
      </c>
      <c r="C1612" s="1" t="s">
        <v>1836</v>
      </c>
      <c r="D1612" s="1" t="s">
        <v>34</v>
      </c>
      <c r="F1612" s="1" t="s">
        <v>4475</v>
      </c>
      <c r="G1612" s="1" t="s">
        <v>3444</v>
      </c>
      <c r="H1612" s="1" t="s">
        <v>60</v>
      </c>
      <c r="I1612" s="1" t="s">
        <v>113</v>
      </c>
      <c r="J1612" s="1" t="s">
        <v>61</v>
      </c>
      <c r="K1612" s="1" t="str">
        <f t="shared" si="100"/>
        <v>LVL</v>
      </c>
      <c r="L1612" s="2">
        <v>43473</v>
      </c>
      <c r="M1612" s="2">
        <v>43481</v>
      </c>
      <c r="N1612" s="2">
        <v>43481</v>
      </c>
      <c r="W1612" s="1" t="s">
        <v>59</v>
      </c>
      <c r="X1612" s="1" t="str">
        <f t="shared" ref="X1612:X1620" si="102">"690945"</f>
        <v>690945</v>
      </c>
      <c r="Z1612" s="1" t="s">
        <v>184</v>
      </c>
      <c r="AA1612" s="1">
        <v>1</v>
      </c>
      <c r="AD1612" s="1" t="s">
        <v>79</v>
      </c>
    </row>
    <row r="1613" spans="1:30" s="1" customFormat="1" x14ac:dyDescent="0.3">
      <c r="A1613" s="1" t="s">
        <v>1217</v>
      </c>
      <c r="B1613" s="1" t="s">
        <v>1218</v>
      </c>
      <c r="C1613" s="1" t="s">
        <v>1219</v>
      </c>
      <c r="D1613" s="1" t="s">
        <v>34</v>
      </c>
      <c r="F1613" s="1" t="s">
        <v>4475</v>
      </c>
      <c r="G1613" s="1" t="s">
        <v>3445</v>
      </c>
      <c r="H1613" s="1" t="s">
        <v>60</v>
      </c>
      <c r="I1613" s="1" t="s">
        <v>113</v>
      </c>
      <c r="J1613" s="1" t="s">
        <v>61</v>
      </c>
      <c r="K1613" s="1" t="str">
        <f t="shared" si="100"/>
        <v>LVL</v>
      </c>
      <c r="L1613" s="2">
        <v>43473</v>
      </c>
      <c r="M1613" s="2">
        <v>43481</v>
      </c>
      <c r="N1613" s="2">
        <v>43481</v>
      </c>
      <c r="W1613" s="1" t="s">
        <v>59</v>
      </c>
      <c r="X1613" s="1" t="str">
        <f t="shared" si="102"/>
        <v>690945</v>
      </c>
      <c r="Z1613" s="1" t="s">
        <v>184</v>
      </c>
      <c r="AA1613" s="1">
        <v>1</v>
      </c>
      <c r="AD1613" s="1" t="s">
        <v>79</v>
      </c>
    </row>
    <row r="1614" spans="1:30" s="1" customFormat="1" x14ac:dyDescent="0.3">
      <c r="A1614" s="1" t="s">
        <v>1217</v>
      </c>
      <c r="B1614" s="1" t="s">
        <v>1218</v>
      </c>
      <c r="C1614" s="1" t="s">
        <v>1219</v>
      </c>
      <c r="D1614" s="1" t="s">
        <v>34</v>
      </c>
      <c r="F1614" s="1" t="s">
        <v>4475</v>
      </c>
      <c r="G1614" s="1" t="s">
        <v>3445</v>
      </c>
      <c r="H1614" s="1" t="s">
        <v>60</v>
      </c>
      <c r="I1614" s="1" t="s">
        <v>113</v>
      </c>
      <c r="J1614" s="1" t="s">
        <v>61</v>
      </c>
      <c r="K1614" s="1" t="str">
        <f t="shared" si="100"/>
        <v>LVL</v>
      </c>
      <c r="L1614" s="2">
        <v>43473</v>
      </c>
      <c r="M1614" s="2">
        <v>43481</v>
      </c>
      <c r="N1614" s="2">
        <v>43481</v>
      </c>
      <c r="W1614" s="1" t="s">
        <v>59</v>
      </c>
      <c r="X1614" s="1" t="str">
        <f t="shared" si="102"/>
        <v>690945</v>
      </c>
      <c r="Z1614" s="1" t="s">
        <v>184</v>
      </c>
      <c r="AA1614" s="1">
        <v>1</v>
      </c>
      <c r="AD1614" s="1" t="s">
        <v>79</v>
      </c>
    </row>
    <row r="1615" spans="1:30" s="1" customFormat="1" x14ac:dyDescent="0.3">
      <c r="A1615" s="1" t="s">
        <v>2665</v>
      </c>
      <c r="B1615" s="1" t="s">
        <v>2666</v>
      </c>
      <c r="C1615" s="1" t="s">
        <v>2667</v>
      </c>
      <c r="D1615" s="1" t="s">
        <v>34</v>
      </c>
      <c r="F1615" s="1" t="s">
        <v>4475</v>
      </c>
      <c r="G1615" s="1" t="s">
        <v>3446</v>
      </c>
      <c r="H1615" s="1" t="s">
        <v>60</v>
      </c>
      <c r="I1615" s="1" t="s">
        <v>113</v>
      </c>
      <c r="J1615" s="1" t="s">
        <v>61</v>
      </c>
      <c r="K1615" s="1" t="str">
        <f t="shared" si="100"/>
        <v>LVL</v>
      </c>
      <c r="L1615" s="2">
        <v>43474</v>
      </c>
      <c r="M1615" s="2">
        <v>43481</v>
      </c>
      <c r="N1615" s="2">
        <v>43481</v>
      </c>
      <c r="W1615" s="1" t="s">
        <v>59</v>
      </c>
      <c r="X1615" s="1" t="str">
        <f t="shared" si="102"/>
        <v>690945</v>
      </c>
      <c r="Z1615" s="1" t="s">
        <v>184</v>
      </c>
      <c r="AA1615" s="1">
        <v>1</v>
      </c>
      <c r="AD1615" s="1" t="s">
        <v>79</v>
      </c>
    </row>
    <row r="1616" spans="1:30" s="1" customFormat="1" x14ac:dyDescent="0.3">
      <c r="A1616" s="1" t="s">
        <v>2665</v>
      </c>
      <c r="B1616" s="1" t="s">
        <v>2666</v>
      </c>
      <c r="C1616" s="1" t="s">
        <v>2667</v>
      </c>
      <c r="D1616" s="1" t="s">
        <v>34</v>
      </c>
      <c r="F1616" s="1" t="s">
        <v>4475</v>
      </c>
      <c r="G1616" s="1" t="s">
        <v>3446</v>
      </c>
      <c r="H1616" s="1" t="s">
        <v>60</v>
      </c>
      <c r="I1616" s="1" t="s">
        <v>113</v>
      </c>
      <c r="J1616" s="1" t="s">
        <v>61</v>
      </c>
      <c r="K1616" s="1" t="str">
        <f t="shared" si="100"/>
        <v>LVL</v>
      </c>
      <c r="L1616" s="2">
        <v>43474</v>
      </c>
      <c r="M1616" s="2">
        <v>43481</v>
      </c>
      <c r="N1616" s="2">
        <v>43481</v>
      </c>
      <c r="W1616" s="1" t="s">
        <v>59</v>
      </c>
      <c r="X1616" s="1" t="str">
        <f t="shared" si="102"/>
        <v>690945</v>
      </c>
      <c r="Z1616" s="1" t="s">
        <v>184</v>
      </c>
      <c r="AA1616" s="1">
        <v>1</v>
      </c>
      <c r="AD1616" s="1" t="s">
        <v>79</v>
      </c>
    </row>
    <row r="1617" spans="1:30" s="1" customFormat="1" x14ac:dyDescent="0.3">
      <c r="A1617" s="1" t="s">
        <v>2665</v>
      </c>
      <c r="B1617" s="1" t="s">
        <v>2666</v>
      </c>
      <c r="C1617" s="1" t="s">
        <v>2667</v>
      </c>
      <c r="D1617" s="1" t="s">
        <v>34</v>
      </c>
      <c r="F1617" s="1" t="s">
        <v>4475</v>
      </c>
      <c r="G1617" s="1" t="s">
        <v>3446</v>
      </c>
      <c r="H1617" s="1" t="s">
        <v>60</v>
      </c>
      <c r="I1617" s="1" t="s">
        <v>113</v>
      </c>
      <c r="J1617" s="1" t="s">
        <v>61</v>
      </c>
      <c r="K1617" s="1" t="str">
        <f t="shared" si="100"/>
        <v>LVL</v>
      </c>
      <c r="L1617" s="2">
        <v>43474</v>
      </c>
      <c r="M1617" s="2">
        <v>43481</v>
      </c>
      <c r="N1617" s="2">
        <v>43481</v>
      </c>
      <c r="W1617" s="1" t="s">
        <v>59</v>
      </c>
      <c r="X1617" s="1" t="str">
        <f t="shared" si="102"/>
        <v>690945</v>
      </c>
      <c r="Z1617" s="1" t="s">
        <v>184</v>
      </c>
      <c r="AA1617" s="1">
        <v>1</v>
      </c>
      <c r="AD1617" s="1" t="s">
        <v>79</v>
      </c>
    </row>
    <row r="1618" spans="1:30" s="1" customFormat="1" x14ac:dyDescent="0.3">
      <c r="A1618" s="1" t="s">
        <v>2665</v>
      </c>
      <c r="B1618" s="1" t="s">
        <v>2666</v>
      </c>
      <c r="C1618" s="1" t="s">
        <v>2667</v>
      </c>
      <c r="D1618" s="1" t="s">
        <v>34</v>
      </c>
      <c r="F1618" s="1" t="s">
        <v>4475</v>
      </c>
      <c r="G1618" s="1" t="s">
        <v>3446</v>
      </c>
      <c r="H1618" s="1" t="s">
        <v>60</v>
      </c>
      <c r="I1618" s="1" t="s">
        <v>113</v>
      </c>
      <c r="J1618" s="1" t="s">
        <v>61</v>
      </c>
      <c r="K1618" s="1" t="str">
        <f t="shared" si="100"/>
        <v>LVL</v>
      </c>
      <c r="L1618" s="2">
        <v>43474</v>
      </c>
      <c r="M1618" s="2">
        <v>43481</v>
      </c>
      <c r="N1618" s="2">
        <v>43481</v>
      </c>
      <c r="W1618" s="1" t="s">
        <v>59</v>
      </c>
      <c r="X1618" s="1" t="str">
        <f t="shared" si="102"/>
        <v>690945</v>
      </c>
      <c r="Z1618" s="1" t="s">
        <v>184</v>
      </c>
      <c r="AA1618" s="1">
        <v>1</v>
      </c>
      <c r="AD1618" s="1" t="s">
        <v>79</v>
      </c>
    </row>
    <row r="1619" spans="1:30" s="1" customFormat="1" x14ac:dyDescent="0.3">
      <c r="A1619" s="1" t="s">
        <v>2679</v>
      </c>
      <c r="B1619" s="1" t="s">
        <v>134</v>
      </c>
      <c r="C1619" s="1" t="s">
        <v>2680</v>
      </c>
      <c r="D1619" s="1" t="s">
        <v>34</v>
      </c>
      <c r="F1619" s="1" t="s">
        <v>4475</v>
      </c>
      <c r="G1619" s="1" t="s">
        <v>3447</v>
      </c>
      <c r="H1619" s="1" t="s">
        <v>60</v>
      </c>
      <c r="I1619" s="1" t="s">
        <v>113</v>
      </c>
      <c r="J1619" s="1" t="s">
        <v>61</v>
      </c>
      <c r="K1619" s="1" t="str">
        <f t="shared" si="100"/>
        <v>LVL</v>
      </c>
      <c r="L1619" s="2">
        <v>43474</v>
      </c>
      <c r="M1619" s="2">
        <v>43481</v>
      </c>
      <c r="N1619" s="2">
        <v>43481</v>
      </c>
      <c r="W1619" s="1" t="s">
        <v>59</v>
      </c>
      <c r="X1619" s="1" t="str">
        <f t="shared" si="102"/>
        <v>690945</v>
      </c>
      <c r="Z1619" s="1" t="s">
        <v>184</v>
      </c>
      <c r="AA1619" s="1">
        <v>1</v>
      </c>
      <c r="AB1619" s="1" t="s">
        <v>3448</v>
      </c>
      <c r="AD1619" s="1" t="s">
        <v>79</v>
      </c>
    </row>
    <row r="1620" spans="1:30" s="1" customFormat="1" x14ac:dyDescent="0.3">
      <c r="A1620" s="1" t="s">
        <v>1217</v>
      </c>
      <c r="B1620" s="1" t="s">
        <v>1218</v>
      </c>
      <c r="C1620" s="1" t="s">
        <v>1219</v>
      </c>
      <c r="D1620" s="1" t="s">
        <v>34</v>
      </c>
      <c r="F1620" s="1" t="s">
        <v>4475</v>
      </c>
      <c r="G1620" s="1" t="s">
        <v>3449</v>
      </c>
      <c r="H1620" s="1" t="s">
        <v>60</v>
      </c>
      <c r="I1620" s="1" t="s">
        <v>113</v>
      </c>
      <c r="J1620" s="1" t="s">
        <v>61</v>
      </c>
      <c r="K1620" s="1" t="str">
        <f t="shared" si="100"/>
        <v>LVL</v>
      </c>
      <c r="L1620" s="2">
        <v>43474</v>
      </c>
      <c r="M1620" s="2">
        <v>43481</v>
      </c>
      <c r="N1620" s="2">
        <v>43481</v>
      </c>
      <c r="W1620" s="1" t="s">
        <v>59</v>
      </c>
      <c r="X1620" s="1" t="str">
        <f t="shared" si="102"/>
        <v>690945</v>
      </c>
      <c r="Z1620" s="1" t="s">
        <v>184</v>
      </c>
      <c r="AA1620" s="1">
        <v>1</v>
      </c>
      <c r="AD1620" s="1" t="s">
        <v>79</v>
      </c>
    </row>
    <row r="1621" spans="1:30" s="1" customFormat="1" x14ac:dyDescent="0.3">
      <c r="A1621" s="1" t="s">
        <v>2431</v>
      </c>
      <c r="B1621" s="1" t="s">
        <v>134</v>
      </c>
      <c r="C1621" s="1" t="s">
        <v>2432</v>
      </c>
      <c r="D1621" s="1" t="s">
        <v>37</v>
      </c>
      <c r="F1621" s="1">
        <v>105</v>
      </c>
      <c r="G1621" s="1" t="s">
        <v>3450</v>
      </c>
      <c r="H1621" s="1" t="s">
        <v>60</v>
      </c>
      <c r="I1621" s="1" t="s">
        <v>113</v>
      </c>
      <c r="J1621" s="1" t="s">
        <v>61</v>
      </c>
      <c r="K1621" s="1" t="str">
        <f>"FRN"</f>
        <v>FRN</v>
      </c>
      <c r="L1621" s="2">
        <v>43474</v>
      </c>
      <c r="M1621" s="2">
        <v>43475</v>
      </c>
      <c r="N1621" s="2">
        <v>43475</v>
      </c>
      <c r="W1621" s="1" t="s">
        <v>59</v>
      </c>
      <c r="X1621" s="1" t="str">
        <f>"305671"</f>
        <v>305671</v>
      </c>
      <c r="Z1621" s="1" t="s">
        <v>65</v>
      </c>
      <c r="AA1621" s="1">
        <v>1</v>
      </c>
      <c r="AB1621" s="1" t="s">
        <v>3451</v>
      </c>
      <c r="AD1621" s="1" t="s">
        <v>67</v>
      </c>
    </row>
    <row r="1622" spans="1:30" s="1" customFormat="1" x14ac:dyDescent="0.3">
      <c r="A1622" s="1" t="s">
        <v>308</v>
      </c>
      <c r="B1622" s="1" t="s">
        <v>51</v>
      </c>
      <c r="C1622" s="1" t="s">
        <v>309</v>
      </c>
      <c r="D1622" s="1" t="s">
        <v>34</v>
      </c>
      <c r="F1622" s="1" t="s">
        <v>4475</v>
      </c>
      <c r="G1622" s="1" t="s">
        <v>3452</v>
      </c>
      <c r="H1622" s="1" t="s">
        <v>60</v>
      </c>
      <c r="I1622" s="1" t="s">
        <v>113</v>
      </c>
      <c r="J1622" s="1" t="s">
        <v>61</v>
      </c>
      <c r="K1622" s="1" t="str">
        <f t="shared" ref="K1622:K1627" si="103">"LVL"</f>
        <v>LVL</v>
      </c>
      <c r="L1622" s="2">
        <v>43474</v>
      </c>
      <c r="M1622" s="2">
        <v>43482</v>
      </c>
      <c r="N1622" s="2">
        <v>43482</v>
      </c>
      <c r="W1622" s="1" t="s">
        <v>59</v>
      </c>
      <c r="X1622" s="1" t="str">
        <f>"690945"</f>
        <v>690945</v>
      </c>
      <c r="Z1622" s="1" t="s">
        <v>184</v>
      </c>
      <c r="AA1622" s="1">
        <v>1</v>
      </c>
      <c r="AD1622" s="1" t="s">
        <v>79</v>
      </c>
    </row>
    <row r="1623" spans="1:30" s="1" customFormat="1" x14ac:dyDescent="0.3">
      <c r="A1623" s="1" t="s">
        <v>3455</v>
      </c>
      <c r="B1623" s="1" t="s">
        <v>682</v>
      </c>
      <c r="C1623" s="1" t="s">
        <v>3127</v>
      </c>
      <c r="D1623" s="1" t="s">
        <v>34</v>
      </c>
      <c r="F1623" s="1" t="s">
        <v>4516</v>
      </c>
      <c r="G1623" s="1" t="s">
        <v>3454</v>
      </c>
      <c r="H1623" s="1" t="s">
        <v>60</v>
      </c>
      <c r="I1623" s="1" t="s">
        <v>113</v>
      </c>
      <c r="J1623" s="1" t="s">
        <v>61</v>
      </c>
      <c r="K1623" s="1" t="str">
        <f t="shared" si="103"/>
        <v>LVL</v>
      </c>
      <c r="L1623" s="2">
        <v>43475</v>
      </c>
      <c r="M1623" s="2">
        <v>43482</v>
      </c>
      <c r="N1623" s="2">
        <v>43482</v>
      </c>
      <c r="W1623" s="1" t="s">
        <v>59</v>
      </c>
      <c r="X1623" s="1" t="str">
        <f>"593982"</f>
        <v>593982</v>
      </c>
      <c r="Z1623" s="1" t="s">
        <v>3453</v>
      </c>
      <c r="AA1623" s="1">
        <v>1</v>
      </c>
      <c r="AD1623" s="1" t="s">
        <v>3456</v>
      </c>
    </row>
    <row r="1624" spans="1:30" s="1" customFormat="1" x14ac:dyDescent="0.3">
      <c r="A1624" s="1" t="s">
        <v>2418</v>
      </c>
      <c r="B1624" s="1" t="s">
        <v>2419</v>
      </c>
      <c r="C1624" s="1" t="s">
        <v>840</v>
      </c>
      <c r="D1624" s="1" t="s">
        <v>34</v>
      </c>
      <c r="F1624" s="1" t="s">
        <v>4475</v>
      </c>
      <c r="G1624" s="1" t="s">
        <v>3457</v>
      </c>
      <c r="H1624" s="1" t="s">
        <v>60</v>
      </c>
      <c r="I1624" s="1" t="s">
        <v>113</v>
      </c>
      <c r="J1624" s="1" t="s">
        <v>61</v>
      </c>
      <c r="K1624" s="1" t="str">
        <f t="shared" si="103"/>
        <v>LVL</v>
      </c>
      <c r="L1624" s="2">
        <v>43475</v>
      </c>
      <c r="M1624" s="2">
        <v>43482</v>
      </c>
      <c r="N1624" s="2">
        <v>43482</v>
      </c>
      <c r="W1624" s="1" t="s">
        <v>59</v>
      </c>
      <c r="X1624" s="1" t="str">
        <f>"690945"</f>
        <v>690945</v>
      </c>
      <c r="Z1624" s="1" t="s">
        <v>184</v>
      </c>
      <c r="AA1624" s="1">
        <v>1</v>
      </c>
      <c r="AD1624" s="1" t="s">
        <v>79</v>
      </c>
    </row>
    <row r="1625" spans="1:30" s="1" customFormat="1" x14ac:dyDescent="0.3">
      <c r="A1625" s="1" t="s">
        <v>2679</v>
      </c>
      <c r="B1625" s="1" t="s">
        <v>134</v>
      </c>
      <c r="C1625" s="1" t="s">
        <v>2680</v>
      </c>
      <c r="D1625" s="1" t="s">
        <v>34</v>
      </c>
      <c r="F1625" s="1" t="s">
        <v>4475</v>
      </c>
      <c r="G1625" s="1" t="s">
        <v>3458</v>
      </c>
      <c r="H1625" s="1" t="s">
        <v>60</v>
      </c>
      <c r="I1625" s="1" t="s">
        <v>113</v>
      </c>
      <c r="J1625" s="1" t="s">
        <v>61</v>
      </c>
      <c r="K1625" s="1" t="str">
        <f t="shared" si="103"/>
        <v>LVL</v>
      </c>
      <c r="L1625" s="2">
        <v>43475</v>
      </c>
      <c r="M1625" s="2">
        <v>43482</v>
      </c>
      <c r="N1625" s="2">
        <v>43482</v>
      </c>
      <c r="W1625" s="1" t="s">
        <v>59</v>
      </c>
      <c r="X1625" s="1" t="str">
        <f>"690945"</f>
        <v>690945</v>
      </c>
      <c r="Z1625" s="1" t="s">
        <v>184</v>
      </c>
      <c r="AA1625" s="1">
        <v>1</v>
      </c>
      <c r="AB1625" s="1" t="s">
        <v>3459</v>
      </c>
      <c r="AD1625" s="1" t="s">
        <v>79</v>
      </c>
    </row>
    <row r="1626" spans="1:30" s="1" customFormat="1" x14ac:dyDescent="0.3">
      <c r="A1626" s="1" t="s">
        <v>2648</v>
      </c>
      <c r="B1626" s="1" t="s">
        <v>2649</v>
      </c>
      <c r="C1626" s="1" t="s">
        <v>2650</v>
      </c>
      <c r="D1626" s="1" t="s">
        <v>34</v>
      </c>
      <c r="F1626" s="1" t="s">
        <v>4475</v>
      </c>
      <c r="G1626" s="1" t="s">
        <v>3460</v>
      </c>
      <c r="H1626" s="1" t="s">
        <v>60</v>
      </c>
      <c r="I1626" s="1" t="s">
        <v>113</v>
      </c>
      <c r="J1626" s="1" t="s">
        <v>61</v>
      </c>
      <c r="K1626" s="1" t="str">
        <f t="shared" si="103"/>
        <v>LVL</v>
      </c>
      <c r="L1626" s="2">
        <v>43475</v>
      </c>
      <c r="M1626" s="2">
        <v>43482</v>
      </c>
      <c r="N1626" s="2">
        <v>43482</v>
      </c>
      <c r="W1626" s="1" t="s">
        <v>59</v>
      </c>
      <c r="X1626" s="1" t="str">
        <f>"139545"</f>
        <v>139545</v>
      </c>
      <c r="Z1626" s="1" t="s">
        <v>74</v>
      </c>
      <c r="AA1626" s="1">
        <v>1</v>
      </c>
      <c r="AB1626" s="1" t="s">
        <v>3461</v>
      </c>
      <c r="AD1626" s="1" t="s">
        <v>79</v>
      </c>
    </row>
    <row r="1627" spans="1:30" s="1" customFormat="1" x14ac:dyDescent="0.3">
      <c r="A1627" s="1" t="s">
        <v>1834</v>
      </c>
      <c r="B1627" s="1" t="s">
        <v>1835</v>
      </c>
      <c r="C1627" s="1" t="s">
        <v>1836</v>
      </c>
      <c r="D1627" s="1" t="s">
        <v>34</v>
      </c>
      <c r="F1627" s="1" t="s">
        <v>4475</v>
      </c>
      <c r="G1627" s="1" t="s">
        <v>3462</v>
      </c>
      <c r="H1627" s="1" t="s">
        <v>60</v>
      </c>
      <c r="I1627" s="1" t="s">
        <v>113</v>
      </c>
      <c r="J1627" s="1" t="s">
        <v>61</v>
      </c>
      <c r="K1627" s="1" t="str">
        <f t="shared" si="103"/>
        <v>LVL</v>
      </c>
      <c r="L1627" s="2">
        <v>43476</v>
      </c>
      <c r="M1627" s="2">
        <v>43486</v>
      </c>
      <c r="N1627" s="2">
        <v>43486</v>
      </c>
      <c r="W1627" s="1" t="s">
        <v>59</v>
      </c>
      <c r="X1627" s="1" t="str">
        <f>"690945"</f>
        <v>690945</v>
      </c>
      <c r="Z1627" s="1" t="s">
        <v>184</v>
      </c>
      <c r="AA1627" s="1">
        <v>1</v>
      </c>
      <c r="AD1627" s="1" t="s">
        <v>79</v>
      </c>
    </row>
    <row r="1628" spans="1:30" s="1" customFormat="1" x14ac:dyDescent="0.3">
      <c r="A1628" s="1" t="s">
        <v>1172</v>
      </c>
      <c r="B1628" s="1" t="s">
        <v>1173</v>
      </c>
      <c r="C1628" s="1" t="s">
        <v>1174</v>
      </c>
      <c r="D1628" s="1" t="s">
        <v>37</v>
      </c>
      <c r="F1628" s="1">
        <v>105</v>
      </c>
      <c r="G1628" s="1" t="s">
        <v>3463</v>
      </c>
      <c r="H1628" s="1" t="s">
        <v>60</v>
      </c>
      <c r="I1628" s="1" t="s">
        <v>113</v>
      </c>
      <c r="J1628" s="1" t="s">
        <v>61</v>
      </c>
      <c r="K1628" s="1" t="str">
        <f>"44"</f>
        <v>44</v>
      </c>
      <c r="L1628" s="2">
        <v>43477</v>
      </c>
      <c r="M1628" s="2">
        <v>43480</v>
      </c>
      <c r="N1628" s="2">
        <v>43480</v>
      </c>
      <c r="W1628" s="1" t="s">
        <v>59</v>
      </c>
      <c r="X1628" s="1" t="str">
        <f>"305671"</f>
        <v>305671</v>
      </c>
      <c r="Z1628" s="1" t="s">
        <v>65</v>
      </c>
      <c r="AA1628" s="1">
        <v>1</v>
      </c>
      <c r="AB1628" s="1" t="s">
        <v>3464</v>
      </c>
      <c r="AD1628" s="1" t="s">
        <v>67</v>
      </c>
    </row>
    <row r="1629" spans="1:30" s="1" customFormat="1" x14ac:dyDescent="0.3">
      <c r="A1629" s="1" t="s">
        <v>2971</v>
      </c>
      <c r="B1629" s="1" t="s">
        <v>2972</v>
      </c>
      <c r="C1629" s="1" t="s">
        <v>2973</v>
      </c>
      <c r="D1629" s="1" t="s">
        <v>34</v>
      </c>
      <c r="F1629" s="1" t="s">
        <v>4475</v>
      </c>
      <c r="G1629" s="1" t="s">
        <v>3465</v>
      </c>
      <c r="H1629" s="1" t="s">
        <v>60</v>
      </c>
      <c r="I1629" s="1" t="s">
        <v>64</v>
      </c>
      <c r="J1629" s="1" t="s">
        <v>61</v>
      </c>
      <c r="K1629" s="1" t="str">
        <f t="shared" ref="K1629:K1645" si="104">"LVL"</f>
        <v>LVL</v>
      </c>
      <c r="L1629" s="2">
        <v>43479</v>
      </c>
      <c r="M1629" s="2">
        <v>43487</v>
      </c>
      <c r="N1629" s="2">
        <v>43487</v>
      </c>
      <c r="W1629" s="1" t="s">
        <v>59</v>
      </c>
      <c r="X1629" s="1" t="str">
        <f t="shared" ref="X1629:X1645" si="105">"690945"</f>
        <v>690945</v>
      </c>
      <c r="Z1629" s="1" t="s">
        <v>184</v>
      </c>
      <c r="AA1629" s="1">
        <v>1</v>
      </c>
      <c r="AD1629" s="1" t="s">
        <v>79</v>
      </c>
    </row>
    <row r="1630" spans="1:30" s="1" customFormat="1" x14ac:dyDescent="0.3">
      <c r="A1630" s="1" t="s">
        <v>3467</v>
      </c>
      <c r="B1630" s="1" t="s">
        <v>3468</v>
      </c>
      <c r="C1630" s="1" t="s">
        <v>3469</v>
      </c>
      <c r="D1630" s="1" t="s">
        <v>34</v>
      </c>
      <c r="F1630" s="1" t="s">
        <v>4475</v>
      </c>
      <c r="G1630" s="1" t="s">
        <v>3466</v>
      </c>
      <c r="H1630" s="1" t="s">
        <v>60</v>
      </c>
      <c r="I1630" s="1" t="s">
        <v>113</v>
      </c>
      <c r="J1630" s="1" t="s">
        <v>61</v>
      </c>
      <c r="K1630" s="1" t="str">
        <f t="shared" si="104"/>
        <v>LVL</v>
      </c>
      <c r="L1630" s="2">
        <v>43479</v>
      </c>
      <c r="M1630" s="2">
        <v>43486</v>
      </c>
      <c r="N1630" s="2">
        <v>43486</v>
      </c>
      <c r="W1630" s="1" t="s">
        <v>59</v>
      </c>
      <c r="X1630" s="1" t="str">
        <f t="shared" si="105"/>
        <v>690945</v>
      </c>
      <c r="Z1630" s="1" t="s">
        <v>184</v>
      </c>
      <c r="AA1630" s="1">
        <v>1</v>
      </c>
      <c r="AD1630" s="1" t="s">
        <v>79</v>
      </c>
    </row>
    <row r="1631" spans="1:30" s="1" customFormat="1" x14ac:dyDescent="0.3">
      <c r="A1631" s="1" t="s">
        <v>648</v>
      </c>
      <c r="B1631" s="1" t="s">
        <v>649</v>
      </c>
      <c r="C1631" s="1" t="s">
        <v>650</v>
      </c>
      <c r="D1631" s="1" t="s">
        <v>34</v>
      </c>
      <c r="F1631" s="1" t="s">
        <v>4475</v>
      </c>
      <c r="G1631" s="1" t="s">
        <v>3470</v>
      </c>
      <c r="H1631" s="1" t="s">
        <v>60</v>
      </c>
      <c r="I1631" s="1" t="s">
        <v>113</v>
      </c>
      <c r="J1631" s="1" t="s">
        <v>61</v>
      </c>
      <c r="K1631" s="1" t="str">
        <f t="shared" si="104"/>
        <v>LVL</v>
      </c>
      <c r="L1631" s="2">
        <v>43479</v>
      </c>
      <c r="M1631" s="2">
        <v>43486</v>
      </c>
      <c r="N1631" s="2">
        <v>43486</v>
      </c>
      <c r="W1631" s="1" t="s">
        <v>59</v>
      </c>
      <c r="X1631" s="1" t="str">
        <f t="shared" si="105"/>
        <v>690945</v>
      </c>
      <c r="Z1631" s="1" t="s">
        <v>184</v>
      </c>
      <c r="AA1631" s="1">
        <v>1</v>
      </c>
      <c r="AB1631" s="1" t="s">
        <v>3471</v>
      </c>
      <c r="AD1631" s="1" t="s">
        <v>79</v>
      </c>
    </row>
    <row r="1632" spans="1:30" s="1" customFormat="1" x14ac:dyDescent="0.3">
      <c r="A1632" s="1" t="s">
        <v>648</v>
      </c>
      <c r="B1632" s="1" t="s">
        <v>649</v>
      </c>
      <c r="C1632" s="1" t="s">
        <v>650</v>
      </c>
      <c r="D1632" s="1" t="s">
        <v>34</v>
      </c>
      <c r="F1632" s="1" t="s">
        <v>4475</v>
      </c>
      <c r="G1632" s="1" t="s">
        <v>3470</v>
      </c>
      <c r="H1632" s="1" t="s">
        <v>60</v>
      </c>
      <c r="I1632" s="1" t="s">
        <v>113</v>
      </c>
      <c r="J1632" s="1" t="s">
        <v>61</v>
      </c>
      <c r="K1632" s="1" t="str">
        <f t="shared" si="104"/>
        <v>LVL</v>
      </c>
      <c r="L1632" s="2">
        <v>43479</v>
      </c>
      <c r="M1632" s="2">
        <v>43486</v>
      </c>
      <c r="N1632" s="2">
        <v>43486</v>
      </c>
      <c r="W1632" s="1" t="s">
        <v>59</v>
      </c>
      <c r="X1632" s="1" t="str">
        <f t="shared" si="105"/>
        <v>690945</v>
      </c>
      <c r="Z1632" s="1" t="s">
        <v>184</v>
      </c>
      <c r="AA1632" s="1">
        <v>1</v>
      </c>
      <c r="AB1632" s="1" t="s">
        <v>3471</v>
      </c>
      <c r="AD1632" s="1" t="s">
        <v>79</v>
      </c>
    </row>
    <row r="1633" spans="1:30" s="1" customFormat="1" x14ac:dyDescent="0.3">
      <c r="A1633" s="1" t="s">
        <v>3473</v>
      </c>
      <c r="B1633" s="1" t="s">
        <v>3474</v>
      </c>
      <c r="C1633" s="1" t="s">
        <v>3475</v>
      </c>
      <c r="D1633" s="1" t="s">
        <v>34</v>
      </c>
      <c r="F1633" s="1" t="s">
        <v>4475</v>
      </c>
      <c r="G1633" s="1" t="s">
        <v>3472</v>
      </c>
      <c r="H1633" s="1" t="s">
        <v>60</v>
      </c>
      <c r="I1633" s="1" t="s">
        <v>113</v>
      </c>
      <c r="J1633" s="1" t="s">
        <v>61</v>
      </c>
      <c r="K1633" s="1" t="str">
        <f t="shared" si="104"/>
        <v>LVL</v>
      </c>
      <c r="L1633" s="2">
        <v>43479</v>
      </c>
      <c r="M1633" s="2">
        <v>43486</v>
      </c>
      <c r="N1633" s="2">
        <v>43486</v>
      </c>
      <c r="W1633" s="1" t="s">
        <v>59</v>
      </c>
      <c r="X1633" s="1" t="str">
        <f t="shared" si="105"/>
        <v>690945</v>
      </c>
      <c r="Z1633" s="1" t="s">
        <v>184</v>
      </c>
      <c r="AA1633" s="1">
        <v>1</v>
      </c>
      <c r="AB1633" s="1" t="s">
        <v>3476</v>
      </c>
      <c r="AD1633" s="1" t="s">
        <v>79</v>
      </c>
    </row>
    <row r="1634" spans="1:30" s="1" customFormat="1" x14ac:dyDescent="0.3">
      <c r="A1634" s="1" t="s">
        <v>3478</v>
      </c>
      <c r="B1634" s="1" t="s">
        <v>134</v>
      </c>
      <c r="C1634" s="1" t="s">
        <v>66</v>
      </c>
      <c r="D1634" s="1" t="s">
        <v>34</v>
      </c>
      <c r="F1634" s="1" t="s">
        <v>4475</v>
      </c>
      <c r="G1634" s="1" t="s">
        <v>3477</v>
      </c>
      <c r="H1634" s="1" t="s">
        <v>60</v>
      </c>
      <c r="I1634" s="1" t="s">
        <v>113</v>
      </c>
      <c r="J1634" s="1" t="s">
        <v>61</v>
      </c>
      <c r="K1634" s="1" t="str">
        <f t="shared" si="104"/>
        <v>LVL</v>
      </c>
      <c r="L1634" s="2">
        <v>43479</v>
      </c>
      <c r="M1634" s="2">
        <v>43486</v>
      </c>
      <c r="N1634" s="2">
        <v>43486</v>
      </c>
      <c r="W1634" s="1" t="s">
        <v>59</v>
      </c>
      <c r="X1634" s="1" t="str">
        <f t="shared" si="105"/>
        <v>690945</v>
      </c>
      <c r="Z1634" s="1" t="s">
        <v>184</v>
      </c>
      <c r="AA1634" s="1">
        <v>1</v>
      </c>
      <c r="AB1634" s="1" t="s">
        <v>3479</v>
      </c>
      <c r="AD1634" s="1" t="s">
        <v>79</v>
      </c>
    </row>
    <row r="1635" spans="1:30" s="1" customFormat="1" x14ac:dyDescent="0.3">
      <c r="A1635" s="1" t="s">
        <v>459</v>
      </c>
      <c r="B1635" s="1" t="s">
        <v>460</v>
      </c>
      <c r="C1635" s="1" t="s">
        <v>461</v>
      </c>
      <c r="D1635" s="1" t="s">
        <v>34</v>
      </c>
      <c r="F1635" s="1" t="s">
        <v>4475</v>
      </c>
      <c r="G1635" s="1" t="s">
        <v>3480</v>
      </c>
      <c r="H1635" s="1" t="s">
        <v>60</v>
      </c>
      <c r="I1635" s="1" t="s">
        <v>113</v>
      </c>
      <c r="J1635" s="1" t="s">
        <v>61</v>
      </c>
      <c r="K1635" s="1" t="str">
        <f t="shared" si="104"/>
        <v>LVL</v>
      </c>
      <c r="L1635" s="2">
        <v>43479</v>
      </c>
      <c r="M1635" s="2">
        <v>43486</v>
      </c>
      <c r="N1635" s="2">
        <v>43486</v>
      </c>
      <c r="W1635" s="1" t="s">
        <v>59</v>
      </c>
      <c r="X1635" s="1" t="str">
        <f t="shared" si="105"/>
        <v>690945</v>
      </c>
      <c r="Z1635" s="1" t="s">
        <v>184</v>
      </c>
      <c r="AA1635" s="1">
        <v>1</v>
      </c>
      <c r="AD1635" s="1" t="s">
        <v>79</v>
      </c>
    </row>
    <row r="1636" spans="1:30" s="1" customFormat="1" x14ac:dyDescent="0.3">
      <c r="A1636" s="1" t="s">
        <v>459</v>
      </c>
      <c r="B1636" s="1" t="s">
        <v>460</v>
      </c>
      <c r="C1636" s="1" t="s">
        <v>461</v>
      </c>
      <c r="D1636" s="1" t="s">
        <v>34</v>
      </c>
      <c r="F1636" s="1" t="s">
        <v>4475</v>
      </c>
      <c r="G1636" s="1" t="s">
        <v>3480</v>
      </c>
      <c r="H1636" s="1" t="s">
        <v>60</v>
      </c>
      <c r="I1636" s="1" t="s">
        <v>113</v>
      </c>
      <c r="J1636" s="1" t="s">
        <v>61</v>
      </c>
      <c r="K1636" s="1" t="str">
        <f t="shared" si="104"/>
        <v>LVL</v>
      </c>
      <c r="L1636" s="2">
        <v>43479</v>
      </c>
      <c r="M1636" s="2">
        <v>43486</v>
      </c>
      <c r="N1636" s="2">
        <v>43486</v>
      </c>
      <c r="W1636" s="1" t="s">
        <v>59</v>
      </c>
      <c r="X1636" s="1" t="str">
        <f t="shared" si="105"/>
        <v>690945</v>
      </c>
      <c r="Z1636" s="1" t="s">
        <v>184</v>
      </c>
      <c r="AA1636" s="1">
        <v>1</v>
      </c>
      <c r="AD1636" s="1" t="s">
        <v>79</v>
      </c>
    </row>
    <row r="1637" spans="1:30" s="1" customFormat="1" x14ac:dyDescent="0.3">
      <c r="A1637" s="1" t="s">
        <v>2114</v>
      </c>
      <c r="B1637" s="1" t="s">
        <v>134</v>
      </c>
      <c r="C1637" s="1" t="s">
        <v>131</v>
      </c>
      <c r="D1637" s="1" t="s">
        <v>34</v>
      </c>
      <c r="F1637" s="1" t="s">
        <v>4475</v>
      </c>
      <c r="G1637" s="1" t="s">
        <v>3481</v>
      </c>
      <c r="H1637" s="1" t="s">
        <v>60</v>
      </c>
      <c r="I1637" s="1" t="s">
        <v>113</v>
      </c>
      <c r="J1637" s="1" t="s">
        <v>61</v>
      </c>
      <c r="K1637" s="1" t="str">
        <f t="shared" si="104"/>
        <v>LVL</v>
      </c>
      <c r="L1637" s="2">
        <v>43479</v>
      </c>
      <c r="M1637" s="2">
        <v>43486</v>
      </c>
      <c r="N1637" s="2">
        <v>43486</v>
      </c>
      <c r="W1637" s="1" t="s">
        <v>59</v>
      </c>
      <c r="X1637" s="1" t="str">
        <f t="shared" si="105"/>
        <v>690945</v>
      </c>
      <c r="Z1637" s="1" t="s">
        <v>184</v>
      </c>
      <c r="AA1637" s="1">
        <v>1</v>
      </c>
      <c r="AB1637" s="1" t="s">
        <v>3482</v>
      </c>
      <c r="AD1637" s="1" t="s">
        <v>79</v>
      </c>
    </row>
    <row r="1638" spans="1:30" s="1" customFormat="1" x14ac:dyDescent="0.3">
      <c r="A1638" s="1" t="s">
        <v>2114</v>
      </c>
      <c r="B1638" s="1" t="s">
        <v>134</v>
      </c>
      <c r="C1638" s="1" t="s">
        <v>131</v>
      </c>
      <c r="D1638" s="1" t="s">
        <v>34</v>
      </c>
      <c r="F1638" s="1" t="s">
        <v>4475</v>
      </c>
      <c r="G1638" s="1" t="s">
        <v>3481</v>
      </c>
      <c r="H1638" s="1" t="s">
        <v>60</v>
      </c>
      <c r="I1638" s="1" t="s">
        <v>113</v>
      </c>
      <c r="J1638" s="1" t="s">
        <v>61</v>
      </c>
      <c r="K1638" s="1" t="str">
        <f t="shared" si="104"/>
        <v>LVL</v>
      </c>
      <c r="L1638" s="2">
        <v>43479</v>
      </c>
      <c r="M1638" s="2">
        <v>43486</v>
      </c>
      <c r="N1638" s="2">
        <v>43486</v>
      </c>
      <c r="W1638" s="1" t="s">
        <v>59</v>
      </c>
      <c r="X1638" s="1" t="str">
        <f t="shared" si="105"/>
        <v>690945</v>
      </c>
      <c r="Z1638" s="1" t="s">
        <v>184</v>
      </c>
      <c r="AA1638" s="1">
        <v>1</v>
      </c>
      <c r="AB1638" s="1" t="s">
        <v>3482</v>
      </c>
      <c r="AD1638" s="1" t="s">
        <v>79</v>
      </c>
    </row>
    <row r="1639" spans="1:30" s="1" customFormat="1" x14ac:dyDescent="0.3">
      <c r="A1639" s="1" t="s">
        <v>648</v>
      </c>
      <c r="B1639" s="1" t="s">
        <v>649</v>
      </c>
      <c r="C1639" s="1" t="s">
        <v>650</v>
      </c>
      <c r="D1639" s="1" t="s">
        <v>34</v>
      </c>
      <c r="F1639" s="1" t="s">
        <v>4475</v>
      </c>
      <c r="G1639" s="1" t="s">
        <v>3483</v>
      </c>
      <c r="H1639" s="1" t="s">
        <v>60</v>
      </c>
      <c r="I1639" s="1" t="s">
        <v>113</v>
      </c>
      <c r="J1639" s="1" t="s">
        <v>61</v>
      </c>
      <c r="K1639" s="1" t="str">
        <f t="shared" si="104"/>
        <v>LVL</v>
      </c>
      <c r="L1639" s="2">
        <v>43479</v>
      </c>
      <c r="M1639" s="2">
        <v>43486</v>
      </c>
      <c r="N1639" s="2">
        <v>43486</v>
      </c>
      <c r="W1639" s="1" t="s">
        <v>59</v>
      </c>
      <c r="X1639" s="1" t="str">
        <f t="shared" si="105"/>
        <v>690945</v>
      </c>
      <c r="Z1639" s="1" t="s">
        <v>184</v>
      </c>
      <c r="AA1639" s="1">
        <v>1</v>
      </c>
      <c r="AB1639" s="1" t="s">
        <v>3484</v>
      </c>
      <c r="AD1639" s="1" t="s">
        <v>79</v>
      </c>
    </row>
    <row r="1640" spans="1:30" s="1" customFormat="1" x14ac:dyDescent="0.3">
      <c r="A1640" s="1" t="s">
        <v>648</v>
      </c>
      <c r="B1640" s="1" t="s">
        <v>649</v>
      </c>
      <c r="C1640" s="1" t="s">
        <v>650</v>
      </c>
      <c r="D1640" s="1" t="s">
        <v>34</v>
      </c>
      <c r="F1640" s="1" t="s">
        <v>4475</v>
      </c>
      <c r="G1640" s="1" t="s">
        <v>3483</v>
      </c>
      <c r="H1640" s="1" t="s">
        <v>60</v>
      </c>
      <c r="I1640" s="1" t="s">
        <v>113</v>
      </c>
      <c r="J1640" s="1" t="s">
        <v>61</v>
      </c>
      <c r="K1640" s="1" t="str">
        <f t="shared" si="104"/>
        <v>LVL</v>
      </c>
      <c r="L1640" s="2">
        <v>43479</v>
      </c>
      <c r="M1640" s="2">
        <v>43486</v>
      </c>
      <c r="N1640" s="2">
        <v>43486</v>
      </c>
      <c r="W1640" s="1" t="s">
        <v>59</v>
      </c>
      <c r="X1640" s="1" t="str">
        <f t="shared" si="105"/>
        <v>690945</v>
      </c>
      <c r="Z1640" s="1" t="s">
        <v>184</v>
      </c>
      <c r="AA1640" s="1">
        <v>1</v>
      </c>
      <c r="AB1640" s="1" t="s">
        <v>3484</v>
      </c>
      <c r="AD1640" s="1" t="s">
        <v>79</v>
      </c>
    </row>
    <row r="1641" spans="1:30" s="1" customFormat="1" x14ac:dyDescent="0.3">
      <c r="A1641" s="1" t="s">
        <v>1460</v>
      </c>
      <c r="B1641" s="1" t="s">
        <v>1461</v>
      </c>
      <c r="C1641" s="1" t="s">
        <v>286</v>
      </c>
      <c r="D1641" s="1" t="s">
        <v>34</v>
      </c>
      <c r="F1641" s="1" t="s">
        <v>4475</v>
      </c>
      <c r="G1641" s="1" t="s">
        <v>3485</v>
      </c>
      <c r="H1641" s="1" t="s">
        <v>60</v>
      </c>
      <c r="I1641" s="1" t="s">
        <v>113</v>
      </c>
      <c r="J1641" s="1" t="s">
        <v>61</v>
      </c>
      <c r="K1641" s="1" t="str">
        <f t="shared" si="104"/>
        <v>LVL</v>
      </c>
      <c r="L1641" s="2">
        <v>43479</v>
      </c>
      <c r="M1641" s="2">
        <v>43486</v>
      </c>
      <c r="N1641" s="2">
        <v>43486</v>
      </c>
      <c r="W1641" s="1" t="s">
        <v>59</v>
      </c>
      <c r="X1641" s="1" t="str">
        <f t="shared" si="105"/>
        <v>690945</v>
      </c>
      <c r="Z1641" s="1" t="s">
        <v>184</v>
      </c>
      <c r="AA1641" s="1">
        <v>1</v>
      </c>
      <c r="AD1641" s="1" t="s">
        <v>79</v>
      </c>
    </row>
    <row r="1642" spans="1:30" s="1" customFormat="1" x14ac:dyDescent="0.3">
      <c r="A1642" s="1" t="s">
        <v>1460</v>
      </c>
      <c r="B1642" s="1" t="s">
        <v>1461</v>
      </c>
      <c r="C1642" s="1" t="s">
        <v>286</v>
      </c>
      <c r="D1642" s="1" t="s">
        <v>34</v>
      </c>
      <c r="F1642" s="1" t="s">
        <v>4475</v>
      </c>
      <c r="G1642" s="1" t="s">
        <v>3485</v>
      </c>
      <c r="H1642" s="1" t="s">
        <v>60</v>
      </c>
      <c r="I1642" s="1" t="s">
        <v>113</v>
      </c>
      <c r="J1642" s="1" t="s">
        <v>61</v>
      </c>
      <c r="K1642" s="1" t="str">
        <f t="shared" si="104"/>
        <v>LVL</v>
      </c>
      <c r="L1642" s="2">
        <v>43479</v>
      </c>
      <c r="M1642" s="2">
        <v>43486</v>
      </c>
      <c r="N1642" s="2">
        <v>43486</v>
      </c>
      <c r="W1642" s="1" t="s">
        <v>59</v>
      </c>
      <c r="X1642" s="1" t="str">
        <f t="shared" si="105"/>
        <v>690945</v>
      </c>
      <c r="Z1642" s="1" t="s">
        <v>184</v>
      </c>
      <c r="AA1642" s="1">
        <v>1</v>
      </c>
      <c r="AD1642" s="1" t="s">
        <v>79</v>
      </c>
    </row>
    <row r="1643" spans="1:30" s="1" customFormat="1" x14ac:dyDescent="0.3">
      <c r="A1643" s="1" t="s">
        <v>1463</v>
      </c>
      <c r="B1643" s="1" t="s">
        <v>1464</v>
      </c>
      <c r="C1643" s="1" t="s">
        <v>1465</v>
      </c>
      <c r="D1643" s="1" t="s">
        <v>34</v>
      </c>
      <c r="F1643" s="1" t="s">
        <v>4475</v>
      </c>
      <c r="G1643" s="1" t="s">
        <v>3486</v>
      </c>
      <c r="H1643" s="1" t="s">
        <v>60</v>
      </c>
      <c r="I1643" s="1" t="s">
        <v>113</v>
      </c>
      <c r="J1643" s="1" t="s">
        <v>61</v>
      </c>
      <c r="K1643" s="1" t="str">
        <f t="shared" si="104"/>
        <v>LVL</v>
      </c>
      <c r="L1643" s="2">
        <v>43479</v>
      </c>
      <c r="M1643" s="2">
        <v>43486</v>
      </c>
      <c r="N1643" s="2">
        <v>43486</v>
      </c>
      <c r="W1643" s="1" t="s">
        <v>59</v>
      </c>
      <c r="X1643" s="1" t="str">
        <f t="shared" si="105"/>
        <v>690945</v>
      </c>
      <c r="Z1643" s="1" t="s">
        <v>184</v>
      </c>
      <c r="AA1643" s="1">
        <v>1</v>
      </c>
      <c r="AD1643" s="1" t="s">
        <v>79</v>
      </c>
    </row>
    <row r="1644" spans="1:30" s="1" customFormat="1" x14ac:dyDescent="0.3">
      <c r="A1644" s="1" t="s">
        <v>1463</v>
      </c>
      <c r="B1644" s="1" t="s">
        <v>1464</v>
      </c>
      <c r="C1644" s="1" t="s">
        <v>1465</v>
      </c>
      <c r="D1644" s="1" t="s">
        <v>34</v>
      </c>
      <c r="F1644" s="1" t="s">
        <v>4475</v>
      </c>
      <c r="G1644" s="1" t="s">
        <v>3486</v>
      </c>
      <c r="H1644" s="1" t="s">
        <v>60</v>
      </c>
      <c r="I1644" s="1" t="s">
        <v>113</v>
      </c>
      <c r="J1644" s="1" t="s">
        <v>61</v>
      </c>
      <c r="K1644" s="1" t="str">
        <f t="shared" si="104"/>
        <v>LVL</v>
      </c>
      <c r="L1644" s="2">
        <v>43479</v>
      </c>
      <c r="M1644" s="2">
        <v>43486</v>
      </c>
      <c r="N1644" s="2">
        <v>43486</v>
      </c>
      <c r="W1644" s="1" t="s">
        <v>59</v>
      </c>
      <c r="X1644" s="1" t="str">
        <f t="shared" si="105"/>
        <v>690945</v>
      </c>
      <c r="Z1644" s="1" t="s">
        <v>184</v>
      </c>
      <c r="AA1644" s="1">
        <v>1</v>
      </c>
      <c r="AD1644" s="1" t="s">
        <v>79</v>
      </c>
    </row>
    <row r="1645" spans="1:30" s="1" customFormat="1" x14ac:dyDescent="0.3">
      <c r="A1645" s="1" t="s">
        <v>413</v>
      </c>
      <c r="B1645" s="1" t="s">
        <v>414</v>
      </c>
      <c r="C1645" s="1" t="s">
        <v>415</v>
      </c>
      <c r="D1645" s="1" t="s">
        <v>34</v>
      </c>
      <c r="F1645" s="1" t="s">
        <v>4475</v>
      </c>
      <c r="G1645" s="1" t="s">
        <v>3487</v>
      </c>
      <c r="H1645" s="1" t="s">
        <v>60</v>
      </c>
      <c r="I1645" s="1" t="s">
        <v>113</v>
      </c>
      <c r="J1645" s="1" t="s">
        <v>61</v>
      </c>
      <c r="K1645" s="1" t="str">
        <f t="shared" si="104"/>
        <v>LVL</v>
      </c>
      <c r="L1645" s="2">
        <v>43479</v>
      </c>
      <c r="M1645" s="2">
        <v>43486</v>
      </c>
      <c r="N1645" s="2">
        <v>43486</v>
      </c>
      <c r="W1645" s="1" t="s">
        <v>59</v>
      </c>
      <c r="X1645" s="1" t="str">
        <f t="shared" si="105"/>
        <v>690945</v>
      </c>
      <c r="Z1645" s="1" t="s">
        <v>184</v>
      </c>
      <c r="AA1645" s="1">
        <v>1</v>
      </c>
      <c r="AD1645" s="1" t="s">
        <v>79</v>
      </c>
    </row>
    <row r="1646" spans="1:30" s="1" customFormat="1" x14ac:dyDescent="0.3">
      <c r="A1646" s="1" t="s">
        <v>2431</v>
      </c>
      <c r="B1646" s="1" t="s">
        <v>134</v>
      </c>
      <c r="C1646" s="1" t="s">
        <v>2432</v>
      </c>
      <c r="D1646" s="1" t="s">
        <v>37</v>
      </c>
      <c r="F1646" s="1">
        <v>105</v>
      </c>
      <c r="G1646" s="1" t="s">
        <v>3488</v>
      </c>
      <c r="H1646" s="1" t="s">
        <v>60</v>
      </c>
      <c r="I1646" s="1" t="s">
        <v>113</v>
      </c>
      <c r="J1646" s="1" t="s">
        <v>61</v>
      </c>
      <c r="K1646" s="1" t="str">
        <f>"FRN"</f>
        <v>FRN</v>
      </c>
      <c r="L1646" s="2">
        <v>43479</v>
      </c>
      <c r="M1646" s="2">
        <v>43482</v>
      </c>
      <c r="N1646" s="2">
        <v>43482</v>
      </c>
      <c r="W1646" s="1" t="s">
        <v>59</v>
      </c>
      <c r="X1646" s="1" t="str">
        <f>"305671"</f>
        <v>305671</v>
      </c>
      <c r="Z1646" s="1" t="s">
        <v>65</v>
      </c>
      <c r="AA1646" s="1">
        <v>1</v>
      </c>
      <c r="AB1646" s="1" t="s">
        <v>3489</v>
      </c>
      <c r="AD1646" s="1" t="s">
        <v>67</v>
      </c>
    </row>
    <row r="1647" spans="1:30" s="1" customFormat="1" x14ac:dyDescent="0.3">
      <c r="A1647" s="1" t="s">
        <v>3492</v>
      </c>
      <c r="B1647" s="1" t="s">
        <v>134</v>
      </c>
      <c r="C1647" s="1" t="s">
        <v>1435</v>
      </c>
      <c r="D1647" s="1" t="s">
        <v>34</v>
      </c>
      <c r="F1647" s="1" t="s">
        <v>4516</v>
      </c>
      <c r="G1647" s="1" t="s">
        <v>3491</v>
      </c>
      <c r="H1647" s="1" t="s">
        <v>60</v>
      </c>
      <c r="I1647" s="1" t="s">
        <v>3493</v>
      </c>
      <c r="J1647" s="1" t="s">
        <v>1743</v>
      </c>
      <c r="K1647" s="1" t="str">
        <f t="shared" ref="K1647:K1662" si="106">"LVL"</f>
        <v>LVL</v>
      </c>
      <c r="L1647" s="2">
        <v>43480</v>
      </c>
      <c r="M1647" s="2">
        <v>43488</v>
      </c>
      <c r="N1647" s="2">
        <v>43488</v>
      </c>
      <c r="W1647" s="1" t="s">
        <v>59</v>
      </c>
      <c r="X1647" s="1" t="str">
        <f>"839945"</f>
        <v>839945</v>
      </c>
      <c r="Z1647" s="1" t="s">
        <v>3490</v>
      </c>
      <c r="AA1647" s="1">
        <v>1</v>
      </c>
      <c r="AB1647" s="1" t="s">
        <v>3494</v>
      </c>
      <c r="AD1647" s="1" t="s">
        <v>3456</v>
      </c>
    </row>
    <row r="1648" spans="1:30" s="1" customFormat="1" x14ac:dyDescent="0.3">
      <c r="A1648" s="1" t="s">
        <v>930</v>
      </c>
      <c r="B1648" s="1" t="s">
        <v>931</v>
      </c>
      <c r="C1648" s="1" t="s">
        <v>932</v>
      </c>
      <c r="D1648" s="1" t="s">
        <v>34</v>
      </c>
      <c r="F1648" s="1" t="s">
        <v>4475</v>
      </c>
      <c r="G1648" s="1" t="s">
        <v>3495</v>
      </c>
      <c r="H1648" s="1" t="s">
        <v>60</v>
      </c>
      <c r="I1648" s="1" t="s">
        <v>113</v>
      </c>
      <c r="J1648" s="1" t="s">
        <v>61</v>
      </c>
      <c r="K1648" s="1" t="str">
        <f t="shared" si="106"/>
        <v>LVL</v>
      </c>
      <c r="L1648" s="2">
        <v>43480</v>
      </c>
      <c r="M1648" s="2">
        <v>43487</v>
      </c>
      <c r="N1648" s="2">
        <v>43487</v>
      </c>
      <c r="W1648" s="1" t="s">
        <v>59</v>
      </c>
      <c r="X1648" s="1" t="str">
        <f t="shared" ref="X1648:X1653" si="107">"690945"</f>
        <v>690945</v>
      </c>
      <c r="Z1648" s="1" t="s">
        <v>184</v>
      </c>
      <c r="AA1648" s="1">
        <v>1</v>
      </c>
      <c r="AD1648" s="1" t="s">
        <v>79</v>
      </c>
    </row>
    <row r="1649" spans="1:30" s="1" customFormat="1" x14ac:dyDescent="0.3">
      <c r="A1649" s="1" t="s">
        <v>930</v>
      </c>
      <c r="B1649" s="1" t="s">
        <v>931</v>
      </c>
      <c r="C1649" s="1" t="s">
        <v>932</v>
      </c>
      <c r="D1649" s="1" t="s">
        <v>34</v>
      </c>
      <c r="F1649" s="1" t="s">
        <v>4475</v>
      </c>
      <c r="G1649" s="1" t="s">
        <v>3495</v>
      </c>
      <c r="H1649" s="1" t="s">
        <v>60</v>
      </c>
      <c r="I1649" s="1" t="s">
        <v>113</v>
      </c>
      <c r="J1649" s="1" t="s">
        <v>61</v>
      </c>
      <c r="K1649" s="1" t="str">
        <f t="shared" si="106"/>
        <v>LVL</v>
      </c>
      <c r="L1649" s="2">
        <v>43480</v>
      </c>
      <c r="M1649" s="2">
        <v>43487</v>
      </c>
      <c r="N1649" s="2">
        <v>43487</v>
      </c>
      <c r="W1649" s="1" t="s">
        <v>59</v>
      </c>
      <c r="X1649" s="1" t="str">
        <f t="shared" si="107"/>
        <v>690945</v>
      </c>
      <c r="Z1649" s="1" t="s">
        <v>184</v>
      </c>
      <c r="AA1649" s="1">
        <v>1</v>
      </c>
      <c r="AD1649" s="1" t="s">
        <v>79</v>
      </c>
    </row>
    <row r="1650" spans="1:30" s="1" customFormat="1" x14ac:dyDescent="0.3">
      <c r="A1650" s="1" t="s">
        <v>1928</v>
      </c>
      <c r="B1650" s="1" t="s">
        <v>1929</v>
      </c>
      <c r="C1650" s="1" t="s">
        <v>1930</v>
      </c>
      <c r="D1650" s="1" t="s">
        <v>34</v>
      </c>
      <c r="F1650" s="1" t="s">
        <v>4475</v>
      </c>
      <c r="G1650" s="1" t="s">
        <v>3496</v>
      </c>
      <c r="H1650" s="1" t="s">
        <v>60</v>
      </c>
      <c r="I1650" s="1" t="s">
        <v>113</v>
      </c>
      <c r="J1650" s="1" t="s">
        <v>61</v>
      </c>
      <c r="K1650" s="1" t="str">
        <f t="shared" si="106"/>
        <v>LVL</v>
      </c>
      <c r="L1650" s="2">
        <v>43480</v>
      </c>
      <c r="M1650" s="2">
        <v>43487</v>
      </c>
      <c r="N1650" s="2">
        <v>43487</v>
      </c>
      <c r="W1650" s="1" t="s">
        <v>59</v>
      </c>
      <c r="X1650" s="1" t="str">
        <f t="shared" si="107"/>
        <v>690945</v>
      </c>
      <c r="Z1650" s="1" t="s">
        <v>184</v>
      </c>
      <c r="AA1650" s="1">
        <v>1</v>
      </c>
      <c r="AD1650" s="1" t="s">
        <v>79</v>
      </c>
    </row>
    <row r="1651" spans="1:30" s="1" customFormat="1" x14ac:dyDescent="0.3">
      <c r="A1651" s="1" t="s">
        <v>770</v>
      </c>
      <c r="B1651" s="1" t="s">
        <v>771</v>
      </c>
      <c r="C1651" s="1" t="s">
        <v>772</v>
      </c>
      <c r="D1651" s="1" t="s">
        <v>34</v>
      </c>
      <c r="F1651" s="1" t="s">
        <v>4475</v>
      </c>
      <c r="G1651" s="1" t="s">
        <v>3497</v>
      </c>
      <c r="H1651" s="1" t="s">
        <v>60</v>
      </c>
      <c r="I1651" s="1" t="s">
        <v>113</v>
      </c>
      <c r="J1651" s="1" t="s">
        <v>61</v>
      </c>
      <c r="K1651" s="1" t="str">
        <f t="shared" si="106"/>
        <v>LVL</v>
      </c>
      <c r="L1651" s="2">
        <v>43480</v>
      </c>
      <c r="M1651" s="2">
        <v>43487</v>
      </c>
      <c r="N1651" s="2">
        <v>43487</v>
      </c>
      <c r="W1651" s="1" t="s">
        <v>59</v>
      </c>
      <c r="X1651" s="1" t="str">
        <f t="shared" si="107"/>
        <v>690945</v>
      </c>
      <c r="Z1651" s="1" t="s">
        <v>184</v>
      </c>
      <c r="AA1651" s="1">
        <v>1</v>
      </c>
      <c r="AD1651" s="1" t="s">
        <v>79</v>
      </c>
    </row>
    <row r="1652" spans="1:30" s="1" customFormat="1" x14ac:dyDescent="0.3">
      <c r="A1652" s="1" t="s">
        <v>1217</v>
      </c>
      <c r="B1652" s="1" t="s">
        <v>1218</v>
      </c>
      <c r="C1652" s="1" t="s">
        <v>1219</v>
      </c>
      <c r="D1652" s="1" t="s">
        <v>34</v>
      </c>
      <c r="F1652" s="1" t="s">
        <v>4475</v>
      </c>
      <c r="G1652" s="1" t="s">
        <v>3498</v>
      </c>
      <c r="H1652" s="1" t="s">
        <v>60</v>
      </c>
      <c r="I1652" s="1" t="s">
        <v>113</v>
      </c>
      <c r="J1652" s="1" t="s">
        <v>61</v>
      </c>
      <c r="K1652" s="1" t="str">
        <f t="shared" si="106"/>
        <v>LVL</v>
      </c>
      <c r="L1652" s="2">
        <v>43480</v>
      </c>
      <c r="M1652" s="2">
        <v>43487</v>
      </c>
      <c r="N1652" s="2">
        <v>43487</v>
      </c>
      <c r="W1652" s="1" t="s">
        <v>59</v>
      </c>
      <c r="X1652" s="1" t="str">
        <f t="shared" si="107"/>
        <v>690945</v>
      </c>
      <c r="Z1652" s="1" t="s">
        <v>184</v>
      </c>
      <c r="AA1652" s="1">
        <v>1</v>
      </c>
      <c r="AD1652" s="1" t="s">
        <v>79</v>
      </c>
    </row>
    <row r="1653" spans="1:30" s="1" customFormat="1" x14ac:dyDescent="0.3">
      <c r="A1653" s="1" t="s">
        <v>1550</v>
      </c>
      <c r="B1653" s="1" t="s">
        <v>1551</v>
      </c>
      <c r="C1653" s="1" t="s">
        <v>1552</v>
      </c>
      <c r="D1653" s="1" t="s">
        <v>34</v>
      </c>
      <c r="F1653" s="1" t="s">
        <v>4475</v>
      </c>
      <c r="G1653" s="1" t="s">
        <v>3499</v>
      </c>
      <c r="H1653" s="1" t="s">
        <v>60</v>
      </c>
      <c r="I1653" s="1" t="s">
        <v>113</v>
      </c>
      <c r="J1653" s="1" t="s">
        <v>61</v>
      </c>
      <c r="K1653" s="1" t="str">
        <f t="shared" si="106"/>
        <v>LVL</v>
      </c>
      <c r="L1653" s="2">
        <v>43480</v>
      </c>
      <c r="M1653" s="2">
        <v>43488</v>
      </c>
      <c r="N1653" s="2">
        <v>43488</v>
      </c>
      <c r="W1653" s="1" t="s">
        <v>59</v>
      </c>
      <c r="X1653" s="1" t="str">
        <f t="shared" si="107"/>
        <v>690945</v>
      </c>
      <c r="Z1653" s="1" t="s">
        <v>184</v>
      </c>
      <c r="AA1653" s="1">
        <v>1</v>
      </c>
      <c r="AD1653" s="1" t="s">
        <v>79</v>
      </c>
    </row>
    <row r="1654" spans="1:30" s="1" customFormat="1" x14ac:dyDescent="0.3">
      <c r="A1654" s="1" t="s">
        <v>1463</v>
      </c>
      <c r="B1654" s="1" t="s">
        <v>1464</v>
      </c>
      <c r="C1654" s="1" t="s">
        <v>1465</v>
      </c>
      <c r="D1654" s="1" t="s">
        <v>34</v>
      </c>
      <c r="F1654" s="1" t="s">
        <v>4475</v>
      </c>
      <c r="G1654" s="1" t="s">
        <v>3500</v>
      </c>
      <c r="H1654" s="1" t="s">
        <v>60</v>
      </c>
      <c r="I1654" s="1" t="s">
        <v>113</v>
      </c>
      <c r="J1654" s="1" t="s">
        <v>61</v>
      </c>
      <c r="K1654" s="1" t="str">
        <f t="shared" si="106"/>
        <v>LVL</v>
      </c>
      <c r="L1654" s="2">
        <v>43481</v>
      </c>
      <c r="M1654" s="2">
        <v>43488</v>
      </c>
      <c r="N1654" s="2">
        <v>43488</v>
      </c>
      <c r="W1654" s="1" t="s">
        <v>59</v>
      </c>
      <c r="X1654" s="1" t="str">
        <f>"139545"</f>
        <v>139545</v>
      </c>
      <c r="Z1654" s="1" t="s">
        <v>74</v>
      </c>
      <c r="AA1654" s="1">
        <v>1</v>
      </c>
      <c r="AD1654" s="1" t="s">
        <v>79</v>
      </c>
    </row>
    <row r="1655" spans="1:30" s="1" customFormat="1" x14ac:dyDescent="0.3">
      <c r="A1655" s="1" t="s">
        <v>648</v>
      </c>
      <c r="B1655" s="1" t="s">
        <v>649</v>
      </c>
      <c r="C1655" s="1" t="s">
        <v>650</v>
      </c>
      <c r="D1655" s="1" t="s">
        <v>34</v>
      </c>
      <c r="F1655" s="1" t="s">
        <v>4475</v>
      </c>
      <c r="G1655" s="1" t="s">
        <v>3501</v>
      </c>
      <c r="H1655" s="1" t="s">
        <v>60</v>
      </c>
      <c r="I1655" s="1" t="s">
        <v>113</v>
      </c>
      <c r="J1655" s="1" t="s">
        <v>61</v>
      </c>
      <c r="K1655" s="1" t="str">
        <f t="shared" si="106"/>
        <v>LVL</v>
      </c>
      <c r="L1655" s="2">
        <v>43481</v>
      </c>
      <c r="M1655" s="2">
        <v>43488</v>
      </c>
      <c r="N1655" s="2">
        <v>43488</v>
      </c>
      <c r="W1655" s="1" t="s">
        <v>59</v>
      </c>
      <c r="X1655" s="1" t="str">
        <f t="shared" ref="X1655:X1661" si="108">"690945"</f>
        <v>690945</v>
      </c>
      <c r="Z1655" s="1" t="s">
        <v>184</v>
      </c>
      <c r="AA1655" s="1">
        <v>1</v>
      </c>
      <c r="AB1655" s="1" t="s">
        <v>3502</v>
      </c>
      <c r="AD1655" s="1" t="s">
        <v>79</v>
      </c>
    </row>
    <row r="1656" spans="1:30" s="1" customFormat="1" x14ac:dyDescent="0.3">
      <c r="A1656" s="1" t="s">
        <v>3228</v>
      </c>
      <c r="B1656" s="1" t="s">
        <v>3229</v>
      </c>
      <c r="C1656" s="1" t="s">
        <v>3230</v>
      </c>
      <c r="D1656" s="1" t="s">
        <v>34</v>
      </c>
      <c r="F1656" s="1" t="s">
        <v>4475</v>
      </c>
      <c r="G1656" s="1" t="s">
        <v>3503</v>
      </c>
      <c r="H1656" s="1" t="s">
        <v>60</v>
      </c>
      <c r="I1656" s="1" t="s">
        <v>113</v>
      </c>
      <c r="J1656" s="1" t="s">
        <v>61</v>
      </c>
      <c r="K1656" s="1" t="str">
        <f t="shared" si="106"/>
        <v>LVL</v>
      </c>
      <c r="L1656" s="2">
        <v>43481</v>
      </c>
      <c r="M1656" s="2">
        <v>43488</v>
      </c>
      <c r="N1656" s="2">
        <v>43488</v>
      </c>
      <c r="W1656" s="1" t="s">
        <v>59</v>
      </c>
      <c r="X1656" s="1" t="str">
        <f t="shared" si="108"/>
        <v>690945</v>
      </c>
      <c r="Z1656" s="1" t="s">
        <v>184</v>
      </c>
      <c r="AA1656" s="1">
        <v>1</v>
      </c>
      <c r="AB1656" s="1" t="s">
        <v>3504</v>
      </c>
      <c r="AD1656" s="1" t="s">
        <v>79</v>
      </c>
    </row>
    <row r="1657" spans="1:30" s="1" customFormat="1" x14ac:dyDescent="0.3">
      <c r="A1657" s="1" t="s">
        <v>3228</v>
      </c>
      <c r="B1657" s="1" t="s">
        <v>3229</v>
      </c>
      <c r="C1657" s="1" t="s">
        <v>3230</v>
      </c>
      <c r="D1657" s="1" t="s">
        <v>34</v>
      </c>
      <c r="F1657" s="1" t="s">
        <v>4475</v>
      </c>
      <c r="G1657" s="1" t="s">
        <v>3503</v>
      </c>
      <c r="H1657" s="1" t="s">
        <v>60</v>
      </c>
      <c r="I1657" s="1" t="s">
        <v>113</v>
      </c>
      <c r="J1657" s="1" t="s">
        <v>61</v>
      </c>
      <c r="K1657" s="1" t="str">
        <f t="shared" si="106"/>
        <v>LVL</v>
      </c>
      <c r="L1657" s="2">
        <v>43481</v>
      </c>
      <c r="M1657" s="2">
        <v>43488</v>
      </c>
      <c r="N1657" s="2">
        <v>43488</v>
      </c>
      <c r="W1657" s="1" t="s">
        <v>59</v>
      </c>
      <c r="X1657" s="1" t="str">
        <f t="shared" si="108"/>
        <v>690945</v>
      </c>
      <c r="Z1657" s="1" t="s">
        <v>184</v>
      </c>
      <c r="AA1657" s="1">
        <v>1</v>
      </c>
      <c r="AB1657" s="1" t="s">
        <v>3504</v>
      </c>
      <c r="AD1657" s="1" t="s">
        <v>79</v>
      </c>
    </row>
    <row r="1658" spans="1:30" s="1" customFormat="1" x14ac:dyDescent="0.3">
      <c r="A1658" s="1" t="s">
        <v>1254</v>
      </c>
      <c r="B1658" s="1" t="s">
        <v>1255</v>
      </c>
      <c r="C1658" s="1" t="s">
        <v>321</v>
      </c>
      <c r="D1658" s="1" t="s">
        <v>34</v>
      </c>
      <c r="F1658" s="1" t="s">
        <v>4475</v>
      </c>
      <c r="G1658" s="1" t="s">
        <v>3505</v>
      </c>
      <c r="H1658" s="1" t="s">
        <v>60</v>
      </c>
      <c r="I1658" s="1" t="s">
        <v>113</v>
      </c>
      <c r="J1658" s="1" t="s">
        <v>61</v>
      </c>
      <c r="K1658" s="1" t="str">
        <f t="shared" si="106"/>
        <v>LVL</v>
      </c>
      <c r="L1658" s="2">
        <v>43481</v>
      </c>
      <c r="M1658" s="2">
        <v>43488</v>
      </c>
      <c r="N1658" s="2">
        <v>43488</v>
      </c>
      <c r="W1658" s="1" t="s">
        <v>59</v>
      </c>
      <c r="X1658" s="1" t="str">
        <f t="shared" si="108"/>
        <v>690945</v>
      </c>
      <c r="Z1658" s="1" t="s">
        <v>184</v>
      </c>
      <c r="AA1658" s="1">
        <v>1</v>
      </c>
      <c r="AB1658" s="1" t="s">
        <v>3506</v>
      </c>
      <c r="AD1658" s="1" t="s">
        <v>79</v>
      </c>
    </row>
    <row r="1659" spans="1:30" s="1" customFormat="1" x14ac:dyDescent="0.3">
      <c r="A1659" s="1" t="s">
        <v>1254</v>
      </c>
      <c r="B1659" s="1" t="s">
        <v>1255</v>
      </c>
      <c r="C1659" s="1" t="s">
        <v>321</v>
      </c>
      <c r="D1659" s="1" t="s">
        <v>34</v>
      </c>
      <c r="F1659" s="1" t="s">
        <v>4475</v>
      </c>
      <c r="G1659" s="1" t="s">
        <v>3505</v>
      </c>
      <c r="H1659" s="1" t="s">
        <v>60</v>
      </c>
      <c r="I1659" s="1" t="s">
        <v>113</v>
      </c>
      <c r="J1659" s="1" t="s">
        <v>61</v>
      </c>
      <c r="K1659" s="1" t="str">
        <f t="shared" si="106"/>
        <v>LVL</v>
      </c>
      <c r="L1659" s="2">
        <v>43481</v>
      </c>
      <c r="M1659" s="2">
        <v>43488</v>
      </c>
      <c r="N1659" s="2">
        <v>43488</v>
      </c>
      <c r="W1659" s="1" t="s">
        <v>59</v>
      </c>
      <c r="X1659" s="1" t="str">
        <f t="shared" si="108"/>
        <v>690945</v>
      </c>
      <c r="Z1659" s="1" t="s">
        <v>184</v>
      </c>
      <c r="AA1659" s="1">
        <v>1</v>
      </c>
      <c r="AB1659" s="1" t="s">
        <v>3506</v>
      </c>
      <c r="AD1659" s="1" t="s">
        <v>79</v>
      </c>
    </row>
    <row r="1660" spans="1:30" s="1" customFormat="1" x14ac:dyDescent="0.3">
      <c r="A1660" s="1" t="s">
        <v>3508</v>
      </c>
      <c r="B1660" s="1" t="s">
        <v>134</v>
      </c>
      <c r="C1660" s="1" t="s">
        <v>3509</v>
      </c>
      <c r="D1660" s="1" t="s">
        <v>34</v>
      </c>
      <c r="F1660" s="1" t="s">
        <v>4475</v>
      </c>
      <c r="G1660" s="1" t="s">
        <v>3507</v>
      </c>
      <c r="H1660" s="1" t="s">
        <v>60</v>
      </c>
      <c r="I1660" s="1" t="s">
        <v>113</v>
      </c>
      <c r="J1660" s="1" t="s">
        <v>61</v>
      </c>
      <c r="K1660" s="1" t="str">
        <f t="shared" si="106"/>
        <v>LVL</v>
      </c>
      <c r="L1660" s="2">
        <v>43481</v>
      </c>
      <c r="M1660" s="2">
        <v>43489</v>
      </c>
      <c r="N1660" s="2">
        <v>43489</v>
      </c>
      <c r="W1660" s="1" t="s">
        <v>59</v>
      </c>
      <c r="X1660" s="1" t="str">
        <f t="shared" si="108"/>
        <v>690945</v>
      </c>
      <c r="Z1660" s="1" t="s">
        <v>184</v>
      </c>
      <c r="AA1660" s="1">
        <v>1</v>
      </c>
      <c r="AB1660" s="1" t="s">
        <v>3510</v>
      </c>
      <c r="AD1660" s="1" t="s">
        <v>79</v>
      </c>
    </row>
    <row r="1661" spans="1:30" s="1" customFormat="1" x14ac:dyDescent="0.3">
      <c r="A1661" s="1" t="s">
        <v>1608</v>
      </c>
      <c r="B1661" s="1" t="s">
        <v>1609</v>
      </c>
      <c r="C1661" s="1" t="s">
        <v>595</v>
      </c>
      <c r="D1661" s="1" t="s">
        <v>34</v>
      </c>
      <c r="F1661" s="1" t="s">
        <v>4475</v>
      </c>
      <c r="G1661" s="1" t="s">
        <v>3511</v>
      </c>
      <c r="H1661" s="1" t="s">
        <v>60</v>
      </c>
      <c r="I1661" s="1" t="s">
        <v>113</v>
      </c>
      <c r="J1661" s="1" t="s">
        <v>61</v>
      </c>
      <c r="K1661" s="1" t="str">
        <f t="shared" si="106"/>
        <v>LVL</v>
      </c>
      <c r="L1661" s="2">
        <v>43482</v>
      </c>
      <c r="M1661" s="2">
        <v>43489</v>
      </c>
      <c r="N1661" s="2">
        <v>43489</v>
      </c>
      <c r="W1661" s="1" t="s">
        <v>59</v>
      </c>
      <c r="X1661" s="1" t="str">
        <f t="shared" si="108"/>
        <v>690945</v>
      </c>
      <c r="Z1661" s="1" t="s">
        <v>184</v>
      </c>
      <c r="AA1661" s="1">
        <v>1</v>
      </c>
      <c r="AD1661" s="1" t="s">
        <v>79</v>
      </c>
    </row>
    <row r="1662" spans="1:30" s="1" customFormat="1" x14ac:dyDescent="0.3">
      <c r="A1662" s="1" t="s">
        <v>588</v>
      </c>
      <c r="B1662" s="1" t="s">
        <v>589</v>
      </c>
      <c r="C1662" s="1" t="s">
        <v>590</v>
      </c>
      <c r="D1662" s="1" t="s">
        <v>34</v>
      </c>
      <c r="F1662" s="1" t="s">
        <v>4475</v>
      </c>
      <c r="G1662" s="1" t="s">
        <v>3512</v>
      </c>
      <c r="H1662" s="1" t="s">
        <v>60</v>
      </c>
      <c r="I1662" s="1" t="s">
        <v>113</v>
      </c>
      <c r="J1662" s="1" t="s">
        <v>61</v>
      </c>
      <c r="K1662" s="1" t="str">
        <f t="shared" si="106"/>
        <v>LVL</v>
      </c>
      <c r="L1662" s="2">
        <v>43482</v>
      </c>
      <c r="M1662" s="2">
        <v>43489</v>
      </c>
      <c r="N1662" s="2">
        <v>43489</v>
      </c>
      <c r="W1662" s="1" t="s">
        <v>59</v>
      </c>
      <c r="X1662" s="1" t="str">
        <f>"139545"</f>
        <v>139545</v>
      </c>
      <c r="Z1662" s="1" t="s">
        <v>74</v>
      </c>
      <c r="AA1662" s="1">
        <v>1</v>
      </c>
      <c r="AD1662" s="1" t="s">
        <v>79</v>
      </c>
    </row>
    <row r="1663" spans="1:30" s="1" customFormat="1" x14ac:dyDescent="0.3">
      <c r="A1663" s="1" t="s">
        <v>2010</v>
      </c>
      <c r="B1663" s="1" t="s">
        <v>500</v>
      </c>
      <c r="C1663" s="1" t="s">
        <v>2011</v>
      </c>
      <c r="D1663" s="1" t="s">
        <v>37</v>
      </c>
      <c r="F1663" s="1" t="s">
        <v>4478</v>
      </c>
      <c r="G1663" s="1" t="s">
        <v>3513</v>
      </c>
      <c r="H1663" s="1" t="s">
        <v>60</v>
      </c>
      <c r="I1663" s="1" t="s">
        <v>113</v>
      </c>
      <c r="J1663" s="1" t="s">
        <v>61</v>
      </c>
      <c r="K1663" s="1" t="str">
        <f>"102"</f>
        <v>102</v>
      </c>
      <c r="L1663" s="2">
        <v>43482</v>
      </c>
      <c r="M1663" s="2">
        <v>43483</v>
      </c>
      <c r="N1663" s="2">
        <v>43483</v>
      </c>
      <c r="W1663" s="1" t="s">
        <v>59</v>
      </c>
      <c r="X1663" s="1" t="str">
        <f>"847692"</f>
        <v>847692</v>
      </c>
      <c r="Z1663" s="1" t="s">
        <v>108</v>
      </c>
      <c r="AA1663" s="1">
        <v>1</v>
      </c>
      <c r="AB1663" s="1" t="s">
        <v>3514</v>
      </c>
      <c r="AD1663" s="1" t="s">
        <v>114</v>
      </c>
    </row>
    <row r="1664" spans="1:30" s="1" customFormat="1" x14ac:dyDescent="0.3">
      <c r="A1664" s="1" t="s">
        <v>2010</v>
      </c>
      <c r="B1664" s="1" t="s">
        <v>500</v>
      </c>
      <c r="C1664" s="1" t="s">
        <v>2011</v>
      </c>
      <c r="D1664" s="1" t="s">
        <v>37</v>
      </c>
      <c r="F1664" s="1" t="s">
        <v>4478</v>
      </c>
      <c r="G1664" s="1" t="s">
        <v>3515</v>
      </c>
      <c r="H1664" s="1" t="s">
        <v>60</v>
      </c>
      <c r="I1664" s="1" t="s">
        <v>113</v>
      </c>
      <c r="J1664" s="1" t="s">
        <v>61</v>
      </c>
      <c r="K1664" s="1" t="str">
        <f>"102"</f>
        <v>102</v>
      </c>
      <c r="L1664" s="2">
        <v>43482</v>
      </c>
      <c r="M1664" s="2">
        <v>43483</v>
      </c>
      <c r="N1664" s="2">
        <v>43483</v>
      </c>
      <c r="W1664" s="1" t="s">
        <v>59</v>
      </c>
      <c r="X1664" s="1" t="str">
        <f>"847692"</f>
        <v>847692</v>
      </c>
      <c r="Z1664" s="1" t="s">
        <v>108</v>
      </c>
      <c r="AA1664" s="1">
        <v>1</v>
      </c>
      <c r="AB1664" s="1" t="s">
        <v>3516</v>
      </c>
      <c r="AD1664" s="1" t="s">
        <v>114</v>
      </c>
    </row>
    <row r="1665" spans="1:30" s="1" customFormat="1" x14ac:dyDescent="0.3">
      <c r="A1665" s="1" t="s">
        <v>1264</v>
      </c>
      <c r="B1665" s="1" t="s">
        <v>1265</v>
      </c>
      <c r="C1665" s="1" t="s">
        <v>1266</v>
      </c>
      <c r="D1665" s="1" t="s">
        <v>37</v>
      </c>
      <c r="F1665" s="1" t="s">
        <v>4517</v>
      </c>
      <c r="G1665" s="1" t="s">
        <v>3518</v>
      </c>
      <c r="H1665" s="1" t="s">
        <v>60</v>
      </c>
      <c r="I1665" s="1" t="s">
        <v>95</v>
      </c>
      <c r="J1665" s="1" t="s">
        <v>61</v>
      </c>
      <c r="K1665" s="1" t="str">
        <f>"FRN"</f>
        <v>FRN</v>
      </c>
      <c r="L1665" s="2">
        <v>43483</v>
      </c>
      <c r="M1665" s="2">
        <v>43486</v>
      </c>
      <c r="N1665" s="2">
        <v>43486</v>
      </c>
      <c r="W1665" s="1" t="s">
        <v>59</v>
      </c>
      <c r="X1665" s="1" t="str">
        <f>"684118"</f>
        <v>684118</v>
      </c>
      <c r="Z1665" s="1" t="s">
        <v>3517</v>
      </c>
      <c r="AA1665" s="1">
        <v>3</v>
      </c>
      <c r="AD1665" s="1" t="s">
        <v>3519</v>
      </c>
    </row>
    <row r="1666" spans="1:30" s="1" customFormat="1" x14ac:dyDescent="0.3">
      <c r="A1666" s="1" t="s">
        <v>459</v>
      </c>
      <c r="B1666" s="1" t="s">
        <v>460</v>
      </c>
      <c r="C1666" s="1" t="s">
        <v>461</v>
      </c>
      <c r="D1666" s="1" t="s">
        <v>34</v>
      </c>
      <c r="F1666" s="1" t="s">
        <v>4475</v>
      </c>
      <c r="G1666" s="1" t="s">
        <v>3520</v>
      </c>
      <c r="H1666" s="1" t="s">
        <v>60</v>
      </c>
      <c r="I1666" s="1" t="s">
        <v>113</v>
      </c>
      <c r="J1666" s="1" t="s">
        <v>61</v>
      </c>
      <c r="K1666" s="1" t="str">
        <f>"LVL"</f>
        <v>LVL</v>
      </c>
      <c r="L1666" s="2">
        <v>43483</v>
      </c>
      <c r="M1666" s="2">
        <v>43490</v>
      </c>
      <c r="N1666" s="2">
        <v>43490</v>
      </c>
      <c r="W1666" s="1" t="s">
        <v>59</v>
      </c>
      <c r="X1666" s="1" t="str">
        <f>"690945"</f>
        <v>690945</v>
      </c>
      <c r="Z1666" s="1" t="s">
        <v>184</v>
      </c>
      <c r="AA1666" s="1">
        <v>1</v>
      </c>
      <c r="AD1666" s="1" t="s">
        <v>79</v>
      </c>
    </row>
    <row r="1667" spans="1:30" s="1" customFormat="1" x14ac:dyDescent="0.3">
      <c r="A1667" s="1" t="s">
        <v>1172</v>
      </c>
      <c r="B1667" s="1" t="s">
        <v>1173</v>
      </c>
      <c r="C1667" s="1" t="s">
        <v>1174</v>
      </c>
      <c r="D1667" s="1" t="s">
        <v>34</v>
      </c>
      <c r="F1667" s="1" t="s">
        <v>4475</v>
      </c>
      <c r="G1667" s="1" t="s">
        <v>3521</v>
      </c>
      <c r="H1667" s="1" t="s">
        <v>60</v>
      </c>
      <c r="I1667" s="1" t="s">
        <v>113</v>
      </c>
      <c r="J1667" s="1" t="s">
        <v>61</v>
      </c>
      <c r="K1667" s="1" t="str">
        <f>"LVL"</f>
        <v>LVL</v>
      </c>
      <c r="L1667" s="2">
        <v>43483</v>
      </c>
      <c r="M1667" s="2">
        <v>43490</v>
      </c>
      <c r="N1667" s="2">
        <v>43490</v>
      </c>
      <c r="W1667" s="1" t="s">
        <v>59</v>
      </c>
      <c r="X1667" s="1" t="str">
        <f>"139545"</f>
        <v>139545</v>
      </c>
      <c r="Z1667" s="1" t="s">
        <v>74</v>
      </c>
      <c r="AA1667" s="1">
        <v>1</v>
      </c>
      <c r="AB1667" s="1" t="s">
        <v>3522</v>
      </c>
      <c r="AD1667" s="1" t="s">
        <v>79</v>
      </c>
    </row>
    <row r="1668" spans="1:30" s="1" customFormat="1" x14ac:dyDescent="0.3">
      <c r="A1668" s="1" t="s">
        <v>1172</v>
      </c>
      <c r="B1668" s="1" t="s">
        <v>1173</v>
      </c>
      <c r="C1668" s="1" t="s">
        <v>1174</v>
      </c>
      <c r="D1668" s="1" t="s">
        <v>34</v>
      </c>
      <c r="F1668" s="1" t="s">
        <v>4475</v>
      </c>
      <c r="G1668" s="1" t="s">
        <v>3523</v>
      </c>
      <c r="H1668" s="1" t="s">
        <v>60</v>
      </c>
      <c r="I1668" s="1" t="s">
        <v>113</v>
      </c>
      <c r="J1668" s="1" t="s">
        <v>61</v>
      </c>
      <c r="K1668" s="1" t="str">
        <f>"LVL"</f>
        <v>LVL</v>
      </c>
      <c r="L1668" s="2">
        <v>43483</v>
      </c>
      <c r="M1668" s="2">
        <v>43490</v>
      </c>
      <c r="N1668" s="2">
        <v>43490</v>
      </c>
      <c r="W1668" s="1" t="s">
        <v>59</v>
      </c>
      <c r="X1668" s="1" t="str">
        <f>"139545"</f>
        <v>139545</v>
      </c>
      <c r="Z1668" s="1" t="s">
        <v>74</v>
      </c>
      <c r="AA1668" s="1">
        <v>1</v>
      </c>
      <c r="AB1668" s="1" t="s">
        <v>3524</v>
      </c>
      <c r="AD1668" s="1" t="s">
        <v>79</v>
      </c>
    </row>
    <row r="1669" spans="1:30" s="1" customFormat="1" x14ac:dyDescent="0.3">
      <c r="A1669" s="1" t="s">
        <v>1172</v>
      </c>
      <c r="B1669" s="1" t="s">
        <v>1173</v>
      </c>
      <c r="C1669" s="1" t="s">
        <v>1174</v>
      </c>
      <c r="D1669" s="1" t="s">
        <v>34</v>
      </c>
      <c r="F1669" s="1" t="s">
        <v>4475</v>
      </c>
      <c r="G1669" s="1" t="s">
        <v>3523</v>
      </c>
      <c r="H1669" s="1" t="s">
        <v>60</v>
      </c>
      <c r="I1669" s="1" t="s">
        <v>113</v>
      </c>
      <c r="J1669" s="1" t="s">
        <v>61</v>
      </c>
      <c r="K1669" s="1" t="str">
        <f>"LVL"</f>
        <v>LVL</v>
      </c>
      <c r="L1669" s="2">
        <v>43483</v>
      </c>
      <c r="M1669" s="2">
        <v>43490</v>
      </c>
      <c r="N1669" s="2">
        <v>43490</v>
      </c>
      <c r="W1669" s="1" t="s">
        <v>59</v>
      </c>
      <c r="X1669" s="1" t="str">
        <f>"139545"</f>
        <v>139545</v>
      </c>
      <c r="Z1669" s="1" t="s">
        <v>74</v>
      </c>
      <c r="AA1669" s="1">
        <v>1</v>
      </c>
      <c r="AB1669" s="1" t="s">
        <v>3524</v>
      </c>
      <c r="AD1669" s="1" t="s">
        <v>79</v>
      </c>
    </row>
    <row r="1670" spans="1:30" s="1" customFormat="1" x14ac:dyDescent="0.3">
      <c r="A1670" s="1" t="s">
        <v>3526</v>
      </c>
      <c r="B1670" s="1" t="s">
        <v>3527</v>
      </c>
      <c r="C1670" s="1" t="s">
        <v>3528</v>
      </c>
      <c r="D1670" s="1" t="s">
        <v>37</v>
      </c>
      <c r="F1670" s="1">
        <v>78</v>
      </c>
      <c r="G1670" s="1" t="s">
        <v>3525</v>
      </c>
      <c r="H1670" s="1" t="s">
        <v>60</v>
      </c>
      <c r="I1670" s="1" t="s">
        <v>64</v>
      </c>
      <c r="J1670" s="1" t="s">
        <v>61</v>
      </c>
      <c r="K1670" s="1" t="str">
        <f>"FRN"</f>
        <v>FRN</v>
      </c>
      <c r="L1670" s="2">
        <v>43486</v>
      </c>
      <c r="M1670" s="2">
        <v>43487</v>
      </c>
      <c r="N1670" s="2">
        <v>43487</v>
      </c>
      <c r="W1670" s="1" t="s">
        <v>59</v>
      </c>
      <c r="X1670" s="1" t="str">
        <f>"607064"</f>
        <v>607064</v>
      </c>
      <c r="Z1670" s="1" t="s">
        <v>42</v>
      </c>
      <c r="AA1670" s="1">
        <v>1</v>
      </c>
      <c r="AB1670" s="1" t="s">
        <v>49</v>
      </c>
      <c r="AD1670" s="1" t="s">
        <v>43</v>
      </c>
    </row>
    <row r="1671" spans="1:30" s="1" customFormat="1" x14ac:dyDescent="0.3">
      <c r="A1671" s="1" t="s">
        <v>2820</v>
      </c>
      <c r="B1671" s="1" t="s">
        <v>2821</v>
      </c>
      <c r="C1671" s="1" t="s">
        <v>2822</v>
      </c>
      <c r="D1671" s="1" t="s">
        <v>37</v>
      </c>
      <c r="F1671" s="1">
        <v>78</v>
      </c>
      <c r="G1671" s="1" t="s">
        <v>3529</v>
      </c>
      <c r="H1671" s="1" t="s">
        <v>60</v>
      </c>
      <c r="I1671" s="1" t="s">
        <v>64</v>
      </c>
      <c r="J1671" s="1" t="s">
        <v>61</v>
      </c>
      <c r="K1671" s="1" t="str">
        <f>"102"</f>
        <v>102</v>
      </c>
      <c r="L1671" s="2">
        <v>43486</v>
      </c>
      <c r="M1671" s="2">
        <v>43487</v>
      </c>
      <c r="N1671" s="2">
        <v>43487</v>
      </c>
      <c r="W1671" s="1" t="s">
        <v>59</v>
      </c>
      <c r="X1671" s="1" t="str">
        <f>"607064"</f>
        <v>607064</v>
      </c>
      <c r="Z1671" s="1" t="s">
        <v>42</v>
      </c>
      <c r="AA1671" s="1">
        <v>1</v>
      </c>
      <c r="AB1671" s="1" t="s">
        <v>49</v>
      </c>
      <c r="AD1671" s="1" t="s">
        <v>43</v>
      </c>
    </row>
    <row r="1672" spans="1:30" s="1" customFormat="1" x14ac:dyDescent="0.3">
      <c r="A1672" s="1" t="s">
        <v>1708</v>
      </c>
      <c r="B1672" s="1" t="s">
        <v>1709</v>
      </c>
      <c r="C1672" s="1" t="s">
        <v>1710</v>
      </c>
      <c r="D1672" s="1" t="s">
        <v>37</v>
      </c>
      <c r="F1672" s="1">
        <v>78</v>
      </c>
      <c r="G1672" s="1" t="s">
        <v>3530</v>
      </c>
      <c r="H1672" s="1" t="s">
        <v>60</v>
      </c>
      <c r="I1672" s="1" t="s">
        <v>64</v>
      </c>
      <c r="J1672" s="1" t="s">
        <v>61</v>
      </c>
      <c r="K1672" s="1" t="str">
        <f>"102"</f>
        <v>102</v>
      </c>
      <c r="L1672" s="2">
        <v>43486</v>
      </c>
      <c r="M1672" s="2">
        <v>43487</v>
      </c>
      <c r="N1672" s="2">
        <v>43487</v>
      </c>
      <c r="W1672" s="1" t="s">
        <v>59</v>
      </c>
      <c r="X1672" s="1" t="str">
        <f>"607064"</f>
        <v>607064</v>
      </c>
      <c r="Z1672" s="1" t="s">
        <v>42</v>
      </c>
      <c r="AA1672" s="1">
        <v>1</v>
      </c>
      <c r="AB1672" s="1" t="s">
        <v>49</v>
      </c>
      <c r="AD1672" s="1" t="s">
        <v>43</v>
      </c>
    </row>
    <row r="1673" spans="1:30" s="1" customFormat="1" x14ac:dyDescent="0.3">
      <c r="A1673" s="1" t="s">
        <v>2971</v>
      </c>
      <c r="B1673" s="1" t="s">
        <v>2972</v>
      </c>
      <c r="C1673" s="1" t="s">
        <v>2973</v>
      </c>
      <c r="D1673" s="1" t="s">
        <v>34</v>
      </c>
      <c r="F1673" s="1" t="s">
        <v>4475</v>
      </c>
      <c r="G1673" s="1" t="s">
        <v>3531</v>
      </c>
      <c r="H1673" s="1" t="s">
        <v>60</v>
      </c>
      <c r="I1673" s="1" t="s">
        <v>64</v>
      </c>
      <c r="J1673" s="1" t="s">
        <v>61</v>
      </c>
      <c r="K1673" s="1" t="str">
        <f>"LVL"</f>
        <v>LVL</v>
      </c>
      <c r="L1673" s="2">
        <v>43486</v>
      </c>
      <c r="M1673" s="2">
        <v>43494</v>
      </c>
      <c r="N1673" s="2">
        <v>43494</v>
      </c>
      <c r="W1673" s="1" t="s">
        <v>59</v>
      </c>
      <c r="X1673" s="1" t="str">
        <f>"690945"</f>
        <v>690945</v>
      </c>
      <c r="Z1673" s="1" t="s">
        <v>184</v>
      </c>
      <c r="AA1673" s="1">
        <v>1</v>
      </c>
      <c r="AD1673" s="1" t="s">
        <v>79</v>
      </c>
    </row>
    <row r="1674" spans="1:30" s="1" customFormat="1" x14ac:dyDescent="0.3">
      <c r="A1674" s="1" t="s">
        <v>1938</v>
      </c>
      <c r="B1674" s="1" t="s">
        <v>1939</v>
      </c>
      <c r="C1674" s="1" t="s">
        <v>1940</v>
      </c>
      <c r="D1674" s="1" t="s">
        <v>37</v>
      </c>
      <c r="F1674" s="1">
        <v>78</v>
      </c>
      <c r="G1674" s="1" t="s">
        <v>3532</v>
      </c>
      <c r="H1674" s="1" t="s">
        <v>60</v>
      </c>
      <c r="I1674" s="1" t="s">
        <v>64</v>
      </c>
      <c r="J1674" s="1" t="s">
        <v>61</v>
      </c>
      <c r="K1674" s="1" t="str">
        <f>"102"</f>
        <v>102</v>
      </c>
      <c r="L1674" s="2">
        <v>43486</v>
      </c>
      <c r="M1674" s="2">
        <v>43487</v>
      </c>
      <c r="N1674" s="2">
        <v>43487</v>
      </c>
      <c r="W1674" s="1" t="s">
        <v>59</v>
      </c>
      <c r="X1674" s="1" t="str">
        <f>"607064"</f>
        <v>607064</v>
      </c>
      <c r="Z1674" s="1" t="s">
        <v>42</v>
      </c>
      <c r="AA1674" s="1">
        <v>1</v>
      </c>
      <c r="AD1674" s="1" t="s">
        <v>43</v>
      </c>
    </row>
    <row r="1675" spans="1:30" s="1" customFormat="1" x14ac:dyDescent="0.3">
      <c r="A1675" s="1" t="s">
        <v>3206</v>
      </c>
      <c r="B1675" s="1" t="s">
        <v>82</v>
      </c>
      <c r="C1675" s="1" t="s">
        <v>3207</v>
      </c>
      <c r="D1675" s="1" t="s">
        <v>34</v>
      </c>
      <c r="F1675" s="1" t="s">
        <v>4511</v>
      </c>
      <c r="G1675" s="1" t="s">
        <v>3533</v>
      </c>
      <c r="H1675" s="1" t="s">
        <v>60</v>
      </c>
      <c r="I1675" s="1" t="s">
        <v>64</v>
      </c>
      <c r="J1675" s="1" t="s">
        <v>61</v>
      </c>
      <c r="K1675" s="1" t="str">
        <f>"LVL"</f>
        <v>LVL</v>
      </c>
      <c r="L1675" s="2">
        <v>43486</v>
      </c>
      <c r="M1675" s="2">
        <v>43494</v>
      </c>
      <c r="N1675" s="2">
        <v>43494</v>
      </c>
      <c r="W1675" s="1" t="s">
        <v>59</v>
      </c>
      <c r="X1675" s="1" t="str">
        <f>"717688"</f>
        <v>717688</v>
      </c>
      <c r="Z1675" s="1" t="s">
        <v>3204</v>
      </c>
      <c r="AA1675" s="1">
        <v>1</v>
      </c>
      <c r="AD1675" s="1" t="s">
        <v>3208</v>
      </c>
    </row>
    <row r="1676" spans="1:30" s="1" customFormat="1" x14ac:dyDescent="0.3">
      <c r="A1676" s="1" t="s">
        <v>1510</v>
      </c>
      <c r="B1676" s="1" t="s">
        <v>1511</v>
      </c>
      <c r="C1676" s="1" t="s">
        <v>1512</v>
      </c>
      <c r="D1676" s="1" t="s">
        <v>37</v>
      </c>
      <c r="F1676" s="1">
        <v>105</v>
      </c>
      <c r="G1676" s="1" t="s">
        <v>3534</v>
      </c>
      <c r="H1676" s="1" t="s">
        <v>60</v>
      </c>
      <c r="I1676" s="1" t="s">
        <v>1642</v>
      </c>
      <c r="J1676" s="1" t="s">
        <v>61</v>
      </c>
      <c r="K1676" s="1" t="str">
        <f>"102"</f>
        <v>102</v>
      </c>
      <c r="L1676" s="2">
        <v>43486</v>
      </c>
      <c r="M1676" s="2">
        <v>43487</v>
      </c>
      <c r="N1676" s="2">
        <v>43487</v>
      </c>
      <c r="W1676" s="1" t="s">
        <v>59</v>
      </c>
      <c r="X1676" s="1" t="str">
        <f>"305671"</f>
        <v>305671</v>
      </c>
      <c r="Z1676" s="1" t="s">
        <v>65</v>
      </c>
      <c r="AA1676" s="1">
        <v>1</v>
      </c>
      <c r="AD1676" s="1" t="s">
        <v>67</v>
      </c>
    </row>
    <row r="1677" spans="1:30" s="1" customFormat="1" x14ac:dyDescent="0.3">
      <c r="A1677" s="1" t="s">
        <v>795</v>
      </c>
      <c r="B1677" s="1" t="s">
        <v>796</v>
      </c>
      <c r="C1677" s="1" t="s">
        <v>797</v>
      </c>
      <c r="D1677" s="1" t="s">
        <v>34</v>
      </c>
      <c r="F1677" s="1" t="s">
        <v>4475</v>
      </c>
      <c r="G1677" s="1" t="s">
        <v>3535</v>
      </c>
      <c r="H1677" s="1" t="s">
        <v>60</v>
      </c>
      <c r="I1677" s="1" t="s">
        <v>64</v>
      </c>
      <c r="J1677" s="1" t="s">
        <v>61</v>
      </c>
      <c r="K1677" s="1" t="str">
        <f t="shared" ref="K1677:K1688" si="109">"LVL"</f>
        <v>LVL</v>
      </c>
      <c r="L1677" s="2">
        <v>43486</v>
      </c>
      <c r="M1677" s="2">
        <v>43494</v>
      </c>
      <c r="N1677" s="2">
        <v>43494</v>
      </c>
      <c r="W1677" s="1" t="s">
        <v>59</v>
      </c>
      <c r="X1677" s="1" t="str">
        <f>"139545"</f>
        <v>139545</v>
      </c>
      <c r="Z1677" s="1" t="s">
        <v>74</v>
      </c>
      <c r="AA1677" s="1">
        <v>1</v>
      </c>
      <c r="AB1677" s="1" t="s">
        <v>49</v>
      </c>
      <c r="AD1677" s="1" t="s">
        <v>79</v>
      </c>
    </row>
    <row r="1678" spans="1:30" s="1" customFormat="1" x14ac:dyDescent="0.3">
      <c r="A1678" s="1" t="s">
        <v>795</v>
      </c>
      <c r="B1678" s="1" t="s">
        <v>796</v>
      </c>
      <c r="C1678" s="1" t="s">
        <v>797</v>
      </c>
      <c r="D1678" s="1" t="s">
        <v>34</v>
      </c>
      <c r="F1678" s="1" t="s">
        <v>4475</v>
      </c>
      <c r="G1678" s="1" t="s">
        <v>3535</v>
      </c>
      <c r="H1678" s="1" t="s">
        <v>60</v>
      </c>
      <c r="I1678" s="1" t="s">
        <v>64</v>
      </c>
      <c r="J1678" s="1" t="s">
        <v>61</v>
      </c>
      <c r="K1678" s="1" t="str">
        <f t="shared" si="109"/>
        <v>LVL</v>
      </c>
      <c r="L1678" s="2">
        <v>43486</v>
      </c>
      <c r="M1678" s="2">
        <v>43494</v>
      </c>
      <c r="N1678" s="2">
        <v>43494</v>
      </c>
      <c r="W1678" s="1" t="s">
        <v>59</v>
      </c>
      <c r="X1678" s="1" t="str">
        <f>"139545"</f>
        <v>139545</v>
      </c>
      <c r="Z1678" s="1" t="s">
        <v>74</v>
      </c>
      <c r="AA1678" s="1">
        <v>1</v>
      </c>
      <c r="AB1678" s="1" t="s">
        <v>49</v>
      </c>
      <c r="AD1678" s="1" t="s">
        <v>79</v>
      </c>
    </row>
    <row r="1679" spans="1:30" s="1" customFormat="1" x14ac:dyDescent="0.3">
      <c r="A1679" s="1" t="s">
        <v>3537</v>
      </c>
      <c r="B1679" s="1" t="s">
        <v>3538</v>
      </c>
      <c r="C1679" s="1" t="s">
        <v>3539</v>
      </c>
      <c r="D1679" s="1" t="s">
        <v>34</v>
      </c>
      <c r="F1679" s="1" t="s">
        <v>4475</v>
      </c>
      <c r="G1679" s="1" t="s">
        <v>3536</v>
      </c>
      <c r="H1679" s="1" t="s">
        <v>60</v>
      </c>
      <c r="I1679" s="1" t="s">
        <v>64</v>
      </c>
      <c r="J1679" s="1" t="s">
        <v>61</v>
      </c>
      <c r="K1679" s="1" t="str">
        <f t="shared" si="109"/>
        <v>LVL</v>
      </c>
      <c r="L1679" s="2">
        <v>43486</v>
      </c>
      <c r="M1679" s="2">
        <v>43494</v>
      </c>
      <c r="N1679" s="2">
        <v>43494</v>
      </c>
      <c r="W1679" s="1" t="s">
        <v>59</v>
      </c>
      <c r="X1679" s="1" t="str">
        <f t="shared" ref="X1679:X1688" si="110">"690945"</f>
        <v>690945</v>
      </c>
      <c r="Z1679" s="1" t="s">
        <v>184</v>
      </c>
      <c r="AA1679" s="1">
        <v>1</v>
      </c>
      <c r="AD1679" s="1" t="s">
        <v>79</v>
      </c>
    </row>
    <row r="1680" spans="1:30" s="1" customFormat="1" x14ac:dyDescent="0.3">
      <c r="A1680" s="1" t="s">
        <v>3537</v>
      </c>
      <c r="B1680" s="1" t="s">
        <v>3538</v>
      </c>
      <c r="C1680" s="1" t="s">
        <v>3539</v>
      </c>
      <c r="D1680" s="1" t="s">
        <v>34</v>
      </c>
      <c r="F1680" s="1" t="s">
        <v>4475</v>
      </c>
      <c r="G1680" s="1" t="s">
        <v>3540</v>
      </c>
      <c r="H1680" s="1" t="s">
        <v>60</v>
      </c>
      <c r="I1680" s="1" t="s">
        <v>64</v>
      </c>
      <c r="J1680" s="1" t="s">
        <v>61</v>
      </c>
      <c r="K1680" s="1" t="str">
        <f t="shared" si="109"/>
        <v>LVL</v>
      </c>
      <c r="L1680" s="2">
        <v>43486</v>
      </c>
      <c r="M1680" s="2">
        <v>43494</v>
      </c>
      <c r="N1680" s="2">
        <v>43494</v>
      </c>
      <c r="W1680" s="1" t="s">
        <v>59</v>
      </c>
      <c r="X1680" s="1" t="str">
        <f t="shared" si="110"/>
        <v>690945</v>
      </c>
      <c r="Z1680" s="1" t="s">
        <v>184</v>
      </c>
      <c r="AA1680" s="1">
        <v>1</v>
      </c>
      <c r="AD1680" s="1" t="s">
        <v>79</v>
      </c>
    </row>
    <row r="1681" spans="1:30" s="1" customFormat="1" x14ac:dyDescent="0.3">
      <c r="A1681" s="1" t="s">
        <v>3537</v>
      </c>
      <c r="B1681" s="1" t="s">
        <v>3538</v>
      </c>
      <c r="C1681" s="1" t="s">
        <v>3539</v>
      </c>
      <c r="D1681" s="1" t="s">
        <v>34</v>
      </c>
      <c r="F1681" s="1" t="s">
        <v>4475</v>
      </c>
      <c r="G1681" s="1" t="s">
        <v>3541</v>
      </c>
      <c r="H1681" s="1" t="s">
        <v>60</v>
      </c>
      <c r="I1681" s="1" t="s">
        <v>64</v>
      </c>
      <c r="J1681" s="1" t="s">
        <v>61</v>
      </c>
      <c r="K1681" s="1" t="str">
        <f t="shared" si="109"/>
        <v>LVL</v>
      </c>
      <c r="L1681" s="2">
        <v>43486</v>
      </c>
      <c r="M1681" s="2">
        <v>43494</v>
      </c>
      <c r="N1681" s="2">
        <v>43494</v>
      </c>
      <c r="W1681" s="1" t="s">
        <v>59</v>
      </c>
      <c r="X1681" s="1" t="str">
        <f t="shared" si="110"/>
        <v>690945</v>
      </c>
      <c r="Z1681" s="1" t="s">
        <v>184</v>
      </c>
      <c r="AA1681" s="1">
        <v>1</v>
      </c>
      <c r="AD1681" s="1" t="s">
        <v>79</v>
      </c>
    </row>
    <row r="1682" spans="1:30" s="1" customFormat="1" x14ac:dyDescent="0.3">
      <c r="A1682" s="1" t="s">
        <v>3537</v>
      </c>
      <c r="B1682" s="1" t="s">
        <v>3538</v>
      </c>
      <c r="C1682" s="1" t="s">
        <v>3539</v>
      </c>
      <c r="D1682" s="1" t="s">
        <v>34</v>
      </c>
      <c r="F1682" s="1" t="s">
        <v>4475</v>
      </c>
      <c r="G1682" s="1" t="s">
        <v>3542</v>
      </c>
      <c r="H1682" s="1" t="s">
        <v>60</v>
      </c>
      <c r="I1682" s="1" t="s">
        <v>64</v>
      </c>
      <c r="J1682" s="1" t="s">
        <v>61</v>
      </c>
      <c r="K1682" s="1" t="str">
        <f t="shared" si="109"/>
        <v>LVL</v>
      </c>
      <c r="L1682" s="2">
        <v>43486</v>
      </c>
      <c r="M1682" s="2">
        <v>43494</v>
      </c>
      <c r="N1682" s="2">
        <v>43494</v>
      </c>
      <c r="W1682" s="1" t="s">
        <v>59</v>
      </c>
      <c r="X1682" s="1" t="str">
        <f t="shared" si="110"/>
        <v>690945</v>
      </c>
      <c r="Z1682" s="1" t="s">
        <v>184</v>
      </c>
      <c r="AA1682" s="1">
        <v>1</v>
      </c>
      <c r="AD1682" s="1" t="s">
        <v>79</v>
      </c>
    </row>
    <row r="1683" spans="1:30" s="1" customFormat="1" x14ac:dyDescent="0.3">
      <c r="A1683" s="1" t="s">
        <v>3537</v>
      </c>
      <c r="B1683" s="1" t="s">
        <v>3538</v>
      </c>
      <c r="C1683" s="1" t="s">
        <v>3539</v>
      </c>
      <c r="D1683" s="1" t="s">
        <v>34</v>
      </c>
      <c r="F1683" s="1" t="s">
        <v>4475</v>
      </c>
      <c r="G1683" s="1" t="s">
        <v>3543</v>
      </c>
      <c r="H1683" s="1" t="s">
        <v>60</v>
      </c>
      <c r="I1683" s="1" t="s">
        <v>64</v>
      </c>
      <c r="J1683" s="1" t="s">
        <v>61</v>
      </c>
      <c r="K1683" s="1" t="str">
        <f t="shared" si="109"/>
        <v>LVL</v>
      </c>
      <c r="L1683" s="2">
        <v>43486</v>
      </c>
      <c r="M1683" s="2">
        <v>43494</v>
      </c>
      <c r="N1683" s="2">
        <v>43494</v>
      </c>
      <c r="W1683" s="1" t="s">
        <v>59</v>
      </c>
      <c r="X1683" s="1" t="str">
        <f t="shared" si="110"/>
        <v>690945</v>
      </c>
      <c r="Z1683" s="1" t="s">
        <v>184</v>
      </c>
      <c r="AA1683" s="1">
        <v>1</v>
      </c>
      <c r="AD1683" s="1" t="s">
        <v>79</v>
      </c>
    </row>
    <row r="1684" spans="1:30" s="1" customFormat="1" x14ac:dyDescent="0.3">
      <c r="A1684" s="1" t="s">
        <v>3537</v>
      </c>
      <c r="B1684" s="1" t="s">
        <v>3538</v>
      </c>
      <c r="C1684" s="1" t="s">
        <v>3539</v>
      </c>
      <c r="D1684" s="1" t="s">
        <v>34</v>
      </c>
      <c r="F1684" s="1" t="s">
        <v>4475</v>
      </c>
      <c r="G1684" s="1" t="s">
        <v>3544</v>
      </c>
      <c r="H1684" s="1" t="s">
        <v>60</v>
      </c>
      <c r="I1684" s="1" t="s">
        <v>64</v>
      </c>
      <c r="J1684" s="1" t="s">
        <v>61</v>
      </c>
      <c r="K1684" s="1" t="str">
        <f t="shared" si="109"/>
        <v>LVL</v>
      </c>
      <c r="L1684" s="2">
        <v>43486</v>
      </c>
      <c r="M1684" s="2">
        <v>43494</v>
      </c>
      <c r="N1684" s="2">
        <v>43494</v>
      </c>
      <c r="W1684" s="1" t="s">
        <v>59</v>
      </c>
      <c r="X1684" s="1" t="str">
        <f t="shared" si="110"/>
        <v>690945</v>
      </c>
      <c r="Z1684" s="1" t="s">
        <v>184</v>
      </c>
      <c r="AA1684" s="1">
        <v>1</v>
      </c>
      <c r="AD1684" s="1" t="s">
        <v>79</v>
      </c>
    </row>
    <row r="1685" spans="1:30" s="1" customFormat="1" x14ac:dyDescent="0.3">
      <c r="A1685" s="1" t="s">
        <v>2565</v>
      </c>
      <c r="B1685" s="1" t="s">
        <v>2566</v>
      </c>
      <c r="C1685" s="1" t="s">
        <v>2567</v>
      </c>
      <c r="D1685" s="1" t="s">
        <v>34</v>
      </c>
      <c r="F1685" s="1" t="s">
        <v>4475</v>
      </c>
      <c r="G1685" s="1" t="s">
        <v>3545</v>
      </c>
      <c r="H1685" s="1" t="s">
        <v>60</v>
      </c>
      <c r="I1685" s="1" t="s">
        <v>113</v>
      </c>
      <c r="J1685" s="1" t="s">
        <v>61</v>
      </c>
      <c r="K1685" s="1" t="str">
        <f t="shared" si="109"/>
        <v>LVL</v>
      </c>
      <c r="L1685" s="2">
        <v>43486</v>
      </c>
      <c r="M1685" s="2">
        <v>43493</v>
      </c>
      <c r="N1685" s="2">
        <v>43493</v>
      </c>
      <c r="W1685" s="1" t="s">
        <v>59</v>
      </c>
      <c r="X1685" s="1" t="str">
        <f t="shared" si="110"/>
        <v>690945</v>
      </c>
      <c r="Z1685" s="1" t="s">
        <v>184</v>
      </c>
      <c r="AA1685" s="1">
        <v>1</v>
      </c>
      <c r="AD1685" s="1" t="s">
        <v>79</v>
      </c>
    </row>
    <row r="1686" spans="1:30" s="1" customFormat="1" x14ac:dyDescent="0.3">
      <c r="A1686" s="1" t="s">
        <v>1928</v>
      </c>
      <c r="B1686" s="1" t="s">
        <v>1929</v>
      </c>
      <c r="C1686" s="1" t="s">
        <v>1930</v>
      </c>
      <c r="D1686" s="1" t="s">
        <v>34</v>
      </c>
      <c r="F1686" s="1" t="s">
        <v>4475</v>
      </c>
      <c r="G1686" s="1" t="s">
        <v>3546</v>
      </c>
      <c r="H1686" s="1" t="s">
        <v>60</v>
      </c>
      <c r="I1686" s="1" t="s">
        <v>113</v>
      </c>
      <c r="J1686" s="1" t="s">
        <v>61</v>
      </c>
      <c r="K1686" s="1" t="str">
        <f t="shared" si="109"/>
        <v>LVL</v>
      </c>
      <c r="L1686" s="2">
        <v>43486</v>
      </c>
      <c r="M1686" s="2">
        <v>43493</v>
      </c>
      <c r="N1686" s="2">
        <v>43493</v>
      </c>
      <c r="W1686" s="1" t="s">
        <v>59</v>
      </c>
      <c r="X1686" s="1" t="str">
        <f t="shared" si="110"/>
        <v>690945</v>
      </c>
      <c r="Z1686" s="1" t="s">
        <v>184</v>
      </c>
      <c r="AA1686" s="1">
        <v>1</v>
      </c>
      <c r="AD1686" s="1" t="s">
        <v>79</v>
      </c>
    </row>
    <row r="1687" spans="1:30" s="1" customFormat="1" x14ac:dyDescent="0.3">
      <c r="A1687" s="1" t="s">
        <v>1708</v>
      </c>
      <c r="B1687" s="1" t="s">
        <v>1709</v>
      </c>
      <c r="C1687" s="1" t="s">
        <v>1710</v>
      </c>
      <c r="D1687" s="1" t="s">
        <v>34</v>
      </c>
      <c r="F1687" s="1" t="s">
        <v>4475</v>
      </c>
      <c r="G1687" s="1" t="s">
        <v>3547</v>
      </c>
      <c r="H1687" s="1" t="s">
        <v>60</v>
      </c>
      <c r="I1687" s="1" t="s">
        <v>113</v>
      </c>
      <c r="J1687" s="1" t="s">
        <v>61</v>
      </c>
      <c r="K1687" s="1" t="str">
        <f t="shared" si="109"/>
        <v>LVL</v>
      </c>
      <c r="L1687" s="2">
        <v>43486</v>
      </c>
      <c r="M1687" s="2">
        <v>43494</v>
      </c>
      <c r="N1687" s="2">
        <v>43494</v>
      </c>
      <c r="W1687" s="1" t="s">
        <v>59</v>
      </c>
      <c r="X1687" s="1" t="str">
        <f t="shared" si="110"/>
        <v>690945</v>
      </c>
      <c r="Z1687" s="1" t="s">
        <v>184</v>
      </c>
      <c r="AA1687" s="1">
        <v>1</v>
      </c>
      <c r="AB1687" s="1" t="s">
        <v>3548</v>
      </c>
      <c r="AD1687" s="1" t="s">
        <v>79</v>
      </c>
    </row>
    <row r="1688" spans="1:30" s="1" customFormat="1" x14ac:dyDescent="0.3">
      <c r="A1688" s="1" t="s">
        <v>459</v>
      </c>
      <c r="B1688" s="1" t="s">
        <v>460</v>
      </c>
      <c r="C1688" s="1" t="s">
        <v>461</v>
      </c>
      <c r="D1688" s="1" t="s">
        <v>34</v>
      </c>
      <c r="F1688" s="1" t="s">
        <v>4475</v>
      </c>
      <c r="G1688" s="1" t="s">
        <v>3549</v>
      </c>
      <c r="H1688" s="1" t="s">
        <v>60</v>
      </c>
      <c r="I1688" s="1" t="s">
        <v>113</v>
      </c>
      <c r="J1688" s="1" t="s">
        <v>61</v>
      </c>
      <c r="K1688" s="1" t="str">
        <f t="shared" si="109"/>
        <v>LVL</v>
      </c>
      <c r="L1688" s="2">
        <v>43486</v>
      </c>
      <c r="M1688" s="2">
        <v>43494</v>
      </c>
      <c r="N1688" s="2">
        <v>43494</v>
      </c>
      <c r="W1688" s="1" t="s">
        <v>59</v>
      </c>
      <c r="X1688" s="1" t="str">
        <f t="shared" si="110"/>
        <v>690945</v>
      </c>
      <c r="Z1688" s="1" t="s">
        <v>184</v>
      </c>
      <c r="AA1688" s="1">
        <v>1</v>
      </c>
      <c r="AD1688" s="1" t="s">
        <v>79</v>
      </c>
    </row>
    <row r="1689" spans="1:30" s="1" customFormat="1" x14ac:dyDescent="0.3">
      <c r="A1689" s="1" t="s">
        <v>3324</v>
      </c>
      <c r="B1689" s="1" t="s">
        <v>3325</v>
      </c>
      <c r="C1689" s="1" t="s">
        <v>3326</v>
      </c>
      <c r="D1689" s="1" t="s">
        <v>37</v>
      </c>
      <c r="F1689" s="1">
        <v>78</v>
      </c>
      <c r="G1689" s="1" t="s">
        <v>3550</v>
      </c>
      <c r="H1689" s="1" t="s">
        <v>60</v>
      </c>
      <c r="I1689" s="1" t="s">
        <v>64</v>
      </c>
      <c r="J1689" s="1" t="s">
        <v>61</v>
      </c>
      <c r="K1689" s="1" t="str">
        <f>"102"</f>
        <v>102</v>
      </c>
      <c r="L1689" s="2">
        <v>43487</v>
      </c>
      <c r="M1689" s="2">
        <v>43488</v>
      </c>
      <c r="N1689" s="2">
        <v>43488</v>
      </c>
      <c r="W1689" s="1" t="s">
        <v>59</v>
      </c>
      <c r="X1689" s="1" t="str">
        <f t="shared" ref="X1689:X1694" si="111">"607064"</f>
        <v>607064</v>
      </c>
      <c r="Z1689" s="1" t="s">
        <v>42</v>
      </c>
      <c r="AA1689" s="1">
        <v>1</v>
      </c>
      <c r="AD1689" s="1" t="s">
        <v>43</v>
      </c>
    </row>
    <row r="1690" spans="1:30" s="1" customFormat="1" x14ac:dyDescent="0.3">
      <c r="A1690" s="1" t="s">
        <v>3324</v>
      </c>
      <c r="B1690" s="1" t="s">
        <v>3325</v>
      </c>
      <c r="C1690" s="1" t="s">
        <v>3326</v>
      </c>
      <c r="D1690" s="1" t="s">
        <v>37</v>
      </c>
      <c r="F1690" s="1">
        <v>78</v>
      </c>
      <c r="G1690" s="1" t="s">
        <v>3550</v>
      </c>
      <c r="H1690" s="1" t="s">
        <v>60</v>
      </c>
      <c r="I1690" s="1" t="s">
        <v>64</v>
      </c>
      <c r="J1690" s="1" t="s">
        <v>61</v>
      </c>
      <c r="K1690" s="1" t="str">
        <f>"102"</f>
        <v>102</v>
      </c>
      <c r="L1690" s="2">
        <v>43487</v>
      </c>
      <c r="M1690" s="2">
        <v>43488</v>
      </c>
      <c r="N1690" s="2">
        <v>43488</v>
      </c>
      <c r="W1690" s="1" t="s">
        <v>59</v>
      </c>
      <c r="X1690" s="1" t="str">
        <f t="shared" si="111"/>
        <v>607064</v>
      </c>
      <c r="Z1690" s="1" t="s">
        <v>42</v>
      </c>
      <c r="AA1690" s="1">
        <v>1</v>
      </c>
      <c r="AD1690" s="1" t="s">
        <v>43</v>
      </c>
    </row>
    <row r="1691" spans="1:30" s="1" customFormat="1" x14ac:dyDescent="0.3">
      <c r="A1691" s="1" t="s">
        <v>3552</v>
      </c>
      <c r="B1691" s="1" t="s">
        <v>815</v>
      </c>
      <c r="C1691" s="1" t="s">
        <v>3553</v>
      </c>
      <c r="D1691" s="1" t="s">
        <v>37</v>
      </c>
      <c r="F1691" s="1">
        <v>78</v>
      </c>
      <c r="G1691" s="1" t="s">
        <v>3551</v>
      </c>
      <c r="H1691" s="1" t="s">
        <v>60</v>
      </c>
      <c r="I1691" s="1" t="s">
        <v>64</v>
      </c>
      <c r="J1691" s="1" t="s">
        <v>61</v>
      </c>
      <c r="K1691" s="1" t="str">
        <f>"102"</f>
        <v>102</v>
      </c>
      <c r="L1691" s="2">
        <v>43487</v>
      </c>
      <c r="M1691" s="2">
        <v>43488</v>
      </c>
      <c r="N1691" s="2">
        <v>43488</v>
      </c>
      <c r="W1691" s="1" t="s">
        <v>59</v>
      </c>
      <c r="X1691" s="1" t="str">
        <f t="shared" si="111"/>
        <v>607064</v>
      </c>
      <c r="Z1691" s="1" t="s">
        <v>42</v>
      </c>
      <c r="AA1691" s="1">
        <v>1</v>
      </c>
      <c r="AD1691" s="1" t="s">
        <v>43</v>
      </c>
    </row>
    <row r="1692" spans="1:30" s="1" customFormat="1" x14ac:dyDescent="0.3">
      <c r="A1692" s="1" t="s">
        <v>1172</v>
      </c>
      <c r="B1692" s="1" t="s">
        <v>1173</v>
      </c>
      <c r="C1692" s="1" t="s">
        <v>1174</v>
      </c>
      <c r="D1692" s="1" t="s">
        <v>37</v>
      </c>
      <c r="F1692" s="1">
        <v>78</v>
      </c>
      <c r="G1692" s="1" t="s">
        <v>3554</v>
      </c>
      <c r="H1692" s="1" t="s">
        <v>60</v>
      </c>
      <c r="I1692" s="1" t="s">
        <v>1642</v>
      </c>
      <c r="J1692" s="1" t="s">
        <v>61</v>
      </c>
      <c r="K1692" s="1" t="str">
        <f>"44"</f>
        <v>44</v>
      </c>
      <c r="L1692" s="2">
        <v>43487</v>
      </c>
      <c r="M1692" s="2">
        <v>43488</v>
      </c>
      <c r="N1692" s="2">
        <v>43488</v>
      </c>
      <c r="W1692" s="1" t="s">
        <v>59</v>
      </c>
      <c r="X1692" s="1" t="str">
        <f t="shared" si="111"/>
        <v>607064</v>
      </c>
      <c r="Z1692" s="1" t="s">
        <v>42</v>
      </c>
      <c r="AA1692" s="1">
        <v>10</v>
      </c>
      <c r="AB1692" s="1" t="s">
        <v>49</v>
      </c>
      <c r="AD1692" s="1" t="s">
        <v>43</v>
      </c>
    </row>
    <row r="1693" spans="1:30" s="1" customFormat="1" x14ac:dyDescent="0.3">
      <c r="A1693" s="1" t="s">
        <v>1172</v>
      </c>
      <c r="B1693" s="1" t="s">
        <v>1173</v>
      </c>
      <c r="C1693" s="1" t="s">
        <v>1174</v>
      </c>
      <c r="D1693" s="1" t="s">
        <v>37</v>
      </c>
      <c r="F1693" s="1">
        <v>78</v>
      </c>
      <c r="G1693" s="1" t="s">
        <v>3554</v>
      </c>
      <c r="H1693" s="1" t="s">
        <v>60</v>
      </c>
      <c r="I1693" s="1" t="s">
        <v>1642</v>
      </c>
      <c r="J1693" s="1" t="s">
        <v>61</v>
      </c>
      <c r="K1693" s="1" t="str">
        <f>"44"</f>
        <v>44</v>
      </c>
      <c r="L1693" s="2">
        <v>43487</v>
      </c>
      <c r="M1693" s="2">
        <v>43488</v>
      </c>
      <c r="N1693" s="2">
        <v>43488</v>
      </c>
      <c r="W1693" s="1" t="s">
        <v>59</v>
      </c>
      <c r="X1693" s="1" t="str">
        <f t="shared" si="111"/>
        <v>607064</v>
      </c>
      <c r="Z1693" s="1" t="s">
        <v>42</v>
      </c>
      <c r="AA1693" s="1">
        <v>10</v>
      </c>
      <c r="AB1693" s="1" t="s">
        <v>49</v>
      </c>
      <c r="AD1693" s="1" t="s">
        <v>43</v>
      </c>
    </row>
    <row r="1694" spans="1:30" s="1" customFormat="1" x14ac:dyDescent="0.3">
      <c r="A1694" s="1" t="s">
        <v>1172</v>
      </c>
      <c r="B1694" s="1" t="s">
        <v>1173</v>
      </c>
      <c r="C1694" s="1" t="s">
        <v>1174</v>
      </c>
      <c r="D1694" s="1" t="s">
        <v>37</v>
      </c>
      <c r="F1694" s="1">
        <v>78</v>
      </c>
      <c r="G1694" s="1" t="s">
        <v>3554</v>
      </c>
      <c r="H1694" s="1" t="s">
        <v>60</v>
      </c>
      <c r="I1694" s="1" t="s">
        <v>1642</v>
      </c>
      <c r="J1694" s="1" t="s">
        <v>61</v>
      </c>
      <c r="K1694" s="1" t="str">
        <f>"44"</f>
        <v>44</v>
      </c>
      <c r="L1694" s="2">
        <v>43487</v>
      </c>
      <c r="M1694" s="2">
        <v>43488</v>
      </c>
      <c r="N1694" s="2">
        <v>43488</v>
      </c>
      <c r="W1694" s="1" t="s">
        <v>59</v>
      </c>
      <c r="X1694" s="1" t="str">
        <f t="shared" si="111"/>
        <v>607064</v>
      </c>
      <c r="Z1694" s="1" t="s">
        <v>42</v>
      </c>
      <c r="AA1694" s="1">
        <v>10</v>
      </c>
      <c r="AB1694" s="1" t="s">
        <v>49</v>
      </c>
      <c r="AD1694" s="1" t="s">
        <v>43</v>
      </c>
    </row>
    <row r="1695" spans="1:30" s="1" customFormat="1" x14ac:dyDescent="0.3">
      <c r="A1695" s="1" t="s">
        <v>2465</v>
      </c>
      <c r="B1695" s="1" t="s">
        <v>134</v>
      </c>
      <c r="C1695" s="1" t="s">
        <v>2466</v>
      </c>
      <c r="D1695" s="1" t="s">
        <v>37</v>
      </c>
      <c r="F1695" s="1" t="s">
        <v>4478</v>
      </c>
      <c r="G1695" s="1" t="s">
        <v>3555</v>
      </c>
      <c r="H1695" s="1" t="s">
        <v>60</v>
      </c>
      <c r="I1695" s="1" t="s">
        <v>64</v>
      </c>
      <c r="J1695" s="1" t="s">
        <v>61</v>
      </c>
      <c r="K1695" s="1" t="str">
        <f>"FRN"</f>
        <v>FRN</v>
      </c>
      <c r="L1695" s="2">
        <v>43487</v>
      </c>
      <c r="M1695" s="2">
        <v>43488</v>
      </c>
      <c r="N1695" s="2">
        <v>43488</v>
      </c>
      <c r="W1695" s="1" t="s">
        <v>59</v>
      </c>
      <c r="X1695" s="1" t="str">
        <f>"847692"</f>
        <v>847692</v>
      </c>
      <c r="Z1695" s="1" t="s">
        <v>108</v>
      </c>
      <c r="AA1695" s="1">
        <v>1</v>
      </c>
      <c r="AB1695" s="1" t="s">
        <v>49</v>
      </c>
      <c r="AD1695" s="1" t="s">
        <v>114</v>
      </c>
    </row>
    <row r="1696" spans="1:30" s="1" customFormat="1" x14ac:dyDescent="0.3">
      <c r="A1696" s="1" t="s">
        <v>3557</v>
      </c>
      <c r="B1696" s="1" t="s">
        <v>2760</v>
      </c>
      <c r="C1696" s="1" t="s">
        <v>3558</v>
      </c>
      <c r="D1696" s="1" t="s">
        <v>37</v>
      </c>
      <c r="F1696" s="1">
        <v>105</v>
      </c>
      <c r="G1696" s="1" t="s">
        <v>3556</v>
      </c>
      <c r="H1696" s="1" t="s">
        <v>60</v>
      </c>
      <c r="I1696" s="1" t="s">
        <v>113</v>
      </c>
      <c r="J1696" s="1" t="s">
        <v>61</v>
      </c>
      <c r="K1696" s="1" t="str">
        <f>"102"</f>
        <v>102</v>
      </c>
      <c r="L1696" s="2">
        <v>43487</v>
      </c>
      <c r="M1696" s="2">
        <v>43488</v>
      </c>
      <c r="N1696" s="2">
        <v>43488</v>
      </c>
      <c r="W1696" s="1" t="s">
        <v>59</v>
      </c>
      <c r="X1696" s="1" t="str">
        <f>"305671"</f>
        <v>305671</v>
      </c>
      <c r="Z1696" s="1" t="s">
        <v>65</v>
      </c>
      <c r="AA1696" s="1">
        <v>1</v>
      </c>
      <c r="AD1696" s="1" t="s">
        <v>67</v>
      </c>
    </row>
    <row r="1697" spans="1:30" s="1" customFormat="1" x14ac:dyDescent="0.3">
      <c r="A1697" s="1" t="s">
        <v>2820</v>
      </c>
      <c r="B1697" s="1" t="s">
        <v>2821</v>
      </c>
      <c r="C1697" s="1" t="s">
        <v>2822</v>
      </c>
      <c r="D1697" s="1" t="s">
        <v>34</v>
      </c>
      <c r="F1697" s="1" t="s">
        <v>4475</v>
      </c>
      <c r="G1697" s="1" t="s">
        <v>3559</v>
      </c>
      <c r="H1697" s="1" t="s">
        <v>60</v>
      </c>
      <c r="I1697" s="1" t="s">
        <v>113</v>
      </c>
      <c r="J1697" s="1" t="s">
        <v>61</v>
      </c>
      <c r="K1697" s="1" t="str">
        <f t="shared" ref="K1697:K1746" si="112">"LVL"</f>
        <v>LVL</v>
      </c>
      <c r="L1697" s="2">
        <v>43487</v>
      </c>
      <c r="M1697" s="2">
        <v>43494</v>
      </c>
      <c r="N1697" s="2">
        <v>43494</v>
      </c>
      <c r="W1697" s="1" t="s">
        <v>59</v>
      </c>
      <c r="X1697" s="1" t="str">
        <f t="shared" ref="X1697:X1722" si="113">"690945"</f>
        <v>690945</v>
      </c>
      <c r="Z1697" s="1" t="s">
        <v>184</v>
      </c>
      <c r="AA1697" s="1">
        <v>1</v>
      </c>
      <c r="AB1697" s="1" t="s">
        <v>3560</v>
      </c>
      <c r="AD1697" s="1" t="s">
        <v>79</v>
      </c>
    </row>
    <row r="1698" spans="1:30" s="1" customFormat="1" x14ac:dyDescent="0.3">
      <c r="A1698" s="1" t="s">
        <v>3508</v>
      </c>
      <c r="B1698" s="1" t="s">
        <v>134</v>
      </c>
      <c r="C1698" s="1" t="s">
        <v>3509</v>
      </c>
      <c r="D1698" s="1" t="s">
        <v>34</v>
      </c>
      <c r="F1698" s="1" t="s">
        <v>4475</v>
      </c>
      <c r="G1698" s="1" t="s">
        <v>3561</v>
      </c>
      <c r="H1698" s="1" t="s">
        <v>60</v>
      </c>
      <c r="I1698" s="1" t="s">
        <v>113</v>
      </c>
      <c r="J1698" s="1" t="s">
        <v>61</v>
      </c>
      <c r="K1698" s="1" t="str">
        <f t="shared" si="112"/>
        <v>LVL</v>
      </c>
      <c r="L1698" s="2">
        <v>43487</v>
      </c>
      <c r="M1698" s="2">
        <v>43494</v>
      </c>
      <c r="N1698" s="2">
        <v>43494</v>
      </c>
      <c r="W1698" s="1" t="s">
        <v>59</v>
      </c>
      <c r="X1698" s="1" t="str">
        <f t="shared" si="113"/>
        <v>690945</v>
      </c>
      <c r="Z1698" s="1" t="s">
        <v>184</v>
      </c>
      <c r="AA1698" s="1">
        <v>1</v>
      </c>
      <c r="AB1698" s="1" t="s">
        <v>3562</v>
      </c>
      <c r="AD1698" s="1" t="s">
        <v>79</v>
      </c>
    </row>
    <row r="1699" spans="1:30" s="1" customFormat="1" x14ac:dyDescent="0.3">
      <c r="A1699" s="1" t="s">
        <v>1608</v>
      </c>
      <c r="B1699" s="1" t="s">
        <v>1609</v>
      </c>
      <c r="C1699" s="1" t="s">
        <v>595</v>
      </c>
      <c r="D1699" s="1" t="s">
        <v>34</v>
      </c>
      <c r="F1699" s="1" t="s">
        <v>4475</v>
      </c>
      <c r="G1699" s="1" t="s">
        <v>3563</v>
      </c>
      <c r="H1699" s="1" t="s">
        <v>60</v>
      </c>
      <c r="I1699" s="1" t="s">
        <v>113</v>
      </c>
      <c r="J1699" s="1" t="s">
        <v>61</v>
      </c>
      <c r="K1699" s="1" t="str">
        <f t="shared" si="112"/>
        <v>LVL</v>
      </c>
      <c r="L1699" s="2">
        <v>43487</v>
      </c>
      <c r="M1699" s="2">
        <v>43494</v>
      </c>
      <c r="N1699" s="2">
        <v>43494</v>
      </c>
      <c r="W1699" s="1" t="s">
        <v>59</v>
      </c>
      <c r="X1699" s="1" t="str">
        <f t="shared" si="113"/>
        <v>690945</v>
      </c>
      <c r="Z1699" s="1" t="s">
        <v>184</v>
      </c>
      <c r="AA1699" s="1">
        <v>1</v>
      </c>
      <c r="AD1699" s="1" t="s">
        <v>79</v>
      </c>
    </row>
    <row r="1700" spans="1:30" s="1" customFormat="1" x14ac:dyDescent="0.3">
      <c r="A1700" s="1" t="s">
        <v>557</v>
      </c>
      <c r="B1700" s="1" t="s">
        <v>558</v>
      </c>
      <c r="C1700" s="1" t="s">
        <v>559</v>
      </c>
      <c r="D1700" s="1" t="s">
        <v>34</v>
      </c>
      <c r="F1700" s="1" t="s">
        <v>4475</v>
      </c>
      <c r="G1700" s="1" t="s">
        <v>3564</v>
      </c>
      <c r="H1700" s="1" t="s">
        <v>60</v>
      </c>
      <c r="I1700" s="1" t="s">
        <v>113</v>
      </c>
      <c r="J1700" s="1" t="s">
        <v>61</v>
      </c>
      <c r="K1700" s="1" t="str">
        <f t="shared" si="112"/>
        <v>LVL</v>
      </c>
      <c r="L1700" s="2">
        <v>43487</v>
      </c>
      <c r="M1700" s="2">
        <v>43494</v>
      </c>
      <c r="N1700" s="2">
        <v>43494</v>
      </c>
      <c r="W1700" s="1" t="s">
        <v>59</v>
      </c>
      <c r="X1700" s="1" t="str">
        <f t="shared" si="113"/>
        <v>690945</v>
      </c>
      <c r="Z1700" s="1" t="s">
        <v>184</v>
      </c>
      <c r="AA1700" s="1">
        <v>1</v>
      </c>
      <c r="AB1700" s="1" t="s">
        <v>3565</v>
      </c>
      <c r="AD1700" s="1" t="s">
        <v>79</v>
      </c>
    </row>
    <row r="1701" spans="1:30" s="1" customFormat="1" x14ac:dyDescent="0.3">
      <c r="A1701" s="1" t="s">
        <v>745</v>
      </c>
      <c r="B1701" s="1" t="s">
        <v>746</v>
      </c>
      <c r="C1701" s="1" t="s">
        <v>747</v>
      </c>
      <c r="D1701" s="1" t="s">
        <v>34</v>
      </c>
      <c r="F1701" s="1" t="s">
        <v>4475</v>
      </c>
      <c r="G1701" s="1" t="s">
        <v>3566</v>
      </c>
      <c r="H1701" s="1" t="s">
        <v>60</v>
      </c>
      <c r="I1701" s="1" t="s">
        <v>113</v>
      </c>
      <c r="J1701" s="1" t="s">
        <v>61</v>
      </c>
      <c r="K1701" s="1" t="str">
        <f t="shared" si="112"/>
        <v>LVL</v>
      </c>
      <c r="L1701" s="2">
        <v>43487</v>
      </c>
      <c r="M1701" s="2">
        <v>43495</v>
      </c>
      <c r="N1701" s="2">
        <v>43495</v>
      </c>
      <c r="W1701" s="1" t="s">
        <v>59</v>
      </c>
      <c r="X1701" s="1" t="str">
        <f t="shared" si="113"/>
        <v>690945</v>
      </c>
      <c r="Z1701" s="1" t="s">
        <v>184</v>
      </c>
      <c r="AA1701" s="1">
        <v>1</v>
      </c>
      <c r="AB1701" s="1" t="s">
        <v>3567</v>
      </c>
      <c r="AD1701" s="1" t="s">
        <v>79</v>
      </c>
    </row>
    <row r="1702" spans="1:30" s="1" customFormat="1" x14ac:dyDescent="0.3">
      <c r="A1702" s="1" t="s">
        <v>1327</v>
      </c>
      <c r="B1702" s="1" t="s">
        <v>1328</v>
      </c>
      <c r="C1702" s="1" t="s">
        <v>1329</v>
      </c>
      <c r="D1702" s="1" t="s">
        <v>34</v>
      </c>
      <c r="F1702" s="1" t="s">
        <v>4475</v>
      </c>
      <c r="G1702" s="1" t="s">
        <v>3568</v>
      </c>
      <c r="H1702" s="1" t="s">
        <v>60</v>
      </c>
      <c r="I1702" s="1" t="s">
        <v>113</v>
      </c>
      <c r="J1702" s="1" t="s">
        <v>61</v>
      </c>
      <c r="K1702" s="1" t="str">
        <f t="shared" si="112"/>
        <v>LVL</v>
      </c>
      <c r="L1702" s="2">
        <v>43488</v>
      </c>
      <c r="M1702" s="2">
        <v>43495</v>
      </c>
      <c r="N1702" s="2">
        <v>43495</v>
      </c>
      <c r="W1702" s="1" t="s">
        <v>59</v>
      </c>
      <c r="X1702" s="1" t="str">
        <f t="shared" si="113"/>
        <v>690945</v>
      </c>
      <c r="Z1702" s="1" t="s">
        <v>184</v>
      </c>
      <c r="AA1702" s="1">
        <v>1</v>
      </c>
      <c r="AB1702" s="1" t="s">
        <v>3569</v>
      </c>
      <c r="AD1702" s="1" t="s">
        <v>79</v>
      </c>
    </row>
    <row r="1703" spans="1:30" s="1" customFormat="1" x14ac:dyDescent="0.3">
      <c r="A1703" s="1" t="s">
        <v>1030</v>
      </c>
      <c r="B1703" s="1" t="s">
        <v>134</v>
      </c>
      <c r="C1703" s="1" t="s">
        <v>73</v>
      </c>
      <c r="D1703" s="1" t="s">
        <v>34</v>
      </c>
      <c r="F1703" s="1" t="s">
        <v>4475</v>
      </c>
      <c r="G1703" s="1" t="s">
        <v>3570</v>
      </c>
      <c r="H1703" s="1" t="s">
        <v>60</v>
      </c>
      <c r="I1703" s="1" t="s">
        <v>113</v>
      </c>
      <c r="J1703" s="1" t="s">
        <v>61</v>
      </c>
      <c r="K1703" s="1" t="str">
        <f t="shared" si="112"/>
        <v>LVL</v>
      </c>
      <c r="L1703" s="2">
        <v>43488</v>
      </c>
      <c r="M1703" s="2">
        <v>43495</v>
      </c>
      <c r="N1703" s="2">
        <v>43495</v>
      </c>
      <c r="W1703" s="1" t="s">
        <v>59</v>
      </c>
      <c r="X1703" s="1" t="str">
        <f t="shared" si="113"/>
        <v>690945</v>
      </c>
      <c r="Z1703" s="1" t="s">
        <v>184</v>
      </c>
      <c r="AA1703" s="1">
        <v>1</v>
      </c>
      <c r="AB1703" s="1" t="s">
        <v>3571</v>
      </c>
      <c r="AD1703" s="1" t="s">
        <v>79</v>
      </c>
    </row>
    <row r="1704" spans="1:30" s="1" customFormat="1" x14ac:dyDescent="0.3">
      <c r="A1704" s="1" t="s">
        <v>1030</v>
      </c>
      <c r="B1704" s="1" t="s">
        <v>134</v>
      </c>
      <c r="C1704" s="1" t="s">
        <v>73</v>
      </c>
      <c r="D1704" s="1" t="s">
        <v>34</v>
      </c>
      <c r="F1704" s="1" t="s">
        <v>4475</v>
      </c>
      <c r="G1704" s="1" t="s">
        <v>3570</v>
      </c>
      <c r="H1704" s="1" t="s">
        <v>60</v>
      </c>
      <c r="I1704" s="1" t="s">
        <v>113</v>
      </c>
      <c r="J1704" s="1" t="s">
        <v>61</v>
      </c>
      <c r="K1704" s="1" t="str">
        <f t="shared" si="112"/>
        <v>LVL</v>
      </c>
      <c r="L1704" s="2">
        <v>43488</v>
      </c>
      <c r="M1704" s="2">
        <v>43495</v>
      </c>
      <c r="N1704" s="2">
        <v>43495</v>
      </c>
      <c r="W1704" s="1" t="s">
        <v>59</v>
      </c>
      <c r="X1704" s="1" t="str">
        <f t="shared" si="113"/>
        <v>690945</v>
      </c>
      <c r="Z1704" s="1" t="s">
        <v>184</v>
      </c>
      <c r="AA1704" s="1">
        <v>1</v>
      </c>
      <c r="AB1704" s="1" t="s">
        <v>3571</v>
      </c>
      <c r="AD1704" s="1" t="s">
        <v>79</v>
      </c>
    </row>
    <row r="1705" spans="1:30" s="1" customFormat="1" x14ac:dyDescent="0.3">
      <c r="A1705" s="1" t="s">
        <v>2701</v>
      </c>
      <c r="B1705" s="1" t="s">
        <v>120</v>
      </c>
      <c r="C1705" s="1" t="s">
        <v>121</v>
      </c>
      <c r="D1705" s="1" t="s">
        <v>34</v>
      </c>
      <c r="F1705" s="1" t="s">
        <v>4475</v>
      </c>
      <c r="G1705" s="1" t="s">
        <v>3572</v>
      </c>
      <c r="H1705" s="1" t="s">
        <v>60</v>
      </c>
      <c r="I1705" s="1" t="s">
        <v>113</v>
      </c>
      <c r="J1705" s="1" t="s">
        <v>61</v>
      </c>
      <c r="K1705" s="1" t="str">
        <f t="shared" si="112"/>
        <v>LVL</v>
      </c>
      <c r="L1705" s="2">
        <v>43488</v>
      </c>
      <c r="M1705" s="2">
        <v>43495</v>
      </c>
      <c r="N1705" s="2">
        <v>43495</v>
      </c>
      <c r="W1705" s="1" t="s">
        <v>59</v>
      </c>
      <c r="X1705" s="1" t="str">
        <f t="shared" si="113"/>
        <v>690945</v>
      </c>
      <c r="Z1705" s="1" t="s">
        <v>184</v>
      </c>
      <c r="AA1705" s="1">
        <v>1</v>
      </c>
      <c r="AD1705" s="1" t="s">
        <v>79</v>
      </c>
    </row>
    <row r="1706" spans="1:30" s="1" customFormat="1" x14ac:dyDescent="0.3">
      <c r="A1706" s="1" t="s">
        <v>2701</v>
      </c>
      <c r="B1706" s="1" t="s">
        <v>120</v>
      </c>
      <c r="C1706" s="1" t="s">
        <v>121</v>
      </c>
      <c r="D1706" s="1" t="s">
        <v>34</v>
      </c>
      <c r="F1706" s="1" t="s">
        <v>4475</v>
      </c>
      <c r="G1706" s="1" t="s">
        <v>3572</v>
      </c>
      <c r="H1706" s="1" t="s">
        <v>60</v>
      </c>
      <c r="I1706" s="1" t="s">
        <v>113</v>
      </c>
      <c r="J1706" s="1" t="s">
        <v>61</v>
      </c>
      <c r="K1706" s="1" t="str">
        <f t="shared" si="112"/>
        <v>LVL</v>
      </c>
      <c r="L1706" s="2">
        <v>43488</v>
      </c>
      <c r="M1706" s="2">
        <v>43495</v>
      </c>
      <c r="N1706" s="2">
        <v>43495</v>
      </c>
      <c r="W1706" s="1" t="s">
        <v>59</v>
      </c>
      <c r="X1706" s="1" t="str">
        <f t="shared" si="113"/>
        <v>690945</v>
      </c>
      <c r="Z1706" s="1" t="s">
        <v>184</v>
      </c>
      <c r="AA1706" s="1">
        <v>1</v>
      </c>
      <c r="AD1706" s="1" t="s">
        <v>79</v>
      </c>
    </row>
    <row r="1707" spans="1:30" s="1" customFormat="1" x14ac:dyDescent="0.3">
      <c r="A1707" s="1" t="s">
        <v>1285</v>
      </c>
      <c r="B1707" s="1" t="s">
        <v>1283</v>
      </c>
      <c r="C1707" s="1" t="s">
        <v>1762</v>
      </c>
      <c r="D1707" s="1" t="s">
        <v>34</v>
      </c>
      <c r="F1707" s="1" t="s">
        <v>4475</v>
      </c>
      <c r="G1707" s="1" t="s">
        <v>3573</v>
      </c>
      <c r="H1707" s="1" t="s">
        <v>60</v>
      </c>
      <c r="I1707" s="1" t="s">
        <v>113</v>
      </c>
      <c r="J1707" s="1" t="s">
        <v>61</v>
      </c>
      <c r="K1707" s="1" t="str">
        <f t="shared" si="112"/>
        <v>LVL</v>
      </c>
      <c r="L1707" s="2">
        <v>43488</v>
      </c>
      <c r="M1707" s="2">
        <v>43495</v>
      </c>
      <c r="N1707" s="2">
        <v>43495</v>
      </c>
      <c r="W1707" s="1" t="s">
        <v>59</v>
      </c>
      <c r="X1707" s="1" t="str">
        <f t="shared" si="113"/>
        <v>690945</v>
      </c>
      <c r="Z1707" s="1" t="s">
        <v>184</v>
      </c>
      <c r="AA1707" s="1">
        <v>1</v>
      </c>
      <c r="AD1707" s="1" t="s">
        <v>79</v>
      </c>
    </row>
    <row r="1708" spans="1:30" s="1" customFormat="1" x14ac:dyDescent="0.3">
      <c r="A1708" s="1" t="s">
        <v>3575</v>
      </c>
      <c r="B1708" s="1" t="s">
        <v>1025</v>
      </c>
      <c r="C1708" s="1" t="s">
        <v>1098</v>
      </c>
      <c r="D1708" s="1" t="s">
        <v>34</v>
      </c>
      <c r="F1708" s="1" t="s">
        <v>4475</v>
      </c>
      <c r="G1708" s="1" t="s">
        <v>3574</v>
      </c>
      <c r="H1708" s="1" t="s">
        <v>60</v>
      </c>
      <c r="I1708" s="1" t="s">
        <v>113</v>
      </c>
      <c r="J1708" s="1" t="s">
        <v>61</v>
      </c>
      <c r="K1708" s="1" t="str">
        <f t="shared" si="112"/>
        <v>LVL</v>
      </c>
      <c r="L1708" s="2">
        <v>43488</v>
      </c>
      <c r="M1708" s="2">
        <v>43495</v>
      </c>
      <c r="N1708" s="2">
        <v>43495</v>
      </c>
      <c r="W1708" s="1" t="s">
        <v>59</v>
      </c>
      <c r="X1708" s="1" t="str">
        <f t="shared" si="113"/>
        <v>690945</v>
      </c>
      <c r="Z1708" s="1" t="s">
        <v>184</v>
      </c>
      <c r="AA1708" s="1">
        <v>1</v>
      </c>
      <c r="AD1708" s="1" t="s">
        <v>79</v>
      </c>
    </row>
    <row r="1709" spans="1:30" s="1" customFormat="1" x14ac:dyDescent="0.3">
      <c r="A1709" s="1" t="s">
        <v>3419</v>
      </c>
      <c r="B1709" s="1" t="s">
        <v>1271</v>
      </c>
      <c r="C1709" s="1" t="s">
        <v>1272</v>
      </c>
      <c r="D1709" s="1" t="s">
        <v>34</v>
      </c>
      <c r="F1709" s="1" t="s">
        <v>4475</v>
      </c>
      <c r="G1709" s="1" t="s">
        <v>3576</v>
      </c>
      <c r="H1709" s="1" t="s">
        <v>60</v>
      </c>
      <c r="I1709" s="1" t="s">
        <v>113</v>
      </c>
      <c r="J1709" s="1" t="s">
        <v>61</v>
      </c>
      <c r="K1709" s="1" t="str">
        <f t="shared" si="112"/>
        <v>LVL</v>
      </c>
      <c r="L1709" s="2">
        <v>43488</v>
      </c>
      <c r="M1709" s="2">
        <v>43495</v>
      </c>
      <c r="N1709" s="2">
        <v>43495</v>
      </c>
      <c r="W1709" s="1" t="s">
        <v>59</v>
      </c>
      <c r="X1709" s="1" t="str">
        <f t="shared" si="113"/>
        <v>690945</v>
      </c>
      <c r="Z1709" s="1" t="s">
        <v>184</v>
      </c>
      <c r="AA1709" s="1">
        <v>1</v>
      </c>
      <c r="AD1709" s="1" t="s">
        <v>79</v>
      </c>
    </row>
    <row r="1710" spans="1:30" s="1" customFormat="1" x14ac:dyDescent="0.3">
      <c r="A1710" s="1" t="s">
        <v>3419</v>
      </c>
      <c r="B1710" s="1" t="s">
        <v>1271</v>
      </c>
      <c r="C1710" s="1" t="s">
        <v>1272</v>
      </c>
      <c r="D1710" s="1" t="s">
        <v>34</v>
      </c>
      <c r="F1710" s="1" t="s">
        <v>4475</v>
      </c>
      <c r="G1710" s="1" t="s">
        <v>3576</v>
      </c>
      <c r="H1710" s="1" t="s">
        <v>60</v>
      </c>
      <c r="I1710" s="1" t="s">
        <v>113</v>
      </c>
      <c r="J1710" s="1" t="s">
        <v>61</v>
      </c>
      <c r="K1710" s="1" t="str">
        <f t="shared" si="112"/>
        <v>LVL</v>
      </c>
      <c r="L1710" s="2">
        <v>43488</v>
      </c>
      <c r="M1710" s="2">
        <v>43495</v>
      </c>
      <c r="N1710" s="2">
        <v>43495</v>
      </c>
      <c r="W1710" s="1" t="s">
        <v>59</v>
      </c>
      <c r="X1710" s="1" t="str">
        <f t="shared" si="113"/>
        <v>690945</v>
      </c>
      <c r="Z1710" s="1" t="s">
        <v>184</v>
      </c>
      <c r="AA1710" s="1">
        <v>1</v>
      </c>
      <c r="AD1710" s="1" t="s">
        <v>79</v>
      </c>
    </row>
    <row r="1711" spans="1:30" s="1" customFormat="1" x14ac:dyDescent="0.3">
      <c r="A1711" s="1" t="s">
        <v>3419</v>
      </c>
      <c r="B1711" s="1" t="s">
        <v>1271</v>
      </c>
      <c r="C1711" s="1" t="s">
        <v>1272</v>
      </c>
      <c r="D1711" s="1" t="s">
        <v>34</v>
      </c>
      <c r="F1711" s="1" t="s">
        <v>4475</v>
      </c>
      <c r="G1711" s="1" t="s">
        <v>3576</v>
      </c>
      <c r="H1711" s="1" t="s">
        <v>60</v>
      </c>
      <c r="I1711" s="1" t="s">
        <v>113</v>
      </c>
      <c r="J1711" s="1" t="s">
        <v>61</v>
      </c>
      <c r="K1711" s="1" t="str">
        <f t="shared" si="112"/>
        <v>LVL</v>
      </c>
      <c r="L1711" s="2">
        <v>43488</v>
      </c>
      <c r="M1711" s="2">
        <v>43495</v>
      </c>
      <c r="N1711" s="2">
        <v>43495</v>
      </c>
      <c r="W1711" s="1" t="s">
        <v>59</v>
      </c>
      <c r="X1711" s="1" t="str">
        <f t="shared" si="113"/>
        <v>690945</v>
      </c>
      <c r="Z1711" s="1" t="s">
        <v>184</v>
      </c>
      <c r="AA1711" s="1">
        <v>1</v>
      </c>
      <c r="AD1711" s="1" t="s">
        <v>79</v>
      </c>
    </row>
    <row r="1712" spans="1:30" s="1" customFormat="1" x14ac:dyDescent="0.3">
      <c r="A1712" s="1" t="s">
        <v>3419</v>
      </c>
      <c r="B1712" s="1" t="s">
        <v>1271</v>
      </c>
      <c r="C1712" s="1" t="s">
        <v>1272</v>
      </c>
      <c r="D1712" s="1" t="s">
        <v>34</v>
      </c>
      <c r="F1712" s="1" t="s">
        <v>4475</v>
      </c>
      <c r="G1712" s="1" t="s">
        <v>3576</v>
      </c>
      <c r="H1712" s="1" t="s">
        <v>60</v>
      </c>
      <c r="I1712" s="1" t="s">
        <v>113</v>
      </c>
      <c r="J1712" s="1" t="s">
        <v>61</v>
      </c>
      <c r="K1712" s="1" t="str">
        <f t="shared" si="112"/>
        <v>LVL</v>
      </c>
      <c r="L1712" s="2">
        <v>43488</v>
      </c>
      <c r="M1712" s="2">
        <v>43495</v>
      </c>
      <c r="N1712" s="2">
        <v>43495</v>
      </c>
      <c r="W1712" s="1" t="s">
        <v>59</v>
      </c>
      <c r="X1712" s="1" t="str">
        <f t="shared" si="113"/>
        <v>690945</v>
      </c>
      <c r="Z1712" s="1" t="s">
        <v>184</v>
      </c>
      <c r="AA1712" s="1">
        <v>1</v>
      </c>
      <c r="AD1712" s="1" t="s">
        <v>79</v>
      </c>
    </row>
    <row r="1713" spans="1:30" s="1" customFormat="1" x14ac:dyDescent="0.3">
      <c r="A1713" s="1" t="s">
        <v>3578</v>
      </c>
      <c r="B1713" s="1" t="s">
        <v>3579</v>
      </c>
      <c r="C1713" s="1" t="s">
        <v>58</v>
      </c>
      <c r="D1713" s="1" t="s">
        <v>34</v>
      </c>
      <c r="F1713" s="1" t="s">
        <v>4475</v>
      </c>
      <c r="G1713" s="1" t="s">
        <v>3577</v>
      </c>
      <c r="H1713" s="1" t="s">
        <v>60</v>
      </c>
      <c r="I1713" s="1" t="s">
        <v>113</v>
      </c>
      <c r="J1713" s="1" t="s">
        <v>61</v>
      </c>
      <c r="K1713" s="1" t="str">
        <f t="shared" si="112"/>
        <v>LVL</v>
      </c>
      <c r="L1713" s="2">
        <v>43488</v>
      </c>
      <c r="M1713" s="2">
        <v>43495</v>
      </c>
      <c r="N1713" s="2">
        <v>43495</v>
      </c>
      <c r="W1713" s="1" t="s">
        <v>59</v>
      </c>
      <c r="X1713" s="1" t="str">
        <f t="shared" si="113"/>
        <v>690945</v>
      </c>
      <c r="Z1713" s="1" t="s">
        <v>184</v>
      </c>
      <c r="AA1713" s="1">
        <v>1</v>
      </c>
      <c r="AB1713" s="1" t="s">
        <v>3580</v>
      </c>
      <c r="AD1713" s="1" t="s">
        <v>79</v>
      </c>
    </row>
    <row r="1714" spans="1:30" s="1" customFormat="1" x14ac:dyDescent="0.3">
      <c r="A1714" s="1" t="s">
        <v>1327</v>
      </c>
      <c r="B1714" s="1" t="s">
        <v>1328</v>
      </c>
      <c r="C1714" s="1" t="s">
        <v>1329</v>
      </c>
      <c r="D1714" s="1" t="s">
        <v>34</v>
      </c>
      <c r="F1714" s="1" t="s">
        <v>4475</v>
      </c>
      <c r="G1714" s="1" t="s">
        <v>3581</v>
      </c>
      <c r="H1714" s="1" t="s">
        <v>60</v>
      </c>
      <c r="I1714" s="1" t="s">
        <v>113</v>
      </c>
      <c r="J1714" s="1" t="s">
        <v>61</v>
      </c>
      <c r="K1714" s="1" t="str">
        <f t="shared" si="112"/>
        <v>LVL</v>
      </c>
      <c r="L1714" s="2">
        <v>43488</v>
      </c>
      <c r="M1714" s="2">
        <v>43495</v>
      </c>
      <c r="N1714" s="2">
        <v>43495</v>
      </c>
      <c r="W1714" s="1" t="s">
        <v>59</v>
      </c>
      <c r="X1714" s="1" t="str">
        <f t="shared" si="113"/>
        <v>690945</v>
      </c>
      <c r="Z1714" s="1" t="s">
        <v>184</v>
      </c>
      <c r="AA1714" s="1">
        <v>1</v>
      </c>
      <c r="AB1714" s="1" t="s">
        <v>3582</v>
      </c>
      <c r="AD1714" s="1" t="s">
        <v>79</v>
      </c>
    </row>
    <row r="1715" spans="1:30" s="1" customFormat="1" x14ac:dyDescent="0.3">
      <c r="A1715" s="1" t="s">
        <v>677</v>
      </c>
      <c r="B1715" s="1" t="s">
        <v>51</v>
      </c>
      <c r="C1715" s="1" t="s">
        <v>421</v>
      </c>
      <c r="D1715" s="1" t="s">
        <v>34</v>
      </c>
      <c r="F1715" s="1" t="s">
        <v>4475</v>
      </c>
      <c r="G1715" s="1" t="s">
        <v>3583</v>
      </c>
      <c r="H1715" s="1" t="s">
        <v>60</v>
      </c>
      <c r="I1715" s="1" t="s">
        <v>113</v>
      </c>
      <c r="J1715" s="1" t="s">
        <v>61</v>
      </c>
      <c r="K1715" s="1" t="str">
        <f t="shared" si="112"/>
        <v>LVL</v>
      </c>
      <c r="L1715" s="2">
        <v>43488</v>
      </c>
      <c r="M1715" s="2">
        <v>43496</v>
      </c>
      <c r="N1715" s="2">
        <v>43496</v>
      </c>
      <c r="W1715" s="1" t="s">
        <v>59</v>
      </c>
      <c r="X1715" s="1" t="str">
        <f t="shared" si="113"/>
        <v>690945</v>
      </c>
      <c r="Z1715" s="1" t="s">
        <v>184</v>
      </c>
      <c r="AA1715" s="1">
        <v>1</v>
      </c>
      <c r="AD1715" s="1" t="s">
        <v>79</v>
      </c>
    </row>
    <row r="1716" spans="1:30" s="1" customFormat="1" x14ac:dyDescent="0.3">
      <c r="A1716" s="1" t="s">
        <v>2418</v>
      </c>
      <c r="B1716" s="1" t="s">
        <v>2419</v>
      </c>
      <c r="C1716" s="1" t="s">
        <v>840</v>
      </c>
      <c r="D1716" s="1" t="s">
        <v>34</v>
      </c>
      <c r="F1716" s="1" t="s">
        <v>4475</v>
      </c>
      <c r="G1716" s="1" t="s">
        <v>3584</v>
      </c>
      <c r="H1716" s="1" t="s">
        <v>60</v>
      </c>
      <c r="I1716" s="1" t="s">
        <v>113</v>
      </c>
      <c r="J1716" s="1" t="s">
        <v>61</v>
      </c>
      <c r="K1716" s="1" t="str">
        <f t="shared" si="112"/>
        <v>LVL</v>
      </c>
      <c r="L1716" s="2">
        <v>43488</v>
      </c>
      <c r="M1716" s="2">
        <v>43496</v>
      </c>
      <c r="N1716" s="2">
        <v>43496</v>
      </c>
      <c r="W1716" s="1" t="s">
        <v>59</v>
      </c>
      <c r="X1716" s="1" t="str">
        <f t="shared" si="113"/>
        <v>690945</v>
      </c>
      <c r="Z1716" s="1" t="s">
        <v>184</v>
      </c>
      <c r="AA1716" s="1">
        <v>1</v>
      </c>
      <c r="AD1716" s="1" t="s">
        <v>79</v>
      </c>
    </row>
    <row r="1717" spans="1:30" s="1" customFormat="1" x14ac:dyDescent="0.3">
      <c r="A1717" s="1" t="s">
        <v>2418</v>
      </c>
      <c r="B1717" s="1" t="s">
        <v>2419</v>
      </c>
      <c r="C1717" s="1" t="s">
        <v>840</v>
      </c>
      <c r="D1717" s="1" t="s">
        <v>34</v>
      </c>
      <c r="F1717" s="1" t="s">
        <v>4475</v>
      </c>
      <c r="G1717" s="1" t="s">
        <v>3584</v>
      </c>
      <c r="H1717" s="1" t="s">
        <v>60</v>
      </c>
      <c r="I1717" s="1" t="s">
        <v>113</v>
      </c>
      <c r="J1717" s="1" t="s">
        <v>61</v>
      </c>
      <c r="K1717" s="1" t="str">
        <f t="shared" si="112"/>
        <v>LVL</v>
      </c>
      <c r="L1717" s="2">
        <v>43488</v>
      </c>
      <c r="M1717" s="2">
        <v>43496</v>
      </c>
      <c r="N1717" s="2">
        <v>43496</v>
      </c>
      <c r="W1717" s="1" t="s">
        <v>59</v>
      </c>
      <c r="X1717" s="1" t="str">
        <f t="shared" si="113"/>
        <v>690945</v>
      </c>
      <c r="Z1717" s="1" t="s">
        <v>184</v>
      </c>
      <c r="AA1717" s="1">
        <v>1</v>
      </c>
      <c r="AD1717" s="1" t="s">
        <v>79</v>
      </c>
    </row>
    <row r="1718" spans="1:30" s="1" customFormat="1" x14ac:dyDescent="0.3">
      <c r="A1718" s="1" t="s">
        <v>2418</v>
      </c>
      <c r="B1718" s="1" t="s">
        <v>2419</v>
      </c>
      <c r="C1718" s="1" t="s">
        <v>840</v>
      </c>
      <c r="D1718" s="1" t="s">
        <v>34</v>
      </c>
      <c r="F1718" s="1" t="s">
        <v>4475</v>
      </c>
      <c r="G1718" s="1" t="s">
        <v>3584</v>
      </c>
      <c r="H1718" s="1" t="s">
        <v>60</v>
      </c>
      <c r="I1718" s="1" t="s">
        <v>113</v>
      </c>
      <c r="J1718" s="1" t="s">
        <v>61</v>
      </c>
      <c r="K1718" s="1" t="str">
        <f t="shared" si="112"/>
        <v>LVL</v>
      </c>
      <c r="L1718" s="2">
        <v>43488</v>
      </c>
      <c r="M1718" s="2">
        <v>43496</v>
      </c>
      <c r="N1718" s="2">
        <v>43496</v>
      </c>
      <c r="W1718" s="1" t="s">
        <v>59</v>
      </c>
      <c r="X1718" s="1" t="str">
        <f t="shared" si="113"/>
        <v>690945</v>
      </c>
      <c r="Z1718" s="1" t="s">
        <v>184</v>
      </c>
      <c r="AA1718" s="1">
        <v>1</v>
      </c>
      <c r="AD1718" s="1" t="s">
        <v>79</v>
      </c>
    </row>
    <row r="1719" spans="1:30" s="1" customFormat="1" x14ac:dyDescent="0.3">
      <c r="A1719" s="1" t="s">
        <v>2418</v>
      </c>
      <c r="B1719" s="1" t="s">
        <v>2419</v>
      </c>
      <c r="C1719" s="1" t="s">
        <v>840</v>
      </c>
      <c r="D1719" s="1" t="s">
        <v>34</v>
      </c>
      <c r="F1719" s="1" t="s">
        <v>4475</v>
      </c>
      <c r="G1719" s="1" t="s">
        <v>3584</v>
      </c>
      <c r="H1719" s="1" t="s">
        <v>60</v>
      </c>
      <c r="I1719" s="1" t="s">
        <v>113</v>
      </c>
      <c r="J1719" s="1" t="s">
        <v>61</v>
      </c>
      <c r="K1719" s="1" t="str">
        <f t="shared" si="112"/>
        <v>LVL</v>
      </c>
      <c r="L1719" s="2">
        <v>43488</v>
      </c>
      <c r="M1719" s="2">
        <v>43496</v>
      </c>
      <c r="N1719" s="2">
        <v>43496</v>
      </c>
      <c r="W1719" s="1" t="s">
        <v>59</v>
      </c>
      <c r="X1719" s="1" t="str">
        <f t="shared" si="113"/>
        <v>690945</v>
      </c>
      <c r="Z1719" s="1" t="s">
        <v>184</v>
      </c>
      <c r="AA1719" s="1">
        <v>1</v>
      </c>
      <c r="AD1719" s="1" t="s">
        <v>79</v>
      </c>
    </row>
    <row r="1720" spans="1:30" s="1" customFormat="1" x14ac:dyDescent="0.3">
      <c r="A1720" s="1" t="s">
        <v>3228</v>
      </c>
      <c r="B1720" s="1" t="s">
        <v>3229</v>
      </c>
      <c r="C1720" s="1" t="s">
        <v>3230</v>
      </c>
      <c r="D1720" s="1" t="s">
        <v>34</v>
      </c>
      <c r="F1720" s="1" t="s">
        <v>4475</v>
      </c>
      <c r="G1720" s="1" t="s">
        <v>3585</v>
      </c>
      <c r="H1720" s="1" t="s">
        <v>60</v>
      </c>
      <c r="I1720" s="1" t="s">
        <v>113</v>
      </c>
      <c r="J1720" s="1" t="s">
        <v>61</v>
      </c>
      <c r="K1720" s="1" t="str">
        <f t="shared" si="112"/>
        <v>LVL</v>
      </c>
      <c r="L1720" s="2">
        <v>43488</v>
      </c>
      <c r="M1720" s="2">
        <v>43496</v>
      </c>
      <c r="N1720" s="2">
        <v>43496</v>
      </c>
      <c r="W1720" s="1" t="s">
        <v>59</v>
      </c>
      <c r="X1720" s="1" t="str">
        <f t="shared" si="113"/>
        <v>690945</v>
      </c>
      <c r="Z1720" s="1" t="s">
        <v>184</v>
      </c>
      <c r="AA1720" s="1">
        <v>1</v>
      </c>
      <c r="AB1720" s="1" t="s">
        <v>3586</v>
      </c>
      <c r="AD1720" s="1" t="s">
        <v>79</v>
      </c>
    </row>
    <row r="1721" spans="1:30" s="1" customFormat="1" x14ac:dyDescent="0.3">
      <c r="A1721" s="1" t="s">
        <v>3419</v>
      </c>
      <c r="B1721" s="1" t="s">
        <v>1271</v>
      </c>
      <c r="C1721" s="1" t="s">
        <v>1272</v>
      </c>
      <c r="D1721" s="1" t="s">
        <v>34</v>
      </c>
      <c r="F1721" s="1" t="s">
        <v>4475</v>
      </c>
      <c r="G1721" s="1" t="s">
        <v>3587</v>
      </c>
      <c r="H1721" s="1" t="s">
        <v>60</v>
      </c>
      <c r="I1721" s="1" t="s">
        <v>113</v>
      </c>
      <c r="J1721" s="1" t="s">
        <v>61</v>
      </c>
      <c r="K1721" s="1" t="str">
        <f t="shared" si="112"/>
        <v>LVL</v>
      </c>
      <c r="L1721" s="2">
        <v>43488</v>
      </c>
      <c r="M1721" s="2">
        <v>43496</v>
      </c>
      <c r="N1721" s="2">
        <v>43496</v>
      </c>
      <c r="W1721" s="1" t="s">
        <v>59</v>
      </c>
      <c r="X1721" s="1" t="str">
        <f t="shared" si="113"/>
        <v>690945</v>
      </c>
      <c r="Z1721" s="1" t="s">
        <v>184</v>
      </c>
      <c r="AA1721" s="1">
        <v>1</v>
      </c>
      <c r="AD1721" s="1" t="s">
        <v>79</v>
      </c>
    </row>
    <row r="1722" spans="1:30" s="1" customFormat="1" x14ac:dyDescent="0.3">
      <c r="A1722" s="1" t="s">
        <v>3589</v>
      </c>
      <c r="B1722" s="1" t="s">
        <v>189</v>
      </c>
      <c r="C1722" s="1" t="s">
        <v>3590</v>
      </c>
      <c r="D1722" s="1" t="s">
        <v>34</v>
      </c>
      <c r="F1722" s="1" t="s">
        <v>4475</v>
      </c>
      <c r="G1722" s="1" t="s">
        <v>3588</v>
      </c>
      <c r="H1722" s="1" t="s">
        <v>60</v>
      </c>
      <c r="I1722" s="1" t="s">
        <v>95</v>
      </c>
      <c r="J1722" s="1" t="s">
        <v>61</v>
      </c>
      <c r="K1722" s="1" t="str">
        <f t="shared" si="112"/>
        <v>LVL</v>
      </c>
      <c r="L1722" s="2">
        <v>43489</v>
      </c>
      <c r="M1722" s="2">
        <v>43497</v>
      </c>
      <c r="N1722" s="2">
        <v>43497</v>
      </c>
      <c r="W1722" s="1" t="s">
        <v>59</v>
      </c>
      <c r="X1722" s="1" t="str">
        <f t="shared" si="113"/>
        <v>690945</v>
      </c>
      <c r="Z1722" s="1" t="s">
        <v>184</v>
      </c>
      <c r="AA1722" s="1">
        <v>4</v>
      </c>
      <c r="AD1722" s="1" t="s">
        <v>79</v>
      </c>
    </row>
    <row r="1723" spans="1:30" s="1" customFormat="1" x14ac:dyDescent="0.3">
      <c r="A1723" s="1" t="s">
        <v>2020</v>
      </c>
      <c r="B1723" s="1" t="s">
        <v>2021</v>
      </c>
      <c r="C1723" s="1" t="s">
        <v>2022</v>
      </c>
      <c r="D1723" s="1" t="s">
        <v>34</v>
      </c>
      <c r="F1723" s="1" t="s">
        <v>4475</v>
      </c>
      <c r="G1723" s="1" t="s">
        <v>3591</v>
      </c>
      <c r="H1723" s="1" t="s">
        <v>60</v>
      </c>
      <c r="I1723" s="1" t="s">
        <v>113</v>
      </c>
      <c r="J1723" s="1" t="s">
        <v>61</v>
      </c>
      <c r="K1723" s="1" t="str">
        <f t="shared" si="112"/>
        <v>LVL</v>
      </c>
      <c r="L1723" s="2">
        <v>43489</v>
      </c>
      <c r="M1723" s="2">
        <v>43496</v>
      </c>
      <c r="N1723" s="2">
        <v>43496</v>
      </c>
      <c r="W1723" s="1" t="s">
        <v>59</v>
      </c>
      <c r="X1723" s="1" t="str">
        <f>"139545"</f>
        <v>139545</v>
      </c>
      <c r="Z1723" s="1" t="s">
        <v>74</v>
      </c>
      <c r="AA1723" s="1">
        <v>1</v>
      </c>
      <c r="AB1723" s="1" t="s">
        <v>3592</v>
      </c>
      <c r="AD1723" s="1" t="s">
        <v>79</v>
      </c>
    </row>
    <row r="1724" spans="1:30" s="1" customFormat="1" x14ac:dyDescent="0.3">
      <c r="A1724" s="1" t="s">
        <v>2020</v>
      </c>
      <c r="B1724" s="1" t="s">
        <v>2021</v>
      </c>
      <c r="C1724" s="1" t="s">
        <v>2022</v>
      </c>
      <c r="D1724" s="1" t="s">
        <v>34</v>
      </c>
      <c r="F1724" s="1" t="s">
        <v>4475</v>
      </c>
      <c r="G1724" s="1" t="s">
        <v>3591</v>
      </c>
      <c r="H1724" s="1" t="s">
        <v>60</v>
      </c>
      <c r="I1724" s="1" t="s">
        <v>113</v>
      </c>
      <c r="J1724" s="1" t="s">
        <v>61</v>
      </c>
      <c r="K1724" s="1" t="str">
        <f t="shared" si="112"/>
        <v>LVL</v>
      </c>
      <c r="L1724" s="2">
        <v>43489</v>
      </c>
      <c r="M1724" s="2">
        <v>43496</v>
      </c>
      <c r="N1724" s="2">
        <v>43496</v>
      </c>
      <c r="W1724" s="1" t="s">
        <v>59</v>
      </c>
      <c r="X1724" s="1" t="str">
        <f>"139545"</f>
        <v>139545</v>
      </c>
      <c r="Z1724" s="1" t="s">
        <v>74</v>
      </c>
      <c r="AA1724" s="1">
        <v>1</v>
      </c>
      <c r="AB1724" s="1" t="s">
        <v>3592</v>
      </c>
      <c r="AD1724" s="1" t="s">
        <v>79</v>
      </c>
    </row>
    <row r="1725" spans="1:30" s="1" customFormat="1" x14ac:dyDescent="0.3">
      <c r="A1725" s="1" t="s">
        <v>1682</v>
      </c>
      <c r="B1725" s="1" t="s">
        <v>282</v>
      </c>
      <c r="C1725" s="1" t="s">
        <v>1683</v>
      </c>
      <c r="D1725" s="1" t="s">
        <v>34</v>
      </c>
      <c r="F1725" s="1" t="s">
        <v>4475</v>
      </c>
      <c r="G1725" s="1" t="s">
        <v>3593</v>
      </c>
      <c r="H1725" s="1" t="s">
        <v>60</v>
      </c>
      <c r="I1725" s="1" t="s">
        <v>113</v>
      </c>
      <c r="J1725" s="1" t="s">
        <v>61</v>
      </c>
      <c r="K1725" s="1" t="str">
        <f t="shared" si="112"/>
        <v>LVL</v>
      </c>
      <c r="L1725" s="2">
        <v>43489</v>
      </c>
      <c r="M1725" s="2">
        <v>43496</v>
      </c>
      <c r="N1725" s="2">
        <v>43496</v>
      </c>
      <c r="W1725" s="1" t="s">
        <v>59</v>
      </c>
      <c r="X1725" s="1" t="str">
        <f t="shared" ref="X1725:X1738" si="114">"690945"</f>
        <v>690945</v>
      </c>
      <c r="Z1725" s="1" t="s">
        <v>184</v>
      </c>
      <c r="AA1725" s="1">
        <v>1</v>
      </c>
      <c r="AD1725" s="1" t="s">
        <v>79</v>
      </c>
    </row>
    <row r="1726" spans="1:30" s="1" customFormat="1" x14ac:dyDescent="0.3">
      <c r="A1726" s="1" t="s">
        <v>1682</v>
      </c>
      <c r="B1726" s="1" t="s">
        <v>282</v>
      </c>
      <c r="C1726" s="1" t="s">
        <v>1683</v>
      </c>
      <c r="D1726" s="1" t="s">
        <v>34</v>
      </c>
      <c r="F1726" s="1" t="s">
        <v>4475</v>
      </c>
      <c r="G1726" s="1" t="s">
        <v>3593</v>
      </c>
      <c r="H1726" s="1" t="s">
        <v>60</v>
      </c>
      <c r="I1726" s="1" t="s">
        <v>113</v>
      </c>
      <c r="J1726" s="1" t="s">
        <v>61</v>
      </c>
      <c r="K1726" s="1" t="str">
        <f t="shared" si="112"/>
        <v>LVL</v>
      </c>
      <c r="L1726" s="2">
        <v>43489</v>
      </c>
      <c r="M1726" s="2">
        <v>43496</v>
      </c>
      <c r="N1726" s="2">
        <v>43496</v>
      </c>
      <c r="W1726" s="1" t="s">
        <v>59</v>
      </c>
      <c r="X1726" s="1" t="str">
        <f t="shared" si="114"/>
        <v>690945</v>
      </c>
      <c r="Z1726" s="1" t="s">
        <v>184</v>
      </c>
      <c r="AA1726" s="1">
        <v>1</v>
      </c>
      <c r="AD1726" s="1" t="s">
        <v>79</v>
      </c>
    </row>
    <row r="1727" spans="1:30" s="1" customFormat="1" x14ac:dyDescent="0.3">
      <c r="A1727" s="1" t="s">
        <v>677</v>
      </c>
      <c r="B1727" s="1" t="s">
        <v>51</v>
      </c>
      <c r="C1727" s="1" t="s">
        <v>421</v>
      </c>
      <c r="D1727" s="1" t="s">
        <v>34</v>
      </c>
      <c r="F1727" s="1" t="s">
        <v>4475</v>
      </c>
      <c r="G1727" s="1" t="s">
        <v>3594</v>
      </c>
      <c r="H1727" s="1" t="s">
        <v>60</v>
      </c>
      <c r="I1727" s="1" t="s">
        <v>113</v>
      </c>
      <c r="J1727" s="1" t="s">
        <v>61</v>
      </c>
      <c r="K1727" s="1" t="str">
        <f t="shared" si="112"/>
        <v>LVL</v>
      </c>
      <c r="L1727" s="2">
        <v>43489</v>
      </c>
      <c r="M1727" s="2">
        <v>43496</v>
      </c>
      <c r="N1727" s="2">
        <v>43496</v>
      </c>
      <c r="W1727" s="1" t="s">
        <v>59</v>
      </c>
      <c r="X1727" s="1" t="str">
        <f t="shared" si="114"/>
        <v>690945</v>
      </c>
      <c r="Z1727" s="1" t="s">
        <v>184</v>
      </c>
      <c r="AA1727" s="1">
        <v>1</v>
      </c>
      <c r="AD1727" s="1" t="s">
        <v>79</v>
      </c>
    </row>
    <row r="1728" spans="1:30" s="1" customFormat="1" x14ac:dyDescent="0.3">
      <c r="A1728" s="1" t="s">
        <v>677</v>
      </c>
      <c r="B1728" s="1" t="s">
        <v>51</v>
      </c>
      <c r="C1728" s="1" t="s">
        <v>421</v>
      </c>
      <c r="D1728" s="1" t="s">
        <v>34</v>
      </c>
      <c r="F1728" s="1" t="s">
        <v>4475</v>
      </c>
      <c r="G1728" s="1" t="s">
        <v>3594</v>
      </c>
      <c r="H1728" s="1" t="s">
        <v>60</v>
      </c>
      <c r="I1728" s="1" t="s">
        <v>113</v>
      </c>
      <c r="J1728" s="1" t="s">
        <v>61</v>
      </c>
      <c r="K1728" s="1" t="str">
        <f t="shared" si="112"/>
        <v>LVL</v>
      </c>
      <c r="L1728" s="2">
        <v>43489</v>
      </c>
      <c r="M1728" s="2">
        <v>43496</v>
      </c>
      <c r="N1728" s="2">
        <v>43496</v>
      </c>
      <c r="W1728" s="1" t="s">
        <v>59</v>
      </c>
      <c r="X1728" s="1" t="str">
        <f t="shared" si="114"/>
        <v>690945</v>
      </c>
      <c r="Z1728" s="1" t="s">
        <v>184</v>
      </c>
      <c r="AA1728" s="1">
        <v>1</v>
      </c>
      <c r="AD1728" s="1" t="s">
        <v>79</v>
      </c>
    </row>
    <row r="1729" spans="1:30" s="1" customFormat="1" x14ac:dyDescent="0.3">
      <c r="A1729" s="1" t="s">
        <v>677</v>
      </c>
      <c r="B1729" s="1" t="s">
        <v>51</v>
      </c>
      <c r="C1729" s="1" t="s">
        <v>421</v>
      </c>
      <c r="D1729" s="1" t="s">
        <v>34</v>
      </c>
      <c r="F1729" s="1" t="s">
        <v>4475</v>
      </c>
      <c r="G1729" s="1" t="s">
        <v>3594</v>
      </c>
      <c r="H1729" s="1" t="s">
        <v>60</v>
      </c>
      <c r="I1729" s="1" t="s">
        <v>113</v>
      </c>
      <c r="J1729" s="1" t="s">
        <v>61</v>
      </c>
      <c r="K1729" s="1" t="str">
        <f t="shared" si="112"/>
        <v>LVL</v>
      </c>
      <c r="L1729" s="2">
        <v>43489</v>
      </c>
      <c r="M1729" s="2">
        <v>43496</v>
      </c>
      <c r="N1729" s="2">
        <v>43496</v>
      </c>
      <c r="W1729" s="1" t="s">
        <v>59</v>
      </c>
      <c r="X1729" s="1" t="str">
        <f t="shared" si="114"/>
        <v>690945</v>
      </c>
      <c r="Z1729" s="1" t="s">
        <v>184</v>
      </c>
      <c r="AA1729" s="1">
        <v>1</v>
      </c>
      <c r="AD1729" s="1" t="s">
        <v>79</v>
      </c>
    </row>
    <row r="1730" spans="1:30" s="1" customFormat="1" x14ac:dyDescent="0.3">
      <c r="A1730" s="1" t="s">
        <v>562</v>
      </c>
      <c r="B1730" s="1" t="s">
        <v>563</v>
      </c>
      <c r="C1730" s="1" t="s">
        <v>564</v>
      </c>
      <c r="D1730" s="1" t="s">
        <v>34</v>
      </c>
      <c r="F1730" s="1" t="s">
        <v>4475</v>
      </c>
      <c r="G1730" s="1" t="s">
        <v>3595</v>
      </c>
      <c r="H1730" s="1" t="s">
        <v>60</v>
      </c>
      <c r="I1730" s="1" t="s">
        <v>113</v>
      </c>
      <c r="J1730" s="1" t="s">
        <v>61</v>
      </c>
      <c r="K1730" s="1" t="str">
        <f t="shared" si="112"/>
        <v>LVL</v>
      </c>
      <c r="L1730" s="2">
        <v>43489</v>
      </c>
      <c r="M1730" s="2">
        <v>43496</v>
      </c>
      <c r="N1730" s="2">
        <v>43496</v>
      </c>
      <c r="W1730" s="1" t="s">
        <v>59</v>
      </c>
      <c r="X1730" s="1" t="str">
        <f t="shared" si="114"/>
        <v>690945</v>
      </c>
      <c r="Z1730" s="1" t="s">
        <v>184</v>
      </c>
      <c r="AA1730" s="1">
        <v>1</v>
      </c>
      <c r="AD1730" s="1" t="s">
        <v>79</v>
      </c>
    </row>
    <row r="1731" spans="1:30" s="1" customFormat="1" x14ac:dyDescent="0.3">
      <c r="A1731" s="1" t="s">
        <v>562</v>
      </c>
      <c r="B1731" s="1" t="s">
        <v>563</v>
      </c>
      <c r="C1731" s="1" t="s">
        <v>564</v>
      </c>
      <c r="D1731" s="1" t="s">
        <v>34</v>
      </c>
      <c r="F1731" s="1" t="s">
        <v>4475</v>
      </c>
      <c r="G1731" s="1" t="s">
        <v>3595</v>
      </c>
      <c r="H1731" s="1" t="s">
        <v>60</v>
      </c>
      <c r="I1731" s="1" t="s">
        <v>113</v>
      </c>
      <c r="J1731" s="1" t="s">
        <v>61</v>
      </c>
      <c r="K1731" s="1" t="str">
        <f t="shared" si="112"/>
        <v>LVL</v>
      </c>
      <c r="L1731" s="2">
        <v>43489</v>
      </c>
      <c r="M1731" s="2">
        <v>43496</v>
      </c>
      <c r="N1731" s="2">
        <v>43496</v>
      </c>
      <c r="W1731" s="1" t="s">
        <v>59</v>
      </c>
      <c r="X1731" s="1" t="str">
        <f t="shared" si="114"/>
        <v>690945</v>
      </c>
      <c r="Z1731" s="1" t="s">
        <v>184</v>
      </c>
      <c r="AA1731" s="1">
        <v>1</v>
      </c>
      <c r="AD1731" s="1" t="s">
        <v>79</v>
      </c>
    </row>
    <row r="1732" spans="1:30" s="1" customFormat="1" x14ac:dyDescent="0.3">
      <c r="A1732" s="1" t="s">
        <v>1733</v>
      </c>
      <c r="B1732" s="1" t="s">
        <v>500</v>
      </c>
      <c r="C1732" s="1" t="s">
        <v>1734</v>
      </c>
      <c r="D1732" s="1" t="s">
        <v>34</v>
      </c>
      <c r="F1732" s="1" t="s">
        <v>4475</v>
      </c>
      <c r="G1732" s="1" t="s">
        <v>3596</v>
      </c>
      <c r="H1732" s="1" t="s">
        <v>60</v>
      </c>
      <c r="I1732" s="1" t="s">
        <v>113</v>
      </c>
      <c r="J1732" s="1" t="s">
        <v>61</v>
      </c>
      <c r="K1732" s="1" t="str">
        <f t="shared" si="112"/>
        <v>LVL</v>
      </c>
      <c r="L1732" s="2">
        <v>43489</v>
      </c>
      <c r="M1732" s="2">
        <v>43496</v>
      </c>
      <c r="N1732" s="2">
        <v>43496</v>
      </c>
      <c r="W1732" s="1" t="s">
        <v>59</v>
      </c>
      <c r="X1732" s="1" t="str">
        <f t="shared" si="114"/>
        <v>690945</v>
      </c>
      <c r="Z1732" s="1" t="s">
        <v>184</v>
      </c>
      <c r="AA1732" s="1">
        <v>1</v>
      </c>
      <c r="AD1732" s="1" t="s">
        <v>79</v>
      </c>
    </row>
    <row r="1733" spans="1:30" s="1" customFormat="1" x14ac:dyDescent="0.3">
      <c r="A1733" s="1" t="s">
        <v>2418</v>
      </c>
      <c r="B1733" s="1" t="s">
        <v>2419</v>
      </c>
      <c r="C1733" s="1" t="s">
        <v>840</v>
      </c>
      <c r="D1733" s="1" t="s">
        <v>34</v>
      </c>
      <c r="F1733" s="1" t="s">
        <v>4475</v>
      </c>
      <c r="G1733" s="1" t="s">
        <v>3597</v>
      </c>
      <c r="H1733" s="1" t="s">
        <v>60</v>
      </c>
      <c r="I1733" s="1" t="s">
        <v>113</v>
      </c>
      <c r="J1733" s="1" t="s">
        <v>61</v>
      </c>
      <c r="K1733" s="1" t="str">
        <f t="shared" si="112"/>
        <v>LVL</v>
      </c>
      <c r="L1733" s="2">
        <v>43489</v>
      </c>
      <c r="M1733" s="2">
        <v>43496</v>
      </c>
      <c r="N1733" s="2">
        <v>43496</v>
      </c>
      <c r="W1733" s="1" t="s">
        <v>59</v>
      </c>
      <c r="X1733" s="1" t="str">
        <f t="shared" si="114"/>
        <v>690945</v>
      </c>
      <c r="Z1733" s="1" t="s">
        <v>184</v>
      </c>
      <c r="AA1733" s="1">
        <v>1</v>
      </c>
      <c r="AD1733" s="1" t="s">
        <v>79</v>
      </c>
    </row>
    <row r="1734" spans="1:30" s="1" customFormat="1" x14ac:dyDescent="0.3">
      <c r="A1734" s="1" t="s">
        <v>745</v>
      </c>
      <c r="B1734" s="1" t="s">
        <v>746</v>
      </c>
      <c r="C1734" s="1" t="s">
        <v>747</v>
      </c>
      <c r="D1734" s="1" t="s">
        <v>34</v>
      </c>
      <c r="F1734" s="1" t="s">
        <v>4475</v>
      </c>
      <c r="G1734" s="1" t="s">
        <v>3598</v>
      </c>
      <c r="H1734" s="1" t="s">
        <v>60</v>
      </c>
      <c r="I1734" s="1" t="s">
        <v>113</v>
      </c>
      <c r="J1734" s="1" t="s">
        <v>61</v>
      </c>
      <c r="K1734" s="1" t="str">
        <f t="shared" si="112"/>
        <v>LVL</v>
      </c>
      <c r="L1734" s="2">
        <v>43489</v>
      </c>
      <c r="M1734" s="2">
        <v>43496</v>
      </c>
      <c r="N1734" s="2">
        <v>43496</v>
      </c>
      <c r="W1734" s="1" t="s">
        <v>59</v>
      </c>
      <c r="X1734" s="1" t="str">
        <f t="shared" si="114"/>
        <v>690945</v>
      </c>
      <c r="Z1734" s="1" t="s">
        <v>184</v>
      </c>
      <c r="AA1734" s="1">
        <v>1</v>
      </c>
      <c r="AB1734" s="1" t="s">
        <v>3599</v>
      </c>
      <c r="AD1734" s="1" t="s">
        <v>79</v>
      </c>
    </row>
    <row r="1735" spans="1:30" s="1" customFormat="1" x14ac:dyDescent="0.3">
      <c r="A1735" s="1" t="s">
        <v>459</v>
      </c>
      <c r="B1735" s="1" t="s">
        <v>460</v>
      </c>
      <c r="C1735" s="1" t="s">
        <v>461</v>
      </c>
      <c r="D1735" s="1" t="s">
        <v>34</v>
      </c>
      <c r="F1735" s="1" t="s">
        <v>4475</v>
      </c>
      <c r="G1735" s="1" t="s">
        <v>3600</v>
      </c>
      <c r="H1735" s="1" t="s">
        <v>60</v>
      </c>
      <c r="I1735" s="1" t="s">
        <v>113</v>
      </c>
      <c r="J1735" s="1" t="s">
        <v>61</v>
      </c>
      <c r="K1735" s="1" t="str">
        <f t="shared" si="112"/>
        <v>LVL</v>
      </c>
      <c r="L1735" s="2">
        <v>43489</v>
      </c>
      <c r="M1735" s="2">
        <v>43496</v>
      </c>
      <c r="N1735" s="2">
        <v>43496</v>
      </c>
      <c r="W1735" s="1" t="s">
        <v>59</v>
      </c>
      <c r="X1735" s="1" t="str">
        <f t="shared" si="114"/>
        <v>690945</v>
      </c>
      <c r="Z1735" s="1" t="s">
        <v>184</v>
      </c>
      <c r="AA1735" s="1">
        <v>1</v>
      </c>
      <c r="AD1735" s="1" t="s">
        <v>79</v>
      </c>
    </row>
    <row r="1736" spans="1:30" s="1" customFormat="1" x14ac:dyDescent="0.3">
      <c r="A1736" s="1" t="s">
        <v>499</v>
      </c>
      <c r="B1736" s="1" t="s">
        <v>500</v>
      </c>
      <c r="C1736" s="1" t="s">
        <v>501</v>
      </c>
      <c r="D1736" s="1" t="s">
        <v>34</v>
      </c>
      <c r="F1736" s="1" t="s">
        <v>4475</v>
      </c>
      <c r="G1736" s="1" t="s">
        <v>3601</v>
      </c>
      <c r="H1736" s="1" t="s">
        <v>60</v>
      </c>
      <c r="I1736" s="1" t="s">
        <v>113</v>
      </c>
      <c r="J1736" s="1" t="s">
        <v>61</v>
      </c>
      <c r="K1736" s="1" t="str">
        <f t="shared" si="112"/>
        <v>LVL</v>
      </c>
      <c r="L1736" s="2">
        <v>43489</v>
      </c>
      <c r="M1736" s="2">
        <v>43496</v>
      </c>
      <c r="N1736" s="2">
        <v>43496</v>
      </c>
      <c r="W1736" s="1" t="s">
        <v>59</v>
      </c>
      <c r="X1736" s="1" t="str">
        <f t="shared" si="114"/>
        <v>690945</v>
      </c>
      <c r="Z1736" s="1" t="s">
        <v>184</v>
      </c>
      <c r="AA1736" s="1">
        <v>1</v>
      </c>
      <c r="AD1736" s="1" t="s">
        <v>79</v>
      </c>
    </row>
    <row r="1737" spans="1:30" s="1" customFormat="1" x14ac:dyDescent="0.3">
      <c r="A1737" s="1" t="s">
        <v>499</v>
      </c>
      <c r="B1737" s="1" t="s">
        <v>500</v>
      </c>
      <c r="C1737" s="1" t="s">
        <v>501</v>
      </c>
      <c r="D1737" s="1" t="s">
        <v>34</v>
      </c>
      <c r="F1737" s="1" t="s">
        <v>4475</v>
      </c>
      <c r="G1737" s="1" t="s">
        <v>3601</v>
      </c>
      <c r="H1737" s="1" t="s">
        <v>60</v>
      </c>
      <c r="I1737" s="1" t="s">
        <v>113</v>
      </c>
      <c r="J1737" s="1" t="s">
        <v>61</v>
      </c>
      <c r="K1737" s="1" t="str">
        <f t="shared" si="112"/>
        <v>LVL</v>
      </c>
      <c r="L1737" s="2">
        <v>43489</v>
      </c>
      <c r="M1737" s="2">
        <v>43496</v>
      </c>
      <c r="N1737" s="2">
        <v>43496</v>
      </c>
      <c r="W1737" s="1" t="s">
        <v>59</v>
      </c>
      <c r="X1737" s="1" t="str">
        <f t="shared" si="114"/>
        <v>690945</v>
      </c>
      <c r="Z1737" s="1" t="s">
        <v>184</v>
      </c>
      <c r="AA1737" s="1">
        <v>1</v>
      </c>
      <c r="AD1737" s="1" t="s">
        <v>79</v>
      </c>
    </row>
    <row r="1738" spans="1:30" s="1" customFormat="1" x14ac:dyDescent="0.3">
      <c r="A1738" s="1" t="s">
        <v>499</v>
      </c>
      <c r="B1738" s="1" t="s">
        <v>500</v>
      </c>
      <c r="C1738" s="1" t="s">
        <v>501</v>
      </c>
      <c r="D1738" s="1" t="s">
        <v>34</v>
      </c>
      <c r="F1738" s="1" t="s">
        <v>4475</v>
      </c>
      <c r="G1738" s="1" t="s">
        <v>3601</v>
      </c>
      <c r="H1738" s="1" t="s">
        <v>60</v>
      </c>
      <c r="I1738" s="1" t="s">
        <v>113</v>
      </c>
      <c r="J1738" s="1" t="s">
        <v>61</v>
      </c>
      <c r="K1738" s="1" t="str">
        <f t="shared" si="112"/>
        <v>LVL</v>
      </c>
      <c r="L1738" s="2">
        <v>43489</v>
      </c>
      <c r="M1738" s="2">
        <v>43496</v>
      </c>
      <c r="N1738" s="2">
        <v>43496</v>
      </c>
      <c r="W1738" s="1" t="s">
        <v>59</v>
      </c>
      <c r="X1738" s="1" t="str">
        <f t="shared" si="114"/>
        <v>690945</v>
      </c>
      <c r="Z1738" s="1" t="s">
        <v>184</v>
      </c>
      <c r="AA1738" s="1">
        <v>1</v>
      </c>
      <c r="AD1738" s="1" t="s">
        <v>79</v>
      </c>
    </row>
    <row r="1739" spans="1:30" s="1" customFormat="1" x14ac:dyDescent="0.3">
      <c r="A1739" s="1" t="s">
        <v>717</v>
      </c>
      <c r="B1739" s="1" t="s">
        <v>718</v>
      </c>
      <c r="C1739" s="1" t="s">
        <v>719</v>
      </c>
      <c r="D1739" s="1" t="s">
        <v>34</v>
      </c>
      <c r="F1739" s="1" t="s">
        <v>4475</v>
      </c>
      <c r="G1739" s="1" t="s">
        <v>3602</v>
      </c>
      <c r="H1739" s="1" t="s">
        <v>60</v>
      </c>
      <c r="I1739" s="1" t="s">
        <v>113</v>
      </c>
      <c r="J1739" s="1" t="s">
        <v>61</v>
      </c>
      <c r="K1739" s="1" t="str">
        <f t="shared" si="112"/>
        <v>LVL</v>
      </c>
      <c r="L1739" s="2">
        <v>43489</v>
      </c>
      <c r="M1739" s="2">
        <v>43496</v>
      </c>
      <c r="N1739" s="2">
        <v>43496</v>
      </c>
      <c r="W1739" s="1" t="s">
        <v>59</v>
      </c>
      <c r="X1739" s="1" t="str">
        <f>"139545"</f>
        <v>139545</v>
      </c>
      <c r="Z1739" s="1" t="s">
        <v>74</v>
      </c>
      <c r="AA1739" s="1">
        <v>1</v>
      </c>
      <c r="AD1739" s="1" t="s">
        <v>79</v>
      </c>
    </row>
    <row r="1740" spans="1:30" s="1" customFormat="1" x14ac:dyDescent="0.3">
      <c r="A1740" s="1" t="s">
        <v>3234</v>
      </c>
      <c r="B1740" s="1" t="s">
        <v>3235</v>
      </c>
      <c r="C1740" s="1" t="s">
        <v>3236</v>
      </c>
      <c r="D1740" s="1" t="s">
        <v>34</v>
      </c>
      <c r="F1740" s="1" t="s">
        <v>4475</v>
      </c>
      <c r="G1740" s="1" t="s">
        <v>3603</v>
      </c>
      <c r="H1740" s="1" t="s">
        <v>60</v>
      </c>
      <c r="I1740" s="1" t="s">
        <v>113</v>
      </c>
      <c r="J1740" s="1" t="s">
        <v>61</v>
      </c>
      <c r="K1740" s="1" t="str">
        <f t="shared" si="112"/>
        <v>LVL</v>
      </c>
      <c r="L1740" s="2">
        <v>43489</v>
      </c>
      <c r="M1740" s="2">
        <v>43497</v>
      </c>
      <c r="N1740" s="2">
        <v>43497</v>
      </c>
      <c r="W1740" s="1" t="s">
        <v>59</v>
      </c>
      <c r="X1740" s="1" t="str">
        <f>"690945"</f>
        <v>690945</v>
      </c>
      <c r="Z1740" s="1" t="s">
        <v>184</v>
      </c>
      <c r="AA1740" s="1">
        <v>1</v>
      </c>
      <c r="AD1740" s="1" t="s">
        <v>79</v>
      </c>
    </row>
    <row r="1741" spans="1:30" s="1" customFormat="1" x14ac:dyDescent="0.3">
      <c r="A1741" s="1" t="s">
        <v>3234</v>
      </c>
      <c r="B1741" s="1" t="s">
        <v>3235</v>
      </c>
      <c r="C1741" s="1" t="s">
        <v>3236</v>
      </c>
      <c r="D1741" s="1" t="s">
        <v>34</v>
      </c>
      <c r="F1741" s="1" t="s">
        <v>4475</v>
      </c>
      <c r="G1741" s="1" t="s">
        <v>3603</v>
      </c>
      <c r="H1741" s="1" t="s">
        <v>60</v>
      </c>
      <c r="I1741" s="1" t="s">
        <v>113</v>
      </c>
      <c r="J1741" s="1" t="s">
        <v>61</v>
      </c>
      <c r="K1741" s="1" t="str">
        <f t="shared" si="112"/>
        <v>LVL</v>
      </c>
      <c r="L1741" s="2">
        <v>43489</v>
      </c>
      <c r="M1741" s="2">
        <v>43497</v>
      </c>
      <c r="N1741" s="2">
        <v>43497</v>
      </c>
      <c r="W1741" s="1" t="s">
        <v>59</v>
      </c>
      <c r="X1741" s="1" t="str">
        <f>"690945"</f>
        <v>690945</v>
      </c>
      <c r="Z1741" s="1" t="s">
        <v>184</v>
      </c>
      <c r="AA1741" s="1">
        <v>1</v>
      </c>
      <c r="AD1741" s="1" t="s">
        <v>79</v>
      </c>
    </row>
    <row r="1742" spans="1:30" s="1" customFormat="1" x14ac:dyDescent="0.3">
      <c r="A1742" s="1" t="s">
        <v>3234</v>
      </c>
      <c r="B1742" s="1" t="s">
        <v>3235</v>
      </c>
      <c r="C1742" s="1" t="s">
        <v>3236</v>
      </c>
      <c r="D1742" s="1" t="s">
        <v>34</v>
      </c>
      <c r="F1742" s="1" t="s">
        <v>4475</v>
      </c>
      <c r="G1742" s="1" t="s">
        <v>3603</v>
      </c>
      <c r="H1742" s="1" t="s">
        <v>60</v>
      </c>
      <c r="I1742" s="1" t="s">
        <v>113</v>
      </c>
      <c r="J1742" s="1" t="s">
        <v>61</v>
      </c>
      <c r="K1742" s="1" t="str">
        <f t="shared" si="112"/>
        <v>LVL</v>
      </c>
      <c r="L1742" s="2">
        <v>43489</v>
      </c>
      <c r="M1742" s="2">
        <v>43497</v>
      </c>
      <c r="N1742" s="2">
        <v>43497</v>
      </c>
      <c r="W1742" s="1" t="s">
        <v>59</v>
      </c>
      <c r="X1742" s="1" t="str">
        <f>"690945"</f>
        <v>690945</v>
      </c>
      <c r="Z1742" s="1" t="s">
        <v>184</v>
      </c>
      <c r="AA1742" s="1">
        <v>1</v>
      </c>
      <c r="AD1742" s="1" t="s">
        <v>79</v>
      </c>
    </row>
    <row r="1743" spans="1:30" s="1" customFormat="1" x14ac:dyDescent="0.3">
      <c r="A1743" s="1" t="s">
        <v>557</v>
      </c>
      <c r="B1743" s="1" t="s">
        <v>558</v>
      </c>
      <c r="C1743" s="1" t="s">
        <v>559</v>
      </c>
      <c r="D1743" s="1" t="s">
        <v>34</v>
      </c>
      <c r="F1743" s="1" t="s">
        <v>4475</v>
      </c>
      <c r="G1743" s="1" t="s">
        <v>3604</v>
      </c>
      <c r="H1743" s="1" t="s">
        <v>60</v>
      </c>
      <c r="I1743" s="1" t="s">
        <v>113</v>
      </c>
      <c r="J1743" s="1" t="s">
        <v>61</v>
      </c>
      <c r="K1743" s="1" t="str">
        <f t="shared" si="112"/>
        <v>LVL</v>
      </c>
      <c r="L1743" s="2">
        <v>43489</v>
      </c>
      <c r="M1743" s="2">
        <v>43497</v>
      </c>
      <c r="N1743" s="2">
        <v>43497</v>
      </c>
      <c r="W1743" s="1" t="s">
        <v>59</v>
      </c>
      <c r="X1743" s="1" t="str">
        <f>"139545"</f>
        <v>139545</v>
      </c>
      <c r="Z1743" s="1" t="s">
        <v>74</v>
      </c>
      <c r="AA1743" s="1">
        <v>1</v>
      </c>
      <c r="AB1743" s="1" t="s">
        <v>3605</v>
      </c>
      <c r="AD1743" s="1" t="s">
        <v>79</v>
      </c>
    </row>
    <row r="1744" spans="1:30" s="1" customFormat="1" x14ac:dyDescent="0.3">
      <c r="A1744" s="1" t="s">
        <v>562</v>
      </c>
      <c r="B1744" s="1" t="s">
        <v>563</v>
      </c>
      <c r="C1744" s="1" t="s">
        <v>564</v>
      </c>
      <c r="D1744" s="1" t="s">
        <v>34</v>
      </c>
      <c r="F1744" s="1" t="s">
        <v>4475</v>
      </c>
      <c r="G1744" s="1" t="s">
        <v>3606</v>
      </c>
      <c r="H1744" s="1" t="s">
        <v>60</v>
      </c>
      <c r="I1744" s="1" t="s">
        <v>113</v>
      </c>
      <c r="J1744" s="1" t="s">
        <v>61</v>
      </c>
      <c r="K1744" s="1" t="str">
        <f t="shared" si="112"/>
        <v>LVL</v>
      </c>
      <c r="L1744" s="2">
        <v>43489</v>
      </c>
      <c r="M1744" s="2">
        <v>43497</v>
      </c>
      <c r="N1744" s="2">
        <v>43497</v>
      </c>
      <c r="W1744" s="1" t="s">
        <v>59</v>
      </c>
      <c r="X1744" s="1" t="str">
        <f>"690945"</f>
        <v>690945</v>
      </c>
      <c r="Z1744" s="1" t="s">
        <v>184</v>
      </c>
      <c r="AA1744" s="1">
        <v>1</v>
      </c>
      <c r="AD1744" s="1" t="s">
        <v>79</v>
      </c>
    </row>
    <row r="1745" spans="1:30" s="1" customFormat="1" x14ac:dyDescent="0.3">
      <c r="A1745" s="1" t="s">
        <v>562</v>
      </c>
      <c r="B1745" s="1" t="s">
        <v>563</v>
      </c>
      <c r="C1745" s="1" t="s">
        <v>564</v>
      </c>
      <c r="D1745" s="1" t="s">
        <v>34</v>
      </c>
      <c r="F1745" s="1" t="s">
        <v>4475</v>
      </c>
      <c r="G1745" s="1" t="s">
        <v>3606</v>
      </c>
      <c r="H1745" s="1" t="s">
        <v>60</v>
      </c>
      <c r="I1745" s="1" t="s">
        <v>113</v>
      </c>
      <c r="J1745" s="1" t="s">
        <v>61</v>
      </c>
      <c r="K1745" s="1" t="str">
        <f t="shared" si="112"/>
        <v>LVL</v>
      </c>
      <c r="L1745" s="2">
        <v>43489</v>
      </c>
      <c r="M1745" s="2">
        <v>43497</v>
      </c>
      <c r="N1745" s="2">
        <v>43497</v>
      </c>
      <c r="W1745" s="1" t="s">
        <v>59</v>
      </c>
      <c r="X1745" s="1" t="str">
        <f>"690945"</f>
        <v>690945</v>
      </c>
      <c r="Z1745" s="1" t="s">
        <v>184</v>
      </c>
      <c r="AA1745" s="1">
        <v>1</v>
      </c>
      <c r="AD1745" s="1" t="s">
        <v>79</v>
      </c>
    </row>
    <row r="1746" spans="1:30" s="1" customFormat="1" x14ac:dyDescent="0.3">
      <c r="A1746" s="1" t="s">
        <v>2020</v>
      </c>
      <c r="B1746" s="1" t="s">
        <v>2021</v>
      </c>
      <c r="C1746" s="1" t="s">
        <v>2022</v>
      </c>
      <c r="D1746" s="1" t="s">
        <v>34</v>
      </c>
      <c r="F1746" s="1" t="s">
        <v>4475</v>
      </c>
      <c r="G1746" s="1" t="s">
        <v>3607</v>
      </c>
      <c r="H1746" s="1" t="s">
        <v>60</v>
      </c>
      <c r="I1746" s="1" t="s">
        <v>113</v>
      </c>
      <c r="J1746" s="1" t="s">
        <v>61</v>
      </c>
      <c r="K1746" s="1" t="str">
        <f t="shared" si="112"/>
        <v>LVL</v>
      </c>
      <c r="L1746" s="2">
        <v>43489</v>
      </c>
      <c r="M1746" s="2">
        <v>43497</v>
      </c>
      <c r="N1746" s="2">
        <v>43497</v>
      </c>
      <c r="W1746" s="1" t="s">
        <v>59</v>
      </c>
      <c r="X1746" s="1" t="str">
        <f>"139545"</f>
        <v>139545</v>
      </c>
      <c r="Z1746" s="1" t="s">
        <v>74</v>
      </c>
      <c r="AA1746" s="1">
        <v>1</v>
      </c>
      <c r="AB1746" s="1" t="s">
        <v>3608</v>
      </c>
      <c r="AD1746" s="1" t="s">
        <v>79</v>
      </c>
    </row>
    <row r="1747" spans="1:30" s="1" customFormat="1" x14ac:dyDescent="0.3">
      <c r="A1747" s="1" t="s">
        <v>3611</v>
      </c>
      <c r="B1747" s="1" t="s">
        <v>3612</v>
      </c>
      <c r="C1747" s="1" t="s">
        <v>3613</v>
      </c>
      <c r="D1747" s="1" t="s">
        <v>37</v>
      </c>
      <c r="F1747" s="1" t="s">
        <v>4518</v>
      </c>
      <c r="G1747" s="1" t="s">
        <v>3610</v>
      </c>
      <c r="H1747" s="1" t="s">
        <v>60</v>
      </c>
      <c r="I1747" s="1" t="s">
        <v>1642</v>
      </c>
      <c r="J1747" s="1" t="s">
        <v>61</v>
      </c>
      <c r="K1747" s="1" t="str">
        <f>"FRN"</f>
        <v>FRN</v>
      </c>
      <c r="L1747" s="2">
        <v>43490</v>
      </c>
      <c r="M1747" s="2">
        <v>43493</v>
      </c>
      <c r="N1747" s="2">
        <v>43493</v>
      </c>
      <c r="W1747" s="1" t="s">
        <v>59</v>
      </c>
      <c r="X1747" s="1" t="str">
        <f>"232994"</f>
        <v>232994</v>
      </c>
      <c r="Z1747" s="1" t="s">
        <v>3609</v>
      </c>
      <c r="AA1747" s="1">
        <v>2</v>
      </c>
      <c r="AD1747" s="1" t="s">
        <v>3614</v>
      </c>
    </row>
    <row r="1748" spans="1:30" s="1" customFormat="1" x14ac:dyDescent="0.3">
      <c r="A1748" s="1" t="s">
        <v>3406</v>
      </c>
      <c r="B1748" s="1" t="s">
        <v>3407</v>
      </c>
      <c r="C1748" s="1" t="s">
        <v>3408</v>
      </c>
      <c r="D1748" s="1" t="s">
        <v>34</v>
      </c>
      <c r="F1748" s="1" t="s">
        <v>4475</v>
      </c>
      <c r="G1748" s="1" t="s">
        <v>3615</v>
      </c>
      <c r="H1748" s="1" t="s">
        <v>60</v>
      </c>
      <c r="I1748" s="1" t="s">
        <v>113</v>
      </c>
      <c r="J1748" s="1" t="s">
        <v>61</v>
      </c>
      <c r="K1748" s="1" t="str">
        <f t="shared" ref="K1748:K1758" si="115">"LVL"</f>
        <v>LVL</v>
      </c>
      <c r="L1748" s="2">
        <v>43490</v>
      </c>
      <c r="M1748" s="2">
        <v>43497</v>
      </c>
      <c r="N1748" s="2">
        <v>43497</v>
      </c>
      <c r="W1748" s="1" t="s">
        <v>59</v>
      </c>
      <c r="X1748" s="1" t="str">
        <f t="shared" ref="X1748:X1755" si="116">"690945"</f>
        <v>690945</v>
      </c>
      <c r="Z1748" s="1" t="s">
        <v>184</v>
      </c>
      <c r="AA1748" s="1">
        <v>1</v>
      </c>
      <c r="AD1748" s="1" t="s">
        <v>79</v>
      </c>
    </row>
    <row r="1749" spans="1:30" s="1" customFormat="1" x14ac:dyDescent="0.3">
      <c r="A1749" s="1" t="s">
        <v>2420</v>
      </c>
      <c r="B1749" s="1" t="s">
        <v>2421</v>
      </c>
      <c r="C1749" s="1" t="s">
        <v>2179</v>
      </c>
      <c r="D1749" s="1" t="s">
        <v>34</v>
      </c>
      <c r="F1749" s="1" t="s">
        <v>4475</v>
      </c>
      <c r="G1749" s="1" t="s">
        <v>3616</v>
      </c>
      <c r="H1749" s="1" t="s">
        <v>60</v>
      </c>
      <c r="I1749" s="1" t="s">
        <v>113</v>
      </c>
      <c r="J1749" s="1" t="s">
        <v>61</v>
      </c>
      <c r="K1749" s="1" t="str">
        <f t="shared" si="115"/>
        <v>LVL</v>
      </c>
      <c r="L1749" s="2">
        <v>43490</v>
      </c>
      <c r="M1749" s="2">
        <v>43497</v>
      </c>
      <c r="N1749" s="2">
        <v>43497</v>
      </c>
      <c r="W1749" s="1" t="s">
        <v>59</v>
      </c>
      <c r="X1749" s="1" t="str">
        <f t="shared" si="116"/>
        <v>690945</v>
      </c>
      <c r="Z1749" s="1" t="s">
        <v>184</v>
      </c>
      <c r="AA1749" s="1">
        <v>1</v>
      </c>
      <c r="AD1749" s="1" t="s">
        <v>79</v>
      </c>
    </row>
    <row r="1750" spans="1:30" s="1" customFormat="1" x14ac:dyDescent="0.3">
      <c r="A1750" s="1" t="s">
        <v>2420</v>
      </c>
      <c r="B1750" s="1" t="s">
        <v>2421</v>
      </c>
      <c r="C1750" s="1" t="s">
        <v>2179</v>
      </c>
      <c r="D1750" s="1" t="s">
        <v>34</v>
      </c>
      <c r="F1750" s="1" t="s">
        <v>4475</v>
      </c>
      <c r="G1750" s="1" t="s">
        <v>3616</v>
      </c>
      <c r="H1750" s="1" t="s">
        <v>60</v>
      </c>
      <c r="I1750" s="1" t="s">
        <v>113</v>
      </c>
      <c r="J1750" s="1" t="s">
        <v>61</v>
      </c>
      <c r="K1750" s="1" t="str">
        <f t="shared" si="115"/>
        <v>LVL</v>
      </c>
      <c r="L1750" s="2">
        <v>43490</v>
      </c>
      <c r="M1750" s="2">
        <v>43497</v>
      </c>
      <c r="N1750" s="2">
        <v>43497</v>
      </c>
      <c r="W1750" s="1" t="s">
        <v>59</v>
      </c>
      <c r="X1750" s="1" t="str">
        <f t="shared" si="116"/>
        <v>690945</v>
      </c>
      <c r="Z1750" s="1" t="s">
        <v>184</v>
      </c>
      <c r="AA1750" s="1">
        <v>1</v>
      </c>
      <c r="AD1750" s="1" t="s">
        <v>79</v>
      </c>
    </row>
    <row r="1751" spans="1:30" s="1" customFormat="1" x14ac:dyDescent="0.3">
      <c r="A1751" s="1" t="s">
        <v>2114</v>
      </c>
      <c r="B1751" s="1" t="s">
        <v>134</v>
      </c>
      <c r="C1751" s="1" t="s">
        <v>131</v>
      </c>
      <c r="D1751" s="1" t="s">
        <v>34</v>
      </c>
      <c r="F1751" s="1" t="s">
        <v>4475</v>
      </c>
      <c r="G1751" s="1" t="s">
        <v>3617</v>
      </c>
      <c r="H1751" s="1" t="s">
        <v>60</v>
      </c>
      <c r="I1751" s="1" t="s">
        <v>113</v>
      </c>
      <c r="J1751" s="1" t="s">
        <v>61</v>
      </c>
      <c r="K1751" s="1" t="str">
        <f t="shared" si="115"/>
        <v>LVL</v>
      </c>
      <c r="L1751" s="2">
        <v>43490</v>
      </c>
      <c r="M1751" s="2">
        <v>43497</v>
      </c>
      <c r="N1751" s="2">
        <v>43497</v>
      </c>
      <c r="W1751" s="1" t="s">
        <v>59</v>
      </c>
      <c r="X1751" s="1" t="str">
        <f t="shared" si="116"/>
        <v>690945</v>
      </c>
      <c r="Z1751" s="1" t="s">
        <v>184</v>
      </c>
      <c r="AA1751" s="1">
        <v>1</v>
      </c>
      <c r="AB1751" s="1" t="s">
        <v>3618</v>
      </c>
      <c r="AD1751" s="1" t="s">
        <v>79</v>
      </c>
    </row>
    <row r="1752" spans="1:30" s="1" customFormat="1" x14ac:dyDescent="0.3">
      <c r="A1752" s="1" t="s">
        <v>557</v>
      </c>
      <c r="B1752" s="1" t="s">
        <v>558</v>
      </c>
      <c r="C1752" s="1" t="s">
        <v>559</v>
      </c>
      <c r="D1752" s="1" t="s">
        <v>34</v>
      </c>
      <c r="F1752" s="1" t="s">
        <v>4475</v>
      </c>
      <c r="G1752" s="1" t="s">
        <v>3619</v>
      </c>
      <c r="H1752" s="1" t="s">
        <v>60</v>
      </c>
      <c r="I1752" s="1" t="s">
        <v>113</v>
      </c>
      <c r="J1752" s="1" t="s">
        <v>61</v>
      </c>
      <c r="K1752" s="1" t="str">
        <f t="shared" si="115"/>
        <v>LVL</v>
      </c>
      <c r="L1752" s="2">
        <v>43490</v>
      </c>
      <c r="M1752" s="2">
        <v>43497</v>
      </c>
      <c r="N1752" s="2">
        <v>43497</v>
      </c>
      <c r="W1752" s="1" t="s">
        <v>59</v>
      </c>
      <c r="X1752" s="1" t="str">
        <f t="shared" si="116"/>
        <v>690945</v>
      </c>
      <c r="Z1752" s="1" t="s">
        <v>184</v>
      </c>
      <c r="AA1752" s="1">
        <v>1</v>
      </c>
      <c r="AB1752" s="1" t="s">
        <v>3620</v>
      </c>
      <c r="AD1752" s="1" t="s">
        <v>79</v>
      </c>
    </row>
    <row r="1753" spans="1:30" s="1" customFormat="1" x14ac:dyDescent="0.3">
      <c r="A1753" s="1" t="s">
        <v>2603</v>
      </c>
      <c r="B1753" s="1" t="s">
        <v>51</v>
      </c>
      <c r="C1753" s="1" t="s">
        <v>2604</v>
      </c>
      <c r="D1753" s="1" t="s">
        <v>34</v>
      </c>
      <c r="F1753" s="1" t="s">
        <v>4475</v>
      </c>
      <c r="G1753" s="1" t="s">
        <v>3621</v>
      </c>
      <c r="H1753" s="1" t="s">
        <v>60</v>
      </c>
      <c r="I1753" s="1" t="s">
        <v>113</v>
      </c>
      <c r="J1753" s="1" t="s">
        <v>61</v>
      </c>
      <c r="K1753" s="1" t="str">
        <f t="shared" si="115"/>
        <v>LVL</v>
      </c>
      <c r="L1753" s="2">
        <v>43490</v>
      </c>
      <c r="M1753" s="2">
        <v>43497</v>
      </c>
      <c r="N1753" s="2">
        <v>43497</v>
      </c>
      <c r="W1753" s="1" t="s">
        <v>59</v>
      </c>
      <c r="X1753" s="1" t="str">
        <f t="shared" si="116"/>
        <v>690945</v>
      </c>
      <c r="Z1753" s="1" t="s">
        <v>184</v>
      </c>
      <c r="AA1753" s="1">
        <v>1</v>
      </c>
      <c r="AD1753" s="1" t="s">
        <v>79</v>
      </c>
    </row>
    <row r="1754" spans="1:30" s="1" customFormat="1" x14ac:dyDescent="0.3">
      <c r="A1754" s="1" t="s">
        <v>2020</v>
      </c>
      <c r="B1754" s="1" t="s">
        <v>2021</v>
      </c>
      <c r="C1754" s="1" t="s">
        <v>2022</v>
      </c>
      <c r="D1754" s="1" t="s">
        <v>34</v>
      </c>
      <c r="F1754" s="1" t="s">
        <v>4475</v>
      </c>
      <c r="G1754" s="1" t="s">
        <v>3622</v>
      </c>
      <c r="H1754" s="1" t="s">
        <v>60</v>
      </c>
      <c r="I1754" s="1" t="s">
        <v>113</v>
      </c>
      <c r="J1754" s="1" t="s">
        <v>61</v>
      </c>
      <c r="K1754" s="1" t="str">
        <f t="shared" si="115"/>
        <v>LVL</v>
      </c>
      <c r="L1754" s="2">
        <v>43490</v>
      </c>
      <c r="M1754" s="2">
        <v>43497</v>
      </c>
      <c r="N1754" s="2">
        <v>43497</v>
      </c>
      <c r="W1754" s="1" t="s">
        <v>59</v>
      </c>
      <c r="X1754" s="1" t="str">
        <f t="shared" si="116"/>
        <v>690945</v>
      </c>
      <c r="Z1754" s="1" t="s">
        <v>184</v>
      </c>
      <c r="AA1754" s="1">
        <v>1</v>
      </c>
      <c r="AB1754" s="1" t="s">
        <v>3623</v>
      </c>
      <c r="AD1754" s="1" t="s">
        <v>79</v>
      </c>
    </row>
    <row r="1755" spans="1:30" s="1" customFormat="1" x14ac:dyDescent="0.3">
      <c r="A1755" s="1" t="s">
        <v>499</v>
      </c>
      <c r="B1755" s="1" t="s">
        <v>500</v>
      </c>
      <c r="C1755" s="1" t="s">
        <v>501</v>
      </c>
      <c r="D1755" s="1" t="s">
        <v>34</v>
      </c>
      <c r="F1755" s="1" t="s">
        <v>4475</v>
      </c>
      <c r="G1755" s="1" t="s">
        <v>3624</v>
      </c>
      <c r="H1755" s="1" t="s">
        <v>60</v>
      </c>
      <c r="I1755" s="1" t="s">
        <v>113</v>
      </c>
      <c r="J1755" s="1" t="s">
        <v>61</v>
      </c>
      <c r="K1755" s="1" t="str">
        <f t="shared" si="115"/>
        <v>LVL</v>
      </c>
      <c r="L1755" s="2">
        <v>43490</v>
      </c>
      <c r="M1755" s="2">
        <v>43497</v>
      </c>
      <c r="N1755" s="2">
        <v>43497</v>
      </c>
      <c r="W1755" s="1" t="s">
        <v>59</v>
      </c>
      <c r="X1755" s="1" t="str">
        <f t="shared" si="116"/>
        <v>690945</v>
      </c>
      <c r="Z1755" s="1" t="s">
        <v>184</v>
      </c>
      <c r="AA1755" s="1">
        <v>1</v>
      </c>
      <c r="AD1755" s="1" t="s">
        <v>79</v>
      </c>
    </row>
    <row r="1756" spans="1:30" s="1" customFormat="1" x14ac:dyDescent="0.3">
      <c r="A1756" s="1" t="s">
        <v>717</v>
      </c>
      <c r="B1756" s="1" t="s">
        <v>718</v>
      </c>
      <c r="C1756" s="1" t="s">
        <v>719</v>
      </c>
      <c r="D1756" s="1" t="s">
        <v>34</v>
      </c>
      <c r="F1756" s="1" t="s">
        <v>4475</v>
      </c>
      <c r="G1756" s="1" t="s">
        <v>3625</v>
      </c>
      <c r="H1756" s="1" t="s">
        <v>60</v>
      </c>
      <c r="I1756" s="1" t="s">
        <v>113</v>
      </c>
      <c r="J1756" s="1" t="s">
        <v>61</v>
      </c>
      <c r="K1756" s="1" t="str">
        <f t="shared" si="115"/>
        <v>LVL</v>
      </c>
      <c r="L1756" s="2">
        <v>43490</v>
      </c>
      <c r="M1756" s="2">
        <v>43497</v>
      </c>
      <c r="N1756" s="2">
        <v>43497</v>
      </c>
      <c r="W1756" s="1" t="s">
        <v>59</v>
      </c>
      <c r="X1756" s="1" t="str">
        <f>"139545"</f>
        <v>139545</v>
      </c>
      <c r="Z1756" s="1" t="s">
        <v>74</v>
      </c>
      <c r="AA1756" s="1">
        <v>1</v>
      </c>
      <c r="AD1756" s="1" t="s">
        <v>79</v>
      </c>
    </row>
    <row r="1757" spans="1:30" s="1" customFormat="1" x14ac:dyDescent="0.3">
      <c r="A1757" s="1" t="s">
        <v>2420</v>
      </c>
      <c r="B1757" s="1" t="s">
        <v>2421</v>
      </c>
      <c r="C1757" s="1" t="s">
        <v>2179</v>
      </c>
      <c r="D1757" s="1" t="s">
        <v>34</v>
      </c>
      <c r="F1757" s="1" t="s">
        <v>4475</v>
      </c>
      <c r="G1757" s="1" t="s">
        <v>3626</v>
      </c>
      <c r="H1757" s="1" t="s">
        <v>60</v>
      </c>
      <c r="I1757" s="1" t="s">
        <v>113</v>
      </c>
      <c r="J1757" s="1" t="s">
        <v>61</v>
      </c>
      <c r="K1757" s="1" t="str">
        <f t="shared" si="115"/>
        <v>LVL</v>
      </c>
      <c r="L1757" s="2">
        <v>43490</v>
      </c>
      <c r="M1757" s="2">
        <v>43500</v>
      </c>
      <c r="N1757" s="2">
        <v>43500</v>
      </c>
      <c r="W1757" s="1" t="s">
        <v>59</v>
      </c>
      <c r="X1757" s="1" t="str">
        <f>"690945"</f>
        <v>690945</v>
      </c>
      <c r="Z1757" s="1" t="s">
        <v>184</v>
      </c>
      <c r="AA1757" s="1">
        <v>1</v>
      </c>
      <c r="AD1757" s="1" t="s">
        <v>79</v>
      </c>
    </row>
    <row r="1758" spans="1:30" s="1" customFormat="1" x14ac:dyDescent="0.3">
      <c r="A1758" s="1" t="s">
        <v>2420</v>
      </c>
      <c r="B1758" s="1" t="s">
        <v>2421</v>
      </c>
      <c r="C1758" s="1" t="s">
        <v>2179</v>
      </c>
      <c r="D1758" s="1" t="s">
        <v>34</v>
      </c>
      <c r="F1758" s="1" t="s">
        <v>4475</v>
      </c>
      <c r="G1758" s="1" t="s">
        <v>3626</v>
      </c>
      <c r="H1758" s="1" t="s">
        <v>60</v>
      </c>
      <c r="I1758" s="1" t="s">
        <v>113</v>
      </c>
      <c r="J1758" s="1" t="s">
        <v>61</v>
      </c>
      <c r="K1758" s="1" t="str">
        <f t="shared" si="115"/>
        <v>LVL</v>
      </c>
      <c r="L1758" s="2">
        <v>43490</v>
      </c>
      <c r="M1758" s="2">
        <v>43500</v>
      </c>
      <c r="N1758" s="2">
        <v>43500</v>
      </c>
      <c r="W1758" s="1" t="s">
        <v>59</v>
      </c>
      <c r="X1758" s="1" t="str">
        <f>"690945"</f>
        <v>690945</v>
      </c>
      <c r="Z1758" s="1" t="s">
        <v>184</v>
      </c>
      <c r="AA1758" s="1">
        <v>1</v>
      </c>
      <c r="AD1758" s="1" t="s">
        <v>79</v>
      </c>
    </row>
    <row r="1759" spans="1:30" s="1" customFormat="1" x14ac:dyDescent="0.3">
      <c r="A1759" s="1" t="s">
        <v>838</v>
      </c>
      <c r="B1759" s="1" t="s">
        <v>839</v>
      </c>
      <c r="C1759" s="1" t="s">
        <v>840</v>
      </c>
      <c r="D1759" s="1" t="s">
        <v>37</v>
      </c>
      <c r="F1759" s="1">
        <v>105</v>
      </c>
      <c r="G1759" s="1" t="s">
        <v>3627</v>
      </c>
      <c r="H1759" s="1" t="s">
        <v>60</v>
      </c>
      <c r="I1759" s="1" t="s">
        <v>113</v>
      </c>
      <c r="J1759" s="1" t="s">
        <v>61</v>
      </c>
      <c r="K1759" s="1" t="str">
        <f>"FRN"</f>
        <v>FRN</v>
      </c>
      <c r="L1759" s="2">
        <v>43491</v>
      </c>
      <c r="M1759" s="2">
        <v>43494</v>
      </c>
      <c r="N1759" s="2">
        <v>43494</v>
      </c>
      <c r="W1759" s="1" t="s">
        <v>59</v>
      </c>
      <c r="X1759" s="1" t="str">
        <f>"305671"</f>
        <v>305671</v>
      </c>
      <c r="Z1759" s="1" t="s">
        <v>65</v>
      </c>
      <c r="AA1759" s="1">
        <v>1</v>
      </c>
      <c r="AD1759" s="1" t="s">
        <v>67</v>
      </c>
    </row>
    <row r="1760" spans="1:30" s="1" customFormat="1" x14ac:dyDescent="0.3">
      <c r="A1760" s="1" t="s">
        <v>3629</v>
      </c>
      <c r="B1760" s="1" t="s">
        <v>51</v>
      </c>
      <c r="C1760" s="1" t="s">
        <v>3630</v>
      </c>
      <c r="D1760" s="1" t="s">
        <v>34</v>
      </c>
      <c r="F1760" s="1" t="s">
        <v>4475</v>
      </c>
      <c r="G1760" s="1" t="s">
        <v>3628</v>
      </c>
      <c r="H1760" s="1" t="s">
        <v>60</v>
      </c>
      <c r="I1760" s="1" t="s">
        <v>113</v>
      </c>
      <c r="J1760" s="1" t="s">
        <v>61</v>
      </c>
      <c r="K1760" s="1" t="str">
        <f>"LVL"</f>
        <v>LVL</v>
      </c>
      <c r="L1760" s="2">
        <v>43493</v>
      </c>
      <c r="M1760" s="2">
        <v>43500</v>
      </c>
      <c r="N1760" s="2">
        <v>43500</v>
      </c>
      <c r="W1760" s="1" t="s">
        <v>59</v>
      </c>
      <c r="X1760" s="1" t="str">
        <f>"690945"</f>
        <v>690945</v>
      </c>
      <c r="Z1760" s="1" t="s">
        <v>184</v>
      </c>
      <c r="AA1760" s="1">
        <v>1</v>
      </c>
      <c r="AD1760" s="1" t="s">
        <v>79</v>
      </c>
    </row>
    <row r="1761" spans="1:30" s="1" customFormat="1" x14ac:dyDescent="0.3">
      <c r="A1761" s="1" t="s">
        <v>3629</v>
      </c>
      <c r="B1761" s="1" t="s">
        <v>51</v>
      </c>
      <c r="C1761" s="1" t="s">
        <v>3630</v>
      </c>
      <c r="D1761" s="1" t="s">
        <v>34</v>
      </c>
      <c r="F1761" s="1" t="s">
        <v>4475</v>
      </c>
      <c r="G1761" s="1" t="s">
        <v>3628</v>
      </c>
      <c r="H1761" s="1" t="s">
        <v>60</v>
      </c>
      <c r="I1761" s="1" t="s">
        <v>113</v>
      </c>
      <c r="J1761" s="1" t="s">
        <v>61</v>
      </c>
      <c r="K1761" s="1" t="str">
        <f>"LVL"</f>
        <v>LVL</v>
      </c>
      <c r="L1761" s="2">
        <v>43493</v>
      </c>
      <c r="M1761" s="2">
        <v>43500</v>
      </c>
      <c r="N1761" s="2">
        <v>43500</v>
      </c>
      <c r="W1761" s="1" t="s">
        <v>59</v>
      </c>
      <c r="X1761" s="1" t="str">
        <f>"690945"</f>
        <v>690945</v>
      </c>
      <c r="Z1761" s="1" t="s">
        <v>184</v>
      </c>
      <c r="AA1761" s="1">
        <v>1</v>
      </c>
      <c r="AD1761" s="1" t="s">
        <v>79</v>
      </c>
    </row>
    <row r="1762" spans="1:30" s="1" customFormat="1" x14ac:dyDescent="0.3">
      <c r="A1762" s="1" t="s">
        <v>2418</v>
      </c>
      <c r="B1762" s="1" t="s">
        <v>2419</v>
      </c>
      <c r="C1762" s="1" t="s">
        <v>840</v>
      </c>
      <c r="D1762" s="1" t="s">
        <v>34</v>
      </c>
      <c r="F1762" s="1" t="s">
        <v>4475</v>
      </c>
      <c r="G1762" s="1" t="s">
        <v>3631</v>
      </c>
      <c r="H1762" s="1" t="s">
        <v>60</v>
      </c>
      <c r="I1762" s="1" t="s">
        <v>113</v>
      </c>
      <c r="J1762" s="1" t="s">
        <v>61</v>
      </c>
      <c r="K1762" s="1" t="str">
        <f>"LVL"</f>
        <v>LVL</v>
      </c>
      <c r="L1762" s="2">
        <v>43493</v>
      </c>
      <c r="M1762" s="2">
        <v>43500</v>
      </c>
      <c r="N1762" s="2">
        <v>43500</v>
      </c>
      <c r="W1762" s="1" t="s">
        <v>59</v>
      </c>
      <c r="X1762" s="1" t="str">
        <f>"690945"</f>
        <v>690945</v>
      </c>
      <c r="Z1762" s="1" t="s">
        <v>184</v>
      </c>
      <c r="AA1762" s="1">
        <v>1</v>
      </c>
      <c r="AD1762" s="1" t="s">
        <v>79</v>
      </c>
    </row>
    <row r="1763" spans="1:30" s="1" customFormat="1" x14ac:dyDescent="0.3">
      <c r="A1763" s="1" t="s">
        <v>2418</v>
      </c>
      <c r="B1763" s="1" t="s">
        <v>2419</v>
      </c>
      <c r="C1763" s="1" t="s">
        <v>840</v>
      </c>
      <c r="D1763" s="1" t="s">
        <v>34</v>
      </c>
      <c r="F1763" s="1" t="s">
        <v>4475</v>
      </c>
      <c r="G1763" s="1" t="s">
        <v>3631</v>
      </c>
      <c r="H1763" s="1" t="s">
        <v>60</v>
      </c>
      <c r="I1763" s="1" t="s">
        <v>113</v>
      </c>
      <c r="J1763" s="1" t="s">
        <v>61</v>
      </c>
      <c r="K1763" s="1" t="str">
        <f>"LVL"</f>
        <v>LVL</v>
      </c>
      <c r="L1763" s="2">
        <v>43493</v>
      </c>
      <c r="M1763" s="2">
        <v>43500</v>
      </c>
      <c r="N1763" s="2">
        <v>43500</v>
      </c>
      <c r="W1763" s="1" t="s">
        <v>59</v>
      </c>
      <c r="X1763" s="1" t="str">
        <f>"690945"</f>
        <v>690945</v>
      </c>
      <c r="Z1763" s="1" t="s">
        <v>184</v>
      </c>
      <c r="AA1763" s="1">
        <v>1</v>
      </c>
      <c r="AD1763" s="1" t="s">
        <v>79</v>
      </c>
    </row>
    <row r="1764" spans="1:30" s="1" customFormat="1" x14ac:dyDescent="0.3">
      <c r="A1764" s="1" t="s">
        <v>1327</v>
      </c>
      <c r="B1764" s="1" t="s">
        <v>1328</v>
      </c>
      <c r="C1764" s="1" t="s">
        <v>1329</v>
      </c>
      <c r="D1764" s="1" t="s">
        <v>34</v>
      </c>
      <c r="F1764" s="1" t="s">
        <v>4475</v>
      </c>
      <c r="G1764" s="1" t="s">
        <v>3632</v>
      </c>
      <c r="H1764" s="1" t="s">
        <v>60</v>
      </c>
      <c r="I1764" s="1" t="s">
        <v>113</v>
      </c>
      <c r="J1764" s="1" t="s">
        <v>61</v>
      </c>
      <c r="K1764" s="1" t="str">
        <f>"LVL"</f>
        <v>LVL</v>
      </c>
      <c r="L1764" s="2">
        <v>43493</v>
      </c>
      <c r="M1764" s="2">
        <v>43500</v>
      </c>
      <c r="N1764" s="2">
        <v>43500</v>
      </c>
      <c r="W1764" s="1" t="s">
        <v>59</v>
      </c>
      <c r="X1764" s="1" t="str">
        <f>"690945"</f>
        <v>690945</v>
      </c>
      <c r="Z1764" s="1" t="s">
        <v>184</v>
      </c>
      <c r="AA1764" s="1">
        <v>1</v>
      </c>
      <c r="AB1764" s="1" t="s">
        <v>3633</v>
      </c>
      <c r="AD1764" s="1" t="s">
        <v>79</v>
      </c>
    </row>
    <row r="1765" spans="1:30" s="1" customFormat="1" x14ac:dyDescent="0.3">
      <c r="A1765" s="1" t="s">
        <v>479</v>
      </c>
      <c r="B1765" s="1" t="s">
        <v>480</v>
      </c>
      <c r="C1765" s="1" t="s">
        <v>481</v>
      </c>
      <c r="D1765" s="1" t="s">
        <v>37</v>
      </c>
      <c r="F1765" s="1">
        <v>105</v>
      </c>
      <c r="G1765" s="1" t="s">
        <v>3634</v>
      </c>
      <c r="H1765" s="1" t="s">
        <v>60</v>
      </c>
      <c r="I1765" s="1" t="s">
        <v>113</v>
      </c>
      <c r="J1765" s="1" t="s">
        <v>61</v>
      </c>
      <c r="K1765" s="1" t="str">
        <f>"102"</f>
        <v>102</v>
      </c>
      <c r="L1765" s="2">
        <v>43493</v>
      </c>
      <c r="M1765" s="2">
        <v>43494</v>
      </c>
      <c r="N1765" s="2">
        <v>43494</v>
      </c>
      <c r="W1765" s="1" t="s">
        <v>59</v>
      </c>
      <c r="X1765" s="1" t="str">
        <f>"305671"</f>
        <v>305671</v>
      </c>
      <c r="Z1765" s="1" t="s">
        <v>65</v>
      </c>
      <c r="AA1765" s="1">
        <v>1</v>
      </c>
      <c r="AD1765" s="1" t="s">
        <v>67</v>
      </c>
    </row>
    <row r="1766" spans="1:30" s="1" customFormat="1" x14ac:dyDescent="0.3">
      <c r="A1766" s="1" t="s">
        <v>240</v>
      </c>
      <c r="B1766" s="1" t="s">
        <v>241</v>
      </c>
      <c r="C1766" s="1" t="s">
        <v>242</v>
      </c>
      <c r="D1766" s="1" t="s">
        <v>37</v>
      </c>
      <c r="F1766" s="1">
        <v>78</v>
      </c>
      <c r="G1766" s="1" t="s">
        <v>3635</v>
      </c>
      <c r="H1766" s="1" t="s">
        <v>60</v>
      </c>
      <c r="I1766" s="1" t="s">
        <v>64</v>
      </c>
      <c r="J1766" s="1" t="s">
        <v>61</v>
      </c>
      <c r="K1766" s="1" t="str">
        <f>"102"</f>
        <v>102</v>
      </c>
      <c r="L1766" s="2">
        <v>43494</v>
      </c>
      <c r="M1766" s="2">
        <v>43495</v>
      </c>
      <c r="N1766" s="2">
        <v>43495</v>
      </c>
      <c r="W1766" s="1" t="s">
        <v>59</v>
      </c>
      <c r="X1766" s="1" t="str">
        <f>"607064"</f>
        <v>607064</v>
      </c>
      <c r="Z1766" s="1" t="s">
        <v>42</v>
      </c>
      <c r="AA1766" s="1">
        <v>1</v>
      </c>
      <c r="AB1766" s="1" t="s">
        <v>49</v>
      </c>
      <c r="AD1766" s="1" t="s">
        <v>43</v>
      </c>
    </row>
    <row r="1767" spans="1:30" s="1" customFormat="1" x14ac:dyDescent="0.3">
      <c r="A1767" s="1" t="s">
        <v>267</v>
      </c>
      <c r="B1767" s="1" t="s">
        <v>268</v>
      </c>
      <c r="C1767" s="1" t="s">
        <v>269</v>
      </c>
      <c r="D1767" s="1" t="s">
        <v>37</v>
      </c>
      <c r="F1767" s="1">
        <v>78</v>
      </c>
      <c r="G1767" s="1" t="s">
        <v>3636</v>
      </c>
      <c r="H1767" s="1" t="s">
        <v>60</v>
      </c>
      <c r="I1767" s="1" t="s">
        <v>64</v>
      </c>
      <c r="J1767" s="1" t="s">
        <v>61</v>
      </c>
      <c r="K1767" s="1" t="str">
        <f>"FRN"</f>
        <v>FRN</v>
      </c>
      <c r="L1767" s="2">
        <v>43494</v>
      </c>
      <c r="M1767" s="2">
        <v>43496</v>
      </c>
      <c r="N1767" s="2">
        <v>43496</v>
      </c>
      <c r="W1767" s="1" t="s">
        <v>59</v>
      </c>
      <c r="X1767" s="1" t="str">
        <f>"607064"</f>
        <v>607064</v>
      </c>
      <c r="Z1767" s="1" t="s">
        <v>42</v>
      </c>
      <c r="AA1767" s="1">
        <v>1</v>
      </c>
      <c r="AB1767" s="1" t="s">
        <v>49</v>
      </c>
      <c r="AD1767" s="1" t="s">
        <v>43</v>
      </c>
    </row>
    <row r="1768" spans="1:30" s="1" customFormat="1" x14ac:dyDescent="0.3">
      <c r="A1768" s="1" t="s">
        <v>597</v>
      </c>
      <c r="B1768" s="1" t="s">
        <v>598</v>
      </c>
      <c r="C1768" s="1" t="s">
        <v>599</v>
      </c>
      <c r="D1768" s="1" t="s">
        <v>34</v>
      </c>
      <c r="F1768" s="1" t="s">
        <v>4475</v>
      </c>
      <c r="G1768" s="1" t="s">
        <v>3637</v>
      </c>
      <c r="H1768" s="1" t="s">
        <v>60</v>
      </c>
      <c r="I1768" s="1" t="s">
        <v>64</v>
      </c>
      <c r="J1768" s="1" t="s">
        <v>61</v>
      </c>
      <c r="K1768" s="1" t="str">
        <f t="shared" ref="K1768:K1773" si="117">"LVL"</f>
        <v>LVL</v>
      </c>
      <c r="L1768" s="2">
        <v>43494</v>
      </c>
      <c r="M1768" s="2">
        <v>43502</v>
      </c>
      <c r="N1768" s="2">
        <v>43502</v>
      </c>
      <c r="W1768" s="1" t="s">
        <v>59</v>
      </c>
      <c r="X1768" s="1" t="str">
        <f t="shared" ref="X1768:X1773" si="118">"690945"</f>
        <v>690945</v>
      </c>
      <c r="Z1768" s="1" t="s">
        <v>184</v>
      </c>
      <c r="AA1768" s="1">
        <v>1</v>
      </c>
      <c r="AB1768" s="1" t="s">
        <v>49</v>
      </c>
      <c r="AD1768" s="1" t="s">
        <v>79</v>
      </c>
    </row>
    <row r="1769" spans="1:30" s="1" customFormat="1" x14ac:dyDescent="0.3">
      <c r="A1769" s="1" t="s">
        <v>597</v>
      </c>
      <c r="B1769" s="1" t="s">
        <v>598</v>
      </c>
      <c r="C1769" s="1" t="s">
        <v>599</v>
      </c>
      <c r="D1769" s="1" t="s">
        <v>34</v>
      </c>
      <c r="F1769" s="1" t="s">
        <v>4475</v>
      </c>
      <c r="G1769" s="1" t="s">
        <v>3637</v>
      </c>
      <c r="H1769" s="1" t="s">
        <v>60</v>
      </c>
      <c r="I1769" s="1" t="s">
        <v>64</v>
      </c>
      <c r="J1769" s="1" t="s">
        <v>61</v>
      </c>
      <c r="K1769" s="1" t="str">
        <f t="shared" si="117"/>
        <v>LVL</v>
      </c>
      <c r="L1769" s="2">
        <v>43494</v>
      </c>
      <c r="M1769" s="2">
        <v>43502</v>
      </c>
      <c r="N1769" s="2">
        <v>43502</v>
      </c>
      <c r="W1769" s="1" t="s">
        <v>59</v>
      </c>
      <c r="X1769" s="1" t="str">
        <f t="shared" si="118"/>
        <v>690945</v>
      </c>
      <c r="Z1769" s="1" t="s">
        <v>184</v>
      </c>
      <c r="AA1769" s="1">
        <v>1</v>
      </c>
      <c r="AB1769" s="1" t="s">
        <v>49</v>
      </c>
      <c r="AD1769" s="1" t="s">
        <v>79</v>
      </c>
    </row>
    <row r="1770" spans="1:30" s="1" customFormat="1" x14ac:dyDescent="0.3">
      <c r="A1770" s="1" t="s">
        <v>597</v>
      </c>
      <c r="B1770" s="1" t="s">
        <v>598</v>
      </c>
      <c r="C1770" s="1" t="s">
        <v>599</v>
      </c>
      <c r="D1770" s="1" t="s">
        <v>34</v>
      </c>
      <c r="F1770" s="1" t="s">
        <v>4475</v>
      </c>
      <c r="G1770" s="1" t="s">
        <v>3637</v>
      </c>
      <c r="H1770" s="1" t="s">
        <v>60</v>
      </c>
      <c r="I1770" s="1" t="s">
        <v>64</v>
      </c>
      <c r="J1770" s="1" t="s">
        <v>61</v>
      </c>
      <c r="K1770" s="1" t="str">
        <f t="shared" si="117"/>
        <v>LVL</v>
      </c>
      <c r="L1770" s="2">
        <v>43494</v>
      </c>
      <c r="M1770" s="2">
        <v>43502</v>
      </c>
      <c r="N1770" s="2">
        <v>43502</v>
      </c>
      <c r="W1770" s="1" t="s">
        <v>59</v>
      </c>
      <c r="X1770" s="1" t="str">
        <f t="shared" si="118"/>
        <v>690945</v>
      </c>
      <c r="Z1770" s="1" t="s">
        <v>184</v>
      </c>
      <c r="AA1770" s="1">
        <v>1</v>
      </c>
      <c r="AB1770" s="1" t="s">
        <v>49</v>
      </c>
      <c r="AD1770" s="1" t="s">
        <v>79</v>
      </c>
    </row>
    <row r="1771" spans="1:30" s="1" customFormat="1" x14ac:dyDescent="0.3">
      <c r="A1771" s="1" t="s">
        <v>597</v>
      </c>
      <c r="B1771" s="1" t="s">
        <v>598</v>
      </c>
      <c r="C1771" s="1" t="s">
        <v>599</v>
      </c>
      <c r="D1771" s="1" t="s">
        <v>34</v>
      </c>
      <c r="F1771" s="1" t="s">
        <v>4475</v>
      </c>
      <c r="G1771" s="1" t="s">
        <v>3637</v>
      </c>
      <c r="H1771" s="1" t="s">
        <v>60</v>
      </c>
      <c r="I1771" s="1" t="s">
        <v>64</v>
      </c>
      <c r="J1771" s="1" t="s">
        <v>61</v>
      </c>
      <c r="K1771" s="1" t="str">
        <f t="shared" si="117"/>
        <v>LVL</v>
      </c>
      <c r="L1771" s="2">
        <v>43494</v>
      </c>
      <c r="M1771" s="2">
        <v>43502</v>
      </c>
      <c r="N1771" s="2">
        <v>43502</v>
      </c>
      <c r="W1771" s="1" t="s">
        <v>59</v>
      </c>
      <c r="X1771" s="1" t="str">
        <f t="shared" si="118"/>
        <v>690945</v>
      </c>
      <c r="Z1771" s="1" t="s">
        <v>184</v>
      </c>
      <c r="AA1771" s="1">
        <v>1</v>
      </c>
      <c r="AB1771" s="1" t="s">
        <v>49</v>
      </c>
      <c r="AD1771" s="1" t="s">
        <v>79</v>
      </c>
    </row>
    <row r="1772" spans="1:30" s="1" customFormat="1" x14ac:dyDescent="0.3">
      <c r="A1772" s="1" t="s">
        <v>597</v>
      </c>
      <c r="B1772" s="1" t="s">
        <v>598</v>
      </c>
      <c r="C1772" s="1" t="s">
        <v>599</v>
      </c>
      <c r="D1772" s="1" t="s">
        <v>34</v>
      </c>
      <c r="F1772" s="1" t="s">
        <v>4475</v>
      </c>
      <c r="G1772" s="1" t="s">
        <v>3637</v>
      </c>
      <c r="H1772" s="1" t="s">
        <v>60</v>
      </c>
      <c r="I1772" s="1" t="s">
        <v>64</v>
      </c>
      <c r="J1772" s="1" t="s">
        <v>61</v>
      </c>
      <c r="K1772" s="1" t="str">
        <f t="shared" si="117"/>
        <v>LVL</v>
      </c>
      <c r="L1772" s="2">
        <v>43494</v>
      </c>
      <c r="M1772" s="2">
        <v>43502</v>
      </c>
      <c r="N1772" s="2">
        <v>43502</v>
      </c>
      <c r="W1772" s="1" t="s">
        <v>59</v>
      </c>
      <c r="X1772" s="1" t="str">
        <f t="shared" si="118"/>
        <v>690945</v>
      </c>
      <c r="Z1772" s="1" t="s">
        <v>184</v>
      </c>
      <c r="AA1772" s="1">
        <v>1</v>
      </c>
      <c r="AB1772" s="1" t="s">
        <v>49</v>
      </c>
      <c r="AD1772" s="1" t="s">
        <v>79</v>
      </c>
    </row>
    <row r="1773" spans="1:30" s="1" customFormat="1" x14ac:dyDescent="0.3">
      <c r="A1773" s="1" t="s">
        <v>597</v>
      </c>
      <c r="B1773" s="1" t="s">
        <v>598</v>
      </c>
      <c r="C1773" s="1" t="s">
        <v>599</v>
      </c>
      <c r="D1773" s="1" t="s">
        <v>34</v>
      </c>
      <c r="F1773" s="1" t="s">
        <v>4475</v>
      </c>
      <c r="G1773" s="1" t="s">
        <v>3637</v>
      </c>
      <c r="H1773" s="1" t="s">
        <v>60</v>
      </c>
      <c r="I1773" s="1" t="s">
        <v>64</v>
      </c>
      <c r="J1773" s="1" t="s">
        <v>61</v>
      </c>
      <c r="K1773" s="1" t="str">
        <f t="shared" si="117"/>
        <v>LVL</v>
      </c>
      <c r="L1773" s="2">
        <v>43494</v>
      </c>
      <c r="M1773" s="2">
        <v>43502</v>
      </c>
      <c r="N1773" s="2">
        <v>43502</v>
      </c>
      <c r="W1773" s="1" t="s">
        <v>59</v>
      </c>
      <c r="X1773" s="1" t="str">
        <f t="shared" si="118"/>
        <v>690945</v>
      </c>
      <c r="Z1773" s="1" t="s">
        <v>184</v>
      </c>
      <c r="AA1773" s="1">
        <v>1</v>
      </c>
      <c r="AB1773" s="1" t="s">
        <v>49</v>
      </c>
      <c r="AD1773" s="1" t="s">
        <v>79</v>
      </c>
    </row>
    <row r="1774" spans="1:30" s="1" customFormat="1" x14ac:dyDescent="0.3">
      <c r="A1774" s="1" t="s">
        <v>1800</v>
      </c>
      <c r="B1774" s="1" t="s">
        <v>1801</v>
      </c>
      <c r="C1774" s="1" t="s">
        <v>3639</v>
      </c>
      <c r="D1774" s="1" t="s">
        <v>37</v>
      </c>
      <c r="F1774" s="1" t="s">
        <v>4478</v>
      </c>
      <c r="G1774" s="1" t="s">
        <v>3638</v>
      </c>
      <c r="H1774" s="1" t="s">
        <v>60</v>
      </c>
      <c r="I1774" s="1" t="s">
        <v>113</v>
      </c>
      <c r="J1774" s="1" t="s">
        <v>61</v>
      </c>
      <c r="K1774" s="1" t="str">
        <f>"FRN"</f>
        <v>FRN</v>
      </c>
      <c r="L1774" s="2">
        <v>43494</v>
      </c>
      <c r="M1774" s="2">
        <v>43495</v>
      </c>
      <c r="N1774" s="2">
        <v>43495</v>
      </c>
      <c r="W1774" s="1" t="s">
        <v>59</v>
      </c>
      <c r="X1774" s="1" t="str">
        <f>"847692"</f>
        <v>847692</v>
      </c>
      <c r="Z1774" s="1" t="s">
        <v>108</v>
      </c>
      <c r="AA1774" s="1">
        <v>1</v>
      </c>
      <c r="AD1774" s="1" t="s">
        <v>114</v>
      </c>
    </row>
    <row r="1775" spans="1:30" s="1" customFormat="1" x14ac:dyDescent="0.3">
      <c r="A1775" s="1" t="s">
        <v>1800</v>
      </c>
      <c r="B1775" s="1" t="s">
        <v>1801</v>
      </c>
      <c r="C1775" s="1" t="s">
        <v>3639</v>
      </c>
      <c r="D1775" s="1" t="s">
        <v>37</v>
      </c>
      <c r="F1775" s="1" t="s">
        <v>4478</v>
      </c>
      <c r="G1775" s="1" t="s">
        <v>3640</v>
      </c>
      <c r="H1775" s="1" t="s">
        <v>60</v>
      </c>
      <c r="I1775" s="1" t="s">
        <v>113</v>
      </c>
      <c r="J1775" s="1" t="s">
        <v>61</v>
      </c>
      <c r="K1775" s="1" t="str">
        <f>"FRN"</f>
        <v>FRN</v>
      </c>
      <c r="L1775" s="2">
        <v>43494</v>
      </c>
      <c r="M1775" s="2">
        <v>43495</v>
      </c>
      <c r="N1775" s="2">
        <v>43495</v>
      </c>
      <c r="W1775" s="1" t="s">
        <v>59</v>
      </c>
      <c r="X1775" s="1" t="str">
        <f>"847692"</f>
        <v>847692</v>
      </c>
      <c r="Z1775" s="1" t="s">
        <v>108</v>
      </c>
      <c r="AA1775" s="1">
        <v>1</v>
      </c>
      <c r="AD1775" s="1" t="s">
        <v>114</v>
      </c>
    </row>
    <row r="1776" spans="1:30" s="1" customFormat="1" x14ac:dyDescent="0.3">
      <c r="A1776" s="1" t="s">
        <v>1800</v>
      </c>
      <c r="B1776" s="1" t="s">
        <v>1801</v>
      </c>
      <c r="C1776" s="1" t="s">
        <v>3639</v>
      </c>
      <c r="D1776" s="1" t="s">
        <v>37</v>
      </c>
      <c r="F1776" s="1" t="s">
        <v>4478</v>
      </c>
      <c r="G1776" s="1" t="s">
        <v>3640</v>
      </c>
      <c r="H1776" s="1" t="s">
        <v>60</v>
      </c>
      <c r="I1776" s="1" t="s">
        <v>113</v>
      </c>
      <c r="J1776" s="1" t="s">
        <v>61</v>
      </c>
      <c r="K1776" s="1" t="str">
        <f>"FRN"</f>
        <v>FRN</v>
      </c>
      <c r="L1776" s="2">
        <v>43494</v>
      </c>
      <c r="M1776" s="2">
        <v>43495</v>
      </c>
      <c r="N1776" s="2">
        <v>43495</v>
      </c>
      <c r="W1776" s="1" t="s">
        <v>59</v>
      </c>
      <c r="X1776" s="1" t="str">
        <f>"847692"</f>
        <v>847692</v>
      </c>
      <c r="Z1776" s="1" t="s">
        <v>108</v>
      </c>
      <c r="AA1776" s="1">
        <v>1</v>
      </c>
      <c r="AD1776" s="1" t="s">
        <v>114</v>
      </c>
    </row>
    <row r="1777" spans="1:32" s="1" customFormat="1" x14ac:dyDescent="0.3">
      <c r="A1777" s="1" t="s">
        <v>3629</v>
      </c>
      <c r="B1777" s="1" t="s">
        <v>51</v>
      </c>
      <c r="C1777" s="1" t="s">
        <v>3630</v>
      </c>
      <c r="D1777" s="1" t="s">
        <v>34</v>
      </c>
      <c r="F1777" s="1" t="s">
        <v>4475</v>
      </c>
      <c r="G1777" s="1" t="s">
        <v>3641</v>
      </c>
      <c r="H1777" s="1" t="s">
        <v>60</v>
      </c>
      <c r="I1777" s="1" t="s">
        <v>113</v>
      </c>
      <c r="J1777" s="1" t="s">
        <v>61</v>
      </c>
      <c r="K1777" s="1" t="str">
        <f t="shared" ref="K1777:K1782" si="119">"LVL"</f>
        <v>LVL</v>
      </c>
      <c r="L1777" s="2">
        <v>43494</v>
      </c>
      <c r="M1777" s="2">
        <v>43501</v>
      </c>
      <c r="N1777" s="2">
        <v>43501</v>
      </c>
      <c r="W1777" s="1" t="s">
        <v>59</v>
      </c>
      <c r="X1777" s="1" t="str">
        <f>"690945"</f>
        <v>690945</v>
      </c>
      <c r="Z1777" s="1" t="s">
        <v>184</v>
      </c>
      <c r="AA1777" s="1">
        <v>1</v>
      </c>
      <c r="AD1777" s="1" t="s">
        <v>79</v>
      </c>
    </row>
    <row r="1778" spans="1:32" s="1" customFormat="1" x14ac:dyDescent="0.3">
      <c r="A1778" s="1" t="s">
        <v>2665</v>
      </c>
      <c r="B1778" s="1" t="s">
        <v>2666</v>
      </c>
      <c r="C1778" s="1" t="s">
        <v>2667</v>
      </c>
      <c r="D1778" s="1" t="s">
        <v>34</v>
      </c>
      <c r="F1778" s="1" t="s">
        <v>4475</v>
      </c>
      <c r="G1778" s="1" t="s">
        <v>3642</v>
      </c>
      <c r="H1778" s="1" t="s">
        <v>60</v>
      </c>
      <c r="I1778" s="1" t="s">
        <v>113</v>
      </c>
      <c r="J1778" s="1" t="s">
        <v>61</v>
      </c>
      <c r="K1778" s="1" t="str">
        <f t="shared" si="119"/>
        <v>LVL</v>
      </c>
      <c r="L1778" s="2">
        <v>43494</v>
      </c>
      <c r="M1778" s="2">
        <v>43501</v>
      </c>
      <c r="N1778" s="2">
        <v>43501</v>
      </c>
      <c r="W1778" s="1" t="s">
        <v>59</v>
      </c>
      <c r="X1778" s="1" t="str">
        <f>"690945"</f>
        <v>690945</v>
      </c>
      <c r="Z1778" s="1" t="s">
        <v>184</v>
      </c>
      <c r="AA1778" s="1">
        <v>1</v>
      </c>
      <c r="AD1778" s="1" t="s">
        <v>79</v>
      </c>
    </row>
    <row r="1779" spans="1:32" s="1" customFormat="1" x14ac:dyDescent="0.3">
      <c r="A1779" s="1" t="s">
        <v>1751</v>
      </c>
      <c r="B1779" s="1" t="s">
        <v>1752</v>
      </c>
      <c r="C1779" s="1" t="s">
        <v>1753</v>
      </c>
      <c r="D1779" s="1" t="s">
        <v>34</v>
      </c>
      <c r="F1779" s="1" t="s">
        <v>4475</v>
      </c>
      <c r="G1779" s="1" t="s">
        <v>3643</v>
      </c>
      <c r="H1779" s="1" t="s">
        <v>60</v>
      </c>
      <c r="I1779" s="1" t="s">
        <v>113</v>
      </c>
      <c r="J1779" s="1" t="s">
        <v>61</v>
      </c>
      <c r="K1779" s="1" t="str">
        <f t="shared" si="119"/>
        <v>LVL</v>
      </c>
      <c r="L1779" s="2">
        <v>43494</v>
      </c>
      <c r="M1779" s="2">
        <v>43501</v>
      </c>
      <c r="N1779" s="2">
        <v>43501</v>
      </c>
      <c r="W1779" s="1" t="s">
        <v>59</v>
      </c>
      <c r="X1779" s="1" t="str">
        <f>"139545"</f>
        <v>139545</v>
      </c>
      <c r="Z1779" s="1" t="s">
        <v>74</v>
      </c>
      <c r="AA1779" s="1">
        <v>1</v>
      </c>
      <c r="AD1779" s="1" t="s">
        <v>79</v>
      </c>
    </row>
    <row r="1780" spans="1:32" s="1" customFormat="1" x14ac:dyDescent="0.3">
      <c r="A1780" s="1" t="s">
        <v>910</v>
      </c>
      <c r="B1780" s="1" t="s">
        <v>911</v>
      </c>
      <c r="C1780" s="1" t="s">
        <v>912</v>
      </c>
      <c r="D1780" s="1" t="s">
        <v>34</v>
      </c>
      <c r="F1780" s="1" t="s">
        <v>4475</v>
      </c>
      <c r="G1780" s="1" t="s">
        <v>3644</v>
      </c>
      <c r="H1780" s="1" t="s">
        <v>60</v>
      </c>
      <c r="I1780" s="1" t="s">
        <v>113</v>
      </c>
      <c r="J1780" s="1" t="s">
        <v>61</v>
      </c>
      <c r="K1780" s="1" t="str">
        <f t="shared" si="119"/>
        <v>LVL</v>
      </c>
      <c r="L1780" s="2">
        <v>43494</v>
      </c>
      <c r="M1780" s="2">
        <v>43502</v>
      </c>
      <c r="N1780" s="2">
        <v>43502</v>
      </c>
      <c r="W1780" s="1" t="s">
        <v>59</v>
      </c>
      <c r="X1780" s="1" t="str">
        <f>"690945"</f>
        <v>690945</v>
      </c>
      <c r="Z1780" s="1" t="s">
        <v>184</v>
      </c>
      <c r="AA1780" s="1">
        <v>1</v>
      </c>
      <c r="AD1780" s="1" t="s">
        <v>79</v>
      </c>
    </row>
    <row r="1781" spans="1:32" s="1" customFormat="1" x14ac:dyDescent="0.3">
      <c r="A1781" s="1" t="s">
        <v>3647</v>
      </c>
      <c r="B1781" s="1" t="s">
        <v>3648</v>
      </c>
      <c r="C1781" s="1" t="s">
        <v>3649</v>
      </c>
      <c r="D1781" s="1" t="s">
        <v>34</v>
      </c>
      <c r="F1781" s="1" t="s">
        <v>4519</v>
      </c>
      <c r="G1781" s="1" t="s">
        <v>3646</v>
      </c>
      <c r="H1781" s="1" t="s">
        <v>60</v>
      </c>
      <c r="I1781" s="1" t="s">
        <v>64</v>
      </c>
      <c r="J1781" s="1" t="s">
        <v>61</v>
      </c>
      <c r="K1781" s="1" t="str">
        <f t="shared" si="119"/>
        <v>LVL</v>
      </c>
      <c r="L1781" s="2">
        <v>43495</v>
      </c>
      <c r="M1781" s="2">
        <v>43502</v>
      </c>
      <c r="N1781" s="2">
        <v>43502</v>
      </c>
      <c r="O1781" s="2">
        <v>43846</v>
      </c>
      <c r="Q1781" s="2">
        <v>43838</v>
      </c>
      <c r="W1781" s="1" t="s">
        <v>488</v>
      </c>
      <c r="X1781" s="1" t="str">
        <f>"919935"</f>
        <v>919935</v>
      </c>
      <c r="Z1781" s="1" t="s">
        <v>3645</v>
      </c>
      <c r="AA1781" s="1">
        <v>1</v>
      </c>
      <c r="AB1781" s="1" t="s">
        <v>49</v>
      </c>
      <c r="AD1781" s="1" t="s">
        <v>3650</v>
      </c>
      <c r="AE1781" s="1" t="str">
        <f>"W5"</f>
        <v>W5</v>
      </c>
      <c r="AF1781" s="2">
        <v>43838</v>
      </c>
    </row>
    <row r="1782" spans="1:32" s="1" customFormat="1" x14ac:dyDescent="0.3">
      <c r="A1782" s="1" t="s">
        <v>3647</v>
      </c>
      <c r="B1782" s="1" t="s">
        <v>3648</v>
      </c>
      <c r="C1782" s="1" t="s">
        <v>3649</v>
      </c>
      <c r="D1782" s="1" t="s">
        <v>34</v>
      </c>
      <c r="F1782" s="1" t="s">
        <v>4519</v>
      </c>
      <c r="G1782" s="1" t="s">
        <v>3646</v>
      </c>
      <c r="H1782" s="1" t="s">
        <v>60</v>
      </c>
      <c r="I1782" s="1" t="s">
        <v>64</v>
      </c>
      <c r="J1782" s="1" t="s">
        <v>61</v>
      </c>
      <c r="K1782" s="1" t="str">
        <f t="shared" si="119"/>
        <v>LVL</v>
      </c>
      <c r="L1782" s="2">
        <v>43495</v>
      </c>
      <c r="M1782" s="2">
        <v>43502</v>
      </c>
      <c r="N1782" s="2">
        <v>43502</v>
      </c>
      <c r="O1782" s="2">
        <v>43846</v>
      </c>
      <c r="Q1782" s="2">
        <v>43838</v>
      </c>
      <c r="W1782" s="1" t="s">
        <v>488</v>
      </c>
      <c r="X1782" s="1" t="str">
        <f>"919935"</f>
        <v>919935</v>
      </c>
      <c r="Z1782" s="1" t="s">
        <v>3645</v>
      </c>
      <c r="AA1782" s="1">
        <v>1</v>
      </c>
      <c r="AB1782" s="1" t="s">
        <v>49</v>
      </c>
      <c r="AD1782" s="1" t="s">
        <v>3650</v>
      </c>
      <c r="AE1782" s="1" t="str">
        <f>"W5"</f>
        <v>W5</v>
      </c>
      <c r="AF1782" s="2">
        <v>43838</v>
      </c>
    </row>
    <row r="1783" spans="1:32" s="1" customFormat="1" x14ac:dyDescent="0.3">
      <c r="A1783" s="1" t="s">
        <v>2745</v>
      </c>
      <c r="B1783" s="1" t="s">
        <v>2746</v>
      </c>
      <c r="C1783" s="1" t="s">
        <v>2747</v>
      </c>
      <c r="D1783" s="1" t="s">
        <v>37</v>
      </c>
      <c r="F1783" s="1">
        <v>105</v>
      </c>
      <c r="G1783" s="1" t="s">
        <v>3651</v>
      </c>
      <c r="H1783" s="1" t="s">
        <v>60</v>
      </c>
      <c r="I1783" s="1" t="s">
        <v>95</v>
      </c>
      <c r="J1783" s="1" t="s">
        <v>61</v>
      </c>
      <c r="K1783" s="1" t="str">
        <f>"44"</f>
        <v>44</v>
      </c>
      <c r="L1783" s="2">
        <v>43495</v>
      </c>
      <c r="M1783" s="2">
        <v>43496</v>
      </c>
      <c r="N1783" s="2">
        <v>43496</v>
      </c>
      <c r="W1783" s="1" t="s">
        <v>59</v>
      </c>
      <c r="X1783" s="1" t="str">
        <f>"305671"</f>
        <v>305671</v>
      </c>
      <c r="Z1783" s="1" t="s">
        <v>65</v>
      </c>
      <c r="AA1783" s="1">
        <v>1</v>
      </c>
      <c r="AC1783" s="1" t="s">
        <v>4520</v>
      </c>
      <c r="AD1783" s="1" t="s">
        <v>67</v>
      </c>
    </row>
    <row r="1784" spans="1:32" s="1" customFormat="1" x14ac:dyDescent="0.3">
      <c r="A1784" s="1" t="s">
        <v>910</v>
      </c>
      <c r="B1784" s="1" t="s">
        <v>911</v>
      </c>
      <c r="C1784" s="1" t="s">
        <v>912</v>
      </c>
      <c r="D1784" s="1" t="s">
        <v>34</v>
      </c>
      <c r="F1784" s="1" t="s">
        <v>4475</v>
      </c>
      <c r="G1784" s="1" t="s">
        <v>3652</v>
      </c>
      <c r="H1784" s="1" t="s">
        <v>60</v>
      </c>
      <c r="I1784" s="1" t="s">
        <v>113</v>
      </c>
      <c r="J1784" s="1" t="s">
        <v>61</v>
      </c>
      <c r="K1784" s="1" t="str">
        <f t="shared" ref="K1784:K1801" si="120">"LVL"</f>
        <v>LVL</v>
      </c>
      <c r="L1784" s="2">
        <v>43495</v>
      </c>
      <c r="M1784" s="2">
        <v>43502</v>
      </c>
      <c r="N1784" s="2">
        <v>43502</v>
      </c>
      <c r="W1784" s="1" t="s">
        <v>59</v>
      </c>
      <c r="X1784" s="1" t="str">
        <f t="shared" ref="X1784:X1793" si="121">"690945"</f>
        <v>690945</v>
      </c>
      <c r="Z1784" s="1" t="s">
        <v>184</v>
      </c>
      <c r="AA1784" s="1">
        <v>1</v>
      </c>
      <c r="AD1784" s="1" t="s">
        <v>79</v>
      </c>
    </row>
    <row r="1785" spans="1:32" s="1" customFormat="1" x14ac:dyDescent="0.3">
      <c r="A1785" s="1" t="s">
        <v>2665</v>
      </c>
      <c r="B1785" s="1" t="s">
        <v>2666</v>
      </c>
      <c r="C1785" s="1" t="s">
        <v>2667</v>
      </c>
      <c r="D1785" s="1" t="s">
        <v>34</v>
      </c>
      <c r="F1785" s="1" t="s">
        <v>4475</v>
      </c>
      <c r="G1785" s="1" t="s">
        <v>3653</v>
      </c>
      <c r="H1785" s="1" t="s">
        <v>60</v>
      </c>
      <c r="I1785" s="1" t="s">
        <v>113</v>
      </c>
      <c r="J1785" s="1" t="s">
        <v>61</v>
      </c>
      <c r="K1785" s="1" t="str">
        <f t="shared" si="120"/>
        <v>LVL</v>
      </c>
      <c r="L1785" s="2">
        <v>43495</v>
      </c>
      <c r="M1785" s="2">
        <v>43502</v>
      </c>
      <c r="N1785" s="2">
        <v>43502</v>
      </c>
      <c r="W1785" s="1" t="s">
        <v>59</v>
      </c>
      <c r="X1785" s="1" t="str">
        <f t="shared" si="121"/>
        <v>690945</v>
      </c>
      <c r="Z1785" s="1" t="s">
        <v>184</v>
      </c>
      <c r="AA1785" s="1">
        <v>1</v>
      </c>
      <c r="AD1785" s="1" t="s">
        <v>79</v>
      </c>
    </row>
    <row r="1786" spans="1:32" s="1" customFormat="1" x14ac:dyDescent="0.3">
      <c r="A1786" s="1" t="s">
        <v>3033</v>
      </c>
      <c r="B1786" s="1" t="s">
        <v>815</v>
      </c>
      <c r="C1786" s="1" t="s">
        <v>380</v>
      </c>
      <c r="D1786" s="1" t="s">
        <v>34</v>
      </c>
      <c r="F1786" s="1" t="s">
        <v>4475</v>
      </c>
      <c r="G1786" s="1" t="s">
        <v>3654</v>
      </c>
      <c r="H1786" s="1" t="s">
        <v>60</v>
      </c>
      <c r="I1786" s="1" t="s">
        <v>113</v>
      </c>
      <c r="J1786" s="1" t="s">
        <v>61</v>
      </c>
      <c r="K1786" s="1" t="str">
        <f t="shared" si="120"/>
        <v>LVL</v>
      </c>
      <c r="L1786" s="2">
        <v>43495</v>
      </c>
      <c r="M1786" s="2">
        <v>43503</v>
      </c>
      <c r="N1786" s="2">
        <v>43503</v>
      </c>
      <c r="W1786" s="1" t="s">
        <v>59</v>
      </c>
      <c r="X1786" s="1" t="str">
        <f t="shared" si="121"/>
        <v>690945</v>
      </c>
      <c r="Z1786" s="1" t="s">
        <v>184</v>
      </c>
      <c r="AA1786" s="1">
        <v>1</v>
      </c>
      <c r="AD1786" s="1" t="s">
        <v>79</v>
      </c>
    </row>
    <row r="1787" spans="1:32" s="1" customFormat="1" x14ac:dyDescent="0.3">
      <c r="A1787" s="1" t="s">
        <v>3656</v>
      </c>
      <c r="B1787" s="1" t="s">
        <v>3657</v>
      </c>
      <c r="C1787" s="1" t="s">
        <v>3658</v>
      </c>
      <c r="D1787" s="1" t="s">
        <v>34</v>
      </c>
      <c r="F1787" s="1" t="s">
        <v>4475</v>
      </c>
      <c r="G1787" s="1" t="s">
        <v>3655</v>
      </c>
      <c r="H1787" s="1" t="s">
        <v>60</v>
      </c>
      <c r="I1787" s="1" t="s">
        <v>113</v>
      </c>
      <c r="J1787" s="1" t="s">
        <v>61</v>
      </c>
      <c r="K1787" s="1" t="str">
        <f t="shared" si="120"/>
        <v>LVL</v>
      </c>
      <c r="L1787" s="2">
        <v>43496</v>
      </c>
      <c r="M1787" s="2">
        <v>43503</v>
      </c>
      <c r="N1787" s="2">
        <v>43503</v>
      </c>
      <c r="W1787" s="1" t="s">
        <v>59</v>
      </c>
      <c r="X1787" s="1" t="str">
        <f t="shared" si="121"/>
        <v>690945</v>
      </c>
      <c r="Z1787" s="1" t="s">
        <v>184</v>
      </c>
      <c r="AA1787" s="1">
        <v>1</v>
      </c>
      <c r="AB1787" s="1" t="s">
        <v>3659</v>
      </c>
      <c r="AD1787" s="1" t="s">
        <v>79</v>
      </c>
    </row>
    <row r="1788" spans="1:32" s="1" customFormat="1" x14ac:dyDescent="0.3">
      <c r="A1788" s="1" t="s">
        <v>3656</v>
      </c>
      <c r="B1788" s="1" t="s">
        <v>3657</v>
      </c>
      <c r="C1788" s="1" t="s">
        <v>3658</v>
      </c>
      <c r="D1788" s="1" t="s">
        <v>34</v>
      </c>
      <c r="F1788" s="1" t="s">
        <v>4475</v>
      </c>
      <c r="G1788" s="1" t="s">
        <v>3655</v>
      </c>
      <c r="H1788" s="1" t="s">
        <v>60</v>
      </c>
      <c r="I1788" s="1" t="s">
        <v>113</v>
      </c>
      <c r="J1788" s="1" t="s">
        <v>61</v>
      </c>
      <c r="K1788" s="1" t="str">
        <f t="shared" si="120"/>
        <v>LVL</v>
      </c>
      <c r="L1788" s="2">
        <v>43496</v>
      </c>
      <c r="M1788" s="2">
        <v>43503</v>
      </c>
      <c r="N1788" s="2">
        <v>43503</v>
      </c>
      <c r="W1788" s="1" t="s">
        <v>59</v>
      </c>
      <c r="X1788" s="1" t="str">
        <f t="shared" si="121"/>
        <v>690945</v>
      </c>
      <c r="Z1788" s="1" t="s">
        <v>184</v>
      </c>
      <c r="AA1788" s="1">
        <v>1</v>
      </c>
      <c r="AB1788" s="1" t="s">
        <v>3659</v>
      </c>
      <c r="AD1788" s="1" t="s">
        <v>79</v>
      </c>
    </row>
    <row r="1789" spans="1:32" s="1" customFormat="1" x14ac:dyDescent="0.3">
      <c r="A1789" s="1" t="s">
        <v>3661</v>
      </c>
      <c r="B1789" s="1" t="s">
        <v>3662</v>
      </c>
      <c r="C1789" s="1" t="s">
        <v>3663</v>
      </c>
      <c r="D1789" s="1" t="s">
        <v>34</v>
      </c>
      <c r="F1789" s="1" t="s">
        <v>4475</v>
      </c>
      <c r="G1789" s="1" t="s">
        <v>3660</v>
      </c>
      <c r="H1789" s="1" t="s">
        <v>60</v>
      </c>
      <c r="I1789" s="1" t="s">
        <v>113</v>
      </c>
      <c r="J1789" s="1" t="s">
        <v>61</v>
      </c>
      <c r="K1789" s="1" t="str">
        <f t="shared" si="120"/>
        <v>LVL</v>
      </c>
      <c r="L1789" s="2">
        <v>43496</v>
      </c>
      <c r="M1789" s="2">
        <v>43503</v>
      </c>
      <c r="N1789" s="2">
        <v>43503</v>
      </c>
      <c r="W1789" s="1" t="s">
        <v>59</v>
      </c>
      <c r="X1789" s="1" t="str">
        <f t="shared" si="121"/>
        <v>690945</v>
      </c>
      <c r="Z1789" s="1" t="s">
        <v>184</v>
      </c>
      <c r="AA1789" s="1">
        <v>1</v>
      </c>
      <c r="AD1789" s="1" t="s">
        <v>79</v>
      </c>
    </row>
    <row r="1790" spans="1:32" s="1" customFormat="1" x14ac:dyDescent="0.3">
      <c r="A1790" s="1" t="s">
        <v>741</v>
      </c>
      <c r="B1790" s="1" t="s">
        <v>742</v>
      </c>
      <c r="C1790" s="1" t="s">
        <v>743</v>
      </c>
      <c r="D1790" s="1" t="s">
        <v>34</v>
      </c>
      <c r="F1790" s="1" t="s">
        <v>4475</v>
      </c>
      <c r="G1790" s="1" t="s">
        <v>3664</v>
      </c>
      <c r="H1790" s="1" t="s">
        <v>60</v>
      </c>
      <c r="I1790" s="1" t="s">
        <v>113</v>
      </c>
      <c r="J1790" s="1" t="s">
        <v>61</v>
      </c>
      <c r="K1790" s="1" t="str">
        <f t="shared" si="120"/>
        <v>LVL</v>
      </c>
      <c r="L1790" s="2">
        <v>43496</v>
      </c>
      <c r="M1790" s="2">
        <v>43503</v>
      </c>
      <c r="N1790" s="2">
        <v>43503</v>
      </c>
      <c r="W1790" s="1" t="s">
        <v>59</v>
      </c>
      <c r="X1790" s="1" t="str">
        <f t="shared" si="121"/>
        <v>690945</v>
      </c>
      <c r="Z1790" s="1" t="s">
        <v>184</v>
      </c>
      <c r="AA1790" s="1">
        <v>1</v>
      </c>
      <c r="AD1790" s="1" t="s">
        <v>79</v>
      </c>
    </row>
    <row r="1791" spans="1:32" s="1" customFormat="1" x14ac:dyDescent="0.3">
      <c r="A1791" s="1" t="s">
        <v>741</v>
      </c>
      <c r="B1791" s="1" t="s">
        <v>742</v>
      </c>
      <c r="C1791" s="1" t="s">
        <v>743</v>
      </c>
      <c r="D1791" s="1" t="s">
        <v>34</v>
      </c>
      <c r="F1791" s="1" t="s">
        <v>4475</v>
      </c>
      <c r="G1791" s="1" t="s">
        <v>3664</v>
      </c>
      <c r="H1791" s="1" t="s">
        <v>60</v>
      </c>
      <c r="I1791" s="1" t="s">
        <v>113</v>
      </c>
      <c r="J1791" s="1" t="s">
        <v>61</v>
      </c>
      <c r="K1791" s="1" t="str">
        <f t="shared" si="120"/>
        <v>LVL</v>
      </c>
      <c r="L1791" s="2">
        <v>43496</v>
      </c>
      <c r="M1791" s="2">
        <v>43503</v>
      </c>
      <c r="N1791" s="2">
        <v>43503</v>
      </c>
      <c r="W1791" s="1" t="s">
        <v>59</v>
      </c>
      <c r="X1791" s="1" t="str">
        <f t="shared" si="121"/>
        <v>690945</v>
      </c>
      <c r="Z1791" s="1" t="s">
        <v>184</v>
      </c>
      <c r="AA1791" s="1">
        <v>1</v>
      </c>
      <c r="AD1791" s="1" t="s">
        <v>79</v>
      </c>
    </row>
    <row r="1792" spans="1:32" s="1" customFormat="1" x14ac:dyDescent="0.3">
      <c r="A1792" s="1" t="s">
        <v>1101</v>
      </c>
      <c r="B1792" s="1" t="s">
        <v>1102</v>
      </c>
      <c r="C1792" s="1" t="s">
        <v>1103</v>
      </c>
      <c r="D1792" s="1" t="s">
        <v>34</v>
      </c>
      <c r="F1792" s="1" t="s">
        <v>4475</v>
      </c>
      <c r="G1792" s="1" t="s">
        <v>3665</v>
      </c>
      <c r="H1792" s="1" t="s">
        <v>60</v>
      </c>
      <c r="I1792" s="1" t="s">
        <v>113</v>
      </c>
      <c r="J1792" s="1" t="s">
        <v>61</v>
      </c>
      <c r="K1792" s="1" t="str">
        <f t="shared" si="120"/>
        <v>LVL</v>
      </c>
      <c r="L1792" s="2">
        <v>43496</v>
      </c>
      <c r="M1792" s="2">
        <v>43503</v>
      </c>
      <c r="N1792" s="2">
        <v>43503</v>
      </c>
      <c r="W1792" s="1" t="s">
        <v>59</v>
      </c>
      <c r="X1792" s="1" t="str">
        <f t="shared" si="121"/>
        <v>690945</v>
      </c>
      <c r="Z1792" s="1" t="s">
        <v>184</v>
      </c>
      <c r="AA1792" s="1">
        <v>1</v>
      </c>
      <c r="AB1792" s="1" t="s">
        <v>3666</v>
      </c>
      <c r="AD1792" s="1" t="s">
        <v>79</v>
      </c>
    </row>
    <row r="1793" spans="1:30" s="1" customFormat="1" x14ac:dyDescent="0.3">
      <c r="A1793" s="1" t="s">
        <v>378</v>
      </c>
      <c r="B1793" s="1" t="s">
        <v>379</v>
      </c>
      <c r="C1793" s="1" t="s">
        <v>380</v>
      </c>
      <c r="D1793" s="1" t="s">
        <v>34</v>
      </c>
      <c r="F1793" s="1" t="s">
        <v>4475</v>
      </c>
      <c r="G1793" s="1" t="s">
        <v>3667</v>
      </c>
      <c r="H1793" s="1" t="s">
        <v>60</v>
      </c>
      <c r="I1793" s="1" t="s">
        <v>113</v>
      </c>
      <c r="J1793" s="1" t="s">
        <v>61</v>
      </c>
      <c r="K1793" s="1" t="str">
        <f t="shared" si="120"/>
        <v>LVL</v>
      </c>
      <c r="L1793" s="2">
        <v>43496</v>
      </c>
      <c r="M1793" s="2">
        <v>43503</v>
      </c>
      <c r="N1793" s="2">
        <v>43503</v>
      </c>
      <c r="W1793" s="1" t="s">
        <v>59</v>
      </c>
      <c r="X1793" s="1" t="str">
        <f t="shared" si="121"/>
        <v>690945</v>
      </c>
      <c r="Z1793" s="1" t="s">
        <v>184</v>
      </c>
      <c r="AA1793" s="1">
        <v>1</v>
      </c>
      <c r="AB1793" s="1" t="s">
        <v>3668</v>
      </c>
      <c r="AD1793" s="1" t="s">
        <v>79</v>
      </c>
    </row>
    <row r="1794" spans="1:30" s="1" customFormat="1" x14ac:dyDescent="0.3">
      <c r="A1794" s="1" t="s">
        <v>3670</v>
      </c>
      <c r="B1794" s="1" t="s">
        <v>3671</v>
      </c>
      <c r="C1794" s="1" t="s">
        <v>3672</v>
      </c>
      <c r="D1794" s="1" t="s">
        <v>34</v>
      </c>
      <c r="F1794" s="1" t="s">
        <v>4475</v>
      </c>
      <c r="G1794" s="1" t="s">
        <v>3669</v>
      </c>
      <c r="H1794" s="1" t="s">
        <v>60</v>
      </c>
      <c r="I1794" s="1" t="s">
        <v>113</v>
      </c>
      <c r="J1794" s="1" t="s">
        <v>61</v>
      </c>
      <c r="K1794" s="1" t="str">
        <f t="shared" si="120"/>
        <v>LVL</v>
      </c>
      <c r="L1794" s="2">
        <v>43496</v>
      </c>
      <c r="M1794" s="2">
        <v>43503</v>
      </c>
      <c r="N1794" s="2">
        <v>43503</v>
      </c>
      <c r="W1794" s="1" t="s">
        <v>59</v>
      </c>
      <c r="X1794" s="1" t="str">
        <f>"139545"</f>
        <v>139545</v>
      </c>
      <c r="Z1794" s="1" t="s">
        <v>74</v>
      </c>
      <c r="AA1794" s="1">
        <v>1</v>
      </c>
      <c r="AB1794" s="1" t="s">
        <v>3673</v>
      </c>
      <c r="AD1794" s="1" t="s">
        <v>79</v>
      </c>
    </row>
    <row r="1795" spans="1:30" s="1" customFormat="1" x14ac:dyDescent="0.3">
      <c r="A1795" s="1" t="s">
        <v>3675</v>
      </c>
      <c r="B1795" s="1" t="s">
        <v>3676</v>
      </c>
      <c r="C1795" s="1" t="s">
        <v>3677</v>
      </c>
      <c r="D1795" s="1" t="s">
        <v>34</v>
      </c>
      <c r="F1795" s="1" t="s">
        <v>4475</v>
      </c>
      <c r="G1795" s="1" t="s">
        <v>3674</v>
      </c>
      <c r="H1795" s="1" t="s">
        <v>60</v>
      </c>
      <c r="I1795" s="1" t="s">
        <v>113</v>
      </c>
      <c r="J1795" s="1" t="s">
        <v>61</v>
      </c>
      <c r="K1795" s="1" t="str">
        <f t="shared" si="120"/>
        <v>LVL</v>
      </c>
      <c r="L1795" s="2">
        <v>43496</v>
      </c>
      <c r="M1795" s="2">
        <v>43503</v>
      </c>
      <c r="N1795" s="2">
        <v>43503</v>
      </c>
      <c r="W1795" s="1" t="s">
        <v>59</v>
      </c>
      <c r="X1795" s="1" t="str">
        <f t="shared" ref="X1795:X1801" si="122">"690945"</f>
        <v>690945</v>
      </c>
      <c r="Z1795" s="1" t="s">
        <v>184</v>
      </c>
      <c r="AA1795" s="1">
        <v>1</v>
      </c>
      <c r="AD1795" s="1" t="s">
        <v>79</v>
      </c>
    </row>
    <row r="1796" spans="1:30" s="1" customFormat="1" x14ac:dyDescent="0.3">
      <c r="A1796" s="1" t="s">
        <v>602</v>
      </c>
      <c r="B1796" s="1" t="s">
        <v>603</v>
      </c>
      <c r="C1796" s="1" t="s">
        <v>77</v>
      </c>
      <c r="D1796" s="1" t="s">
        <v>34</v>
      </c>
      <c r="F1796" s="1" t="s">
        <v>4475</v>
      </c>
      <c r="G1796" s="1" t="s">
        <v>3678</v>
      </c>
      <c r="H1796" s="1" t="s">
        <v>60</v>
      </c>
      <c r="I1796" s="1" t="s">
        <v>113</v>
      </c>
      <c r="J1796" s="1" t="s">
        <v>61</v>
      </c>
      <c r="K1796" s="1" t="str">
        <f t="shared" si="120"/>
        <v>LVL</v>
      </c>
      <c r="L1796" s="2">
        <v>43496</v>
      </c>
      <c r="M1796" s="2">
        <v>43503</v>
      </c>
      <c r="N1796" s="2">
        <v>43503</v>
      </c>
      <c r="W1796" s="1" t="s">
        <v>59</v>
      </c>
      <c r="X1796" s="1" t="str">
        <f t="shared" si="122"/>
        <v>690945</v>
      </c>
      <c r="Z1796" s="1" t="s">
        <v>184</v>
      </c>
      <c r="AA1796" s="1">
        <v>1</v>
      </c>
      <c r="AB1796" s="1" t="s">
        <v>3679</v>
      </c>
      <c r="AD1796" s="1" t="s">
        <v>79</v>
      </c>
    </row>
    <row r="1797" spans="1:30" s="1" customFormat="1" x14ac:dyDescent="0.3">
      <c r="A1797" s="1" t="s">
        <v>602</v>
      </c>
      <c r="B1797" s="1" t="s">
        <v>603</v>
      </c>
      <c r="C1797" s="1" t="s">
        <v>77</v>
      </c>
      <c r="D1797" s="1" t="s">
        <v>34</v>
      </c>
      <c r="F1797" s="1" t="s">
        <v>4475</v>
      </c>
      <c r="G1797" s="1" t="s">
        <v>3678</v>
      </c>
      <c r="H1797" s="1" t="s">
        <v>60</v>
      </c>
      <c r="I1797" s="1" t="s">
        <v>113</v>
      </c>
      <c r="J1797" s="1" t="s">
        <v>61</v>
      </c>
      <c r="K1797" s="1" t="str">
        <f t="shared" si="120"/>
        <v>LVL</v>
      </c>
      <c r="L1797" s="2">
        <v>43496</v>
      </c>
      <c r="M1797" s="2">
        <v>43503</v>
      </c>
      <c r="N1797" s="2">
        <v>43503</v>
      </c>
      <c r="W1797" s="1" t="s">
        <v>59</v>
      </c>
      <c r="X1797" s="1" t="str">
        <f t="shared" si="122"/>
        <v>690945</v>
      </c>
      <c r="Z1797" s="1" t="s">
        <v>184</v>
      </c>
      <c r="AA1797" s="1">
        <v>1</v>
      </c>
      <c r="AB1797" s="1" t="s">
        <v>3679</v>
      </c>
      <c r="AD1797" s="1" t="s">
        <v>79</v>
      </c>
    </row>
    <row r="1798" spans="1:30" s="1" customFormat="1" x14ac:dyDescent="0.3">
      <c r="A1798" s="1" t="s">
        <v>3681</v>
      </c>
      <c r="B1798" s="1" t="s">
        <v>3682</v>
      </c>
      <c r="C1798" s="1" t="s">
        <v>3683</v>
      </c>
      <c r="D1798" s="1" t="s">
        <v>34</v>
      </c>
      <c r="F1798" s="1" t="s">
        <v>4475</v>
      </c>
      <c r="G1798" s="1" t="s">
        <v>3680</v>
      </c>
      <c r="H1798" s="1" t="s">
        <v>60</v>
      </c>
      <c r="I1798" s="1" t="s">
        <v>113</v>
      </c>
      <c r="J1798" s="1" t="s">
        <v>61</v>
      </c>
      <c r="K1798" s="1" t="str">
        <f t="shared" si="120"/>
        <v>LVL</v>
      </c>
      <c r="L1798" s="2">
        <v>43496</v>
      </c>
      <c r="M1798" s="2">
        <v>43504</v>
      </c>
      <c r="N1798" s="2">
        <v>43504</v>
      </c>
      <c r="W1798" s="1" t="s">
        <v>59</v>
      </c>
      <c r="X1798" s="1" t="str">
        <f t="shared" si="122"/>
        <v>690945</v>
      </c>
      <c r="Z1798" s="1" t="s">
        <v>184</v>
      </c>
      <c r="AA1798" s="1">
        <v>1</v>
      </c>
      <c r="AD1798" s="1" t="s">
        <v>79</v>
      </c>
    </row>
    <row r="1799" spans="1:30" s="1" customFormat="1" x14ac:dyDescent="0.3">
      <c r="A1799" s="1" t="s">
        <v>3685</v>
      </c>
      <c r="B1799" s="1" t="s">
        <v>3686</v>
      </c>
      <c r="C1799" s="1" t="s">
        <v>3687</v>
      </c>
      <c r="D1799" s="1" t="s">
        <v>34</v>
      </c>
      <c r="F1799" s="1" t="s">
        <v>4475</v>
      </c>
      <c r="G1799" s="1" t="s">
        <v>3684</v>
      </c>
      <c r="H1799" s="1" t="s">
        <v>60</v>
      </c>
      <c r="I1799" s="1" t="s">
        <v>113</v>
      </c>
      <c r="J1799" s="1" t="s">
        <v>61</v>
      </c>
      <c r="K1799" s="1" t="str">
        <f t="shared" si="120"/>
        <v>LVL</v>
      </c>
      <c r="L1799" s="2">
        <v>43496</v>
      </c>
      <c r="M1799" s="2">
        <v>43504</v>
      </c>
      <c r="N1799" s="2">
        <v>43504</v>
      </c>
      <c r="W1799" s="1" t="s">
        <v>59</v>
      </c>
      <c r="X1799" s="1" t="str">
        <f t="shared" si="122"/>
        <v>690945</v>
      </c>
      <c r="Z1799" s="1" t="s">
        <v>184</v>
      </c>
      <c r="AA1799" s="1">
        <v>1</v>
      </c>
      <c r="AD1799" s="1" t="s">
        <v>79</v>
      </c>
    </row>
    <row r="1800" spans="1:30" s="1" customFormat="1" x14ac:dyDescent="0.3">
      <c r="A1800" s="1" t="s">
        <v>602</v>
      </c>
      <c r="B1800" s="1" t="s">
        <v>603</v>
      </c>
      <c r="C1800" s="1" t="s">
        <v>77</v>
      </c>
      <c r="D1800" s="1" t="s">
        <v>34</v>
      </c>
      <c r="F1800" s="1" t="s">
        <v>4475</v>
      </c>
      <c r="G1800" s="1" t="s">
        <v>3688</v>
      </c>
      <c r="H1800" s="1" t="s">
        <v>60</v>
      </c>
      <c r="I1800" s="1" t="s">
        <v>113</v>
      </c>
      <c r="J1800" s="1" t="s">
        <v>61</v>
      </c>
      <c r="K1800" s="1" t="str">
        <f t="shared" si="120"/>
        <v>LVL</v>
      </c>
      <c r="L1800" s="2">
        <v>43496</v>
      </c>
      <c r="M1800" s="2">
        <v>43504</v>
      </c>
      <c r="N1800" s="2">
        <v>43504</v>
      </c>
      <c r="W1800" s="1" t="s">
        <v>59</v>
      </c>
      <c r="X1800" s="1" t="str">
        <f t="shared" si="122"/>
        <v>690945</v>
      </c>
      <c r="Z1800" s="1" t="s">
        <v>184</v>
      </c>
      <c r="AA1800" s="1">
        <v>1</v>
      </c>
      <c r="AB1800" s="1" t="s">
        <v>3689</v>
      </c>
      <c r="AD1800" s="1" t="s">
        <v>79</v>
      </c>
    </row>
    <row r="1801" spans="1:30" s="1" customFormat="1" x14ac:dyDescent="0.3">
      <c r="A1801" s="1" t="s">
        <v>602</v>
      </c>
      <c r="B1801" s="1" t="s">
        <v>603</v>
      </c>
      <c r="C1801" s="1" t="s">
        <v>77</v>
      </c>
      <c r="D1801" s="1" t="s">
        <v>34</v>
      </c>
      <c r="F1801" s="1" t="s">
        <v>4475</v>
      </c>
      <c r="G1801" s="1" t="s">
        <v>3688</v>
      </c>
      <c r="H1801" s="1" t="s">
        <v>60</v>
      </c>
      <c r="I1801" s="1" t="s">
        <v>113</v>
      </c>
      <c r="J1801" s="1" t="s">
        <v>61</v>
      </c>
      <c r="K1801" s="1" t="str">
        <f t="shared" si="120"/>
        <v>LVL</v>
      </c>
      <c r="L1801" s="2">
        <v>43496</v>
      </c>
      <c r="M1801" s="2">
        <v>43504</v>
      </c>
      <c r="N1801" s="2">
        <v>43504</v>
      </c>
      <c r="W1801" s="1" t="s">
        <v>59</v>
      </c>
      <c r="X1801" s="1" t="str">
        <f t="shared" si="122"/>
        <v>690945</v>
      </c>
      <c r="Z1801" s="1" t="s">
        <v>184</v>
      </c>
      <c r="AA1801" s="1">
        <v>1</v>
      </c>
      <c r="AB1801" s="1" t="s">
        <v>3689</v>
      </c>
      <c r="AD1801" s="1" t="s">
        <v>79</v>
      </c>
    </row>
    <row r="1802" spans="1:30" s="1" customFormat="1" x14ac:dyDescent="0.3">
      <c r="A1802" s="1" t="s">
        <v>1338</v>
      </c>
      <c r="B1802" s="1" t="s">
        <v>1339</v>
      </c>
      <c r="C1802" s="1" t="s">
        <v>1340</v>
      </c>
      <c r="D1802" s="1" t="s">
        <v>37</v>
      </c>
      <c r="F1802" s="1" t="s">
        <v>4478</v>
      </c>
      <c r="G1802" s="1" t="s">
        <v>3690</v>
      </c>
      <c r="H1802" s="1" t="s">
        <v>60</v>
      </c>
      <c r="I1802" s="1" t="s">
        <v>113</v>
      </c>
      <c r="J1802" s="1" t="s">
        <v>61</v>
      </c>
      <c r="K1802" s="1" t="str">
        <f>"FRN"</f>
        <v>FRN</v>
      </c>
      <c r="L1802" s="2">
        <v>43496</v>
      </c>
      <c r="M1802" s="2">
        <v>43500</v>
      </c>
      <c r="N1802" s="2">
        <v>43500</v>
      </c>
      <c r="W1802" s="1" t="s">
        <v>59</v>
      </c>
      <c r="X1802" s="1" t="str">
        <f>"847692"</f>
        <v>847692</v>
      </c>
      <c r="Z1802" s="1" t="s">
        <v>108</v>
      </c>
      <c r="AA1802" s="1">
        <v>1</v>
      </c>
      <c r="AB1802" s="1" t="s">
        <v>3691</v>
      </c>
      <c r="AD1802" s="1" t="s">
        <v>114</v>
      </c>
    </row>
    <row r="1803" spans="1:30" s="1" customFormat="1" x14ac:dyDescent="0.3">
      <c r="A1803" s="1" t="s">
        <v>3319</v>
      </c>
      <c r="B1803" s="1" t="s">
        <v>3320</v>
      </c>
      <c r="C1803" s="1" t="s">
        <v>2287</v>
      </c>
      <c r="D1803" s="1" t="s">
        <v>37</v>
      </c>
      <c r="F1803" s="1" t="s">
        <v>4478</v>
      </c>
      <c r="G1803" s="1" t="s">
        <v>3692</v>
      </c>
      <c r="H1803" s="1" t="s">
        <v>60</v>
      </c>
      <c r="I1803" s="1" t="s">
        <v>113</v>
      </c>
      <c r="J1803" s="1" t="s">
        <v>61</v>
      </c>
      <c r="K1803" s="1" t="str">
        <f>"102"</f>
        <v>102</v>
      </c>
      <c r="L1803" s="2">
        <v>43497</v>
      </c>
      <c r="M1803" s="2">
        <v>43500</v>
      </c>
      <c r="N1803" s="2">
        <v>43500</v>
      </c>
      <c r="W1803" s="1" t="s">
        <v>59</v>
      </c>
      <c r="X1803" s="1" t="str">
        <f>"847692"</f>
        <v>847692</v>
      </c>
      <c r="Z1803" s="1" t="s">
        <v>108</v>
      </c>
      <c r="AA1803" s="1">
        <v>1</v>
      </c>
      <c r="AB1803" s="1" t="s">
        <v>3693</v>
      </c>
      <c r="AD1803" s="1" t="s">
        <v>114</v>
      </c>
    </row>
    <row r="1804" spans="1:30" s="1" customFormat="1" x14ac:dyDescent="0.3">
      <c r="A1804" s="1" t="s">
        <v>3319</v>
      </c>
      <c r="B1804" s="1" t="s">
        <v>3320</v>
      </c>
      <c r="C1804" s="1" t="s">
        <v>2287</v>
      </c>
      <c r="D1804" s="1" t="s">
        <v>37</v>
      </c>
      <c r="F1804" s="1" t="s">
        <v>4478</v>
      </c>
      <c r="G1804" s="1" t="s">
        <v>3692</v>
      </c>
      <c r="H1804" s="1" t="s">
        <v>60</v>
      </c>
      <c r="I1804" s="1" t="s">
        <v>113</v>
      </c>
      <c r="J1804" s="1" t="s">
        <v>61</v>
      </c>
      <c r="K1804" s="1" t="str">
        <f>"102"</f>
        <v>102</v>
      </c>
      <c r="L1804" s="2">
        <v>43497</v>
      </c>
      <c r="M1804" s="2">
        <v>43500</v>
      </c>
      <c r="N1804" s="2">
        <v>43500</v>
      </c>
      <c r="W1804" s="1" t="s">
        <v>59</v>
      </c>
      <c r="X1804" s="1" t="str">
        <f>"847692"</f>
        <v>847692</v>
      </c>
      <c r="Z1804" s="1" t="s">
        <v>108</v>
      </c>
      <c r="AA1804" s="1">
        <v>1</v>
      </c>
      <c r="AB1804" s="1" t="s">
        <v>3693</v>
      </c>
      <c r="AD1804" s="1" t="s">
        <v>114</v>
      </c>
    </row>
    <row r="1805" spans="1:30" s="1" customFormat="1" x14ac:dyDescent="0.3">
      <c r="A1805" s="1" t="s">
        <v>3695</v>
      </c>
      <c r="B1805" s="1" t="s">
        <v>3696</v>
      </c>
      <c r="C1805" s="1" t="s">
        <v>3697</v>
      </c>
      <c r="D1805" s="1" t="s">
        <v>37</v>
      </c>
      <c r="F1805" s="1">
        <v>105</v>
      </c>
      <c r="G1805" s="1" t="s">
        <v>3694</v>
      </c>
      <c r="H1805" s="1" t="s">
        <v>60</v>
      </c>
      <c r="I1805" s="1" t="s">
        <v>113</v>
      </c>
      <c r="J1805" s="1" t="s">
        <v>61</v>
      </c>
      <c r="K1805" s="1" t="str">
        <f>"FRN"</f>
        <v>FRN</v>
      </c>
      <c r="L1805" s="2">
        <v>43497</v>
      </c>
      <c r="M1805" s="2">
        <v>43501</v>
      </c>
      <c r="N1805" s="2">
        <v>43501</v>
      </c>
      <c r="W1805" s="1" t="s">
        <v>59</v>
      </c>
      <c r="X1805" s="1" t="str">
        <f>"305671"</f>
        <v>305671</v>
      </c>
      <c r="Z1805" s="1" t="s">
        <v>65</v>
      </c>
      <c r="AA1805" s="1">
        <v>1</v>
      </c>
      <c r="AD1805" s="1" t="s">
        <v>67</v>
      </c>
    </row>
    <row r="1806" spans="1:30" s="1" customFormat="1" x14ac:dyDescent="0.3">
      <c r="A1806" s="1" t="s">
        <v>1463</v>
      </c>
      <c r="B1806" s="1" t="s">
        <v>1464</v>
      </c>
      <c r="C1806" s="1" t="s">
        <v>1465</v>
      </c>
      <c r="D1806" s="1" t="s">
        <v>34</v>
      </c>
      <c r="F1806" s="1" t="s">
        <v>4475</v>
      </c>
      <c r="G1806" s="1" t="s">
        <v>3698</v>
      </c>
      <c r="H1806" s="1" t="s">
        <v>60</v>
      </c>
      <c r="I1806" s="1" t="s">
        <v>113</v>
      </c>
      <c r="J1806" s="1" t="s">
        <v>61</v>
      </c>
      <c r="K1806" s="1" t="str">
        <f t="shared" ref="K1806:K1815" si="123">"LVL"</f>
        <v>LVL</v>
      </c>
      <c r="L1806" s="2">
        <v>43497</v>
      </c>
      <c r="M1806" s="2">
        <v>43504</v>
      </c>
      <c r="N1806" s="2">
        <v>43504</v>
      </c>
      <c r="W1806" s="1" t="s">
        <v>59</v>
      </c>
      <c r="X1806" s="1" t="str">
        <f>"139545"</f>
        <v>139545</v>
      </c>
      <c r="Z1806" s="1" t="s">
        <v>74</v>
      </c>
      <c r="AA1806" s="1">
        <v>1</v>
      </c>
      <c r="AD1806" s="1" t="s">
        <v>79</v>
      </c>
    </row>
    <row r="1807" spans="1:30" s="1" customFormat="1" x14ac:dyDescent="0.3">
      <c r="A1807" s="1" t="s">
        <v>3656</v>
      </c>
      <c r="B1807" s="1" t="s">
        <v>3657</v>
      </c>
      <c r="C1807" s="1" t="s">
        <v>3658</v>
      </c>
      <c r="D1807" s="1" t="s">
        <v>34</v>
      </c>
      <c r="F1807" s="1" t="s">
        <v>4475</v>
      </c>
      <c r="G1807" s="1" t="s">
        <v>3699</v>
      </c>
      <c r="H1807" s="1" t="s">
        <v>60</v>
      </c>
      <c r="I1807" s="1" t="s">
        <v>113</v>
      </c>
      <c r="J1807" s="1" t="s">
        <v>61</v>
      </c>
      <c r="K1807" s="1" t="str">
        <f t="shared" si="123"/>
        <v>LVL</v>
      </c>
      <c r="L1807" s="2">
        <v>43497</v>
      </c>
      <c r="M1807" s="2">
        <v>43504</v>
      </c>
      <c r="N1807" s="2">
        <v>43504</v>
      </c>
      <c r="W1807" s="1" t="s">
        <v>59</v>
      </c>
      <c r="X1807" s="1" t="str">
        <f t="shared" ref="X1807:X1815" si="124">"690945"</f>
        <v>690945</v>
      </c>
      <c r="Z1807" s="1" t="s">
        <v>184</v>
      </c>
      <c r="AA1807" s="1">
        <v>1</v>
      </c>
      <c r="AB1807" s="1" t="s">
        <v>3700</v>
      </c>
      <c r="AD1807" s="1" t="s">
        <v>79</v>
      </c>
    </row>
    <row r="1808" spans="1:30" s="1" customFormat="1" x14ac:dyDescent="0.3">
      <c r="A1808" s="1" t="s">
        <v>3656</v>
      </c>
      <c r="B1808" s="1" t="s">
        <v>3657</v>
      </c>
      <c r="C1808" s="1" t="s">
        <v>3658</v>
      </c>
      <c r="D1808" s="1" t="s">
        <v>34</v>
      </c>
      <c r="F1808" s="1" t="s">
        <v>4475</v>
      </c>
      <c r="G1808" s="1" t="s">
        <v>3699</v>
      </c>
      <c r="H1808" s="1" t="s">
        <v>60</v>
      </c>
      <c r="I1808" s="1" t="s">
        <v>113</v>
      </c>
      <c r="J1808" s="1" t="s">
        <v>61</v>
      </c>
      <c r="K1808" s="1" t="str">
        <f t="shared" si="123"/>
        <v>LVL</v>
      </c>
      <c r="L1808" s="2">
        <v>43497</v>
      </c>
      <c r="M1808" s="2">
        <v>43504</v>
      </c>
      <c r="N1808" s="2">
        <v>43504</v>
      </c>
      <c r="W1808" s="1" t="s">
        <v>59</v>
      </c>
      <c r="X1808" s="1" t="str">
        <f t="shared" si="124"/>
        <v>690945</v>
      </c>
      <c r="Z1808" s="1" t="s">
        <v>184</v>
      </c>
      <c r="AA1808" s="1">
        <v>1</v>
      </c>
      <c r="AB1808" s="1" t="s">
        <v>3700</v>
      </c>
      <c r="AD1808" s="1" t="s">
        <v>79</v>
      </c>
    </row>
    <row r="1809" spans="1:32" s="1" customFormat="1" x14ac:dyDescent="0.3">
      <c r="A1809" s="1" t="s">
        <v>3661</v>
      </c>
      <c r="B1809" s="1" t="s">
        <v>3662</v>
      </c>
      <c r="C1809" s="1" t="s">
        <v>3663</v>
      </c>
      <c r="D1809" s="1" t="s">
        <v>34</v>
      </c>
      <c r="F1809" s="1" t="s">
        <v>4475</v>
      </c>
      <c r="G1809" s="1" t="s">
        <v>3701</v>
      </c>
      <c r="H1809" s="1" t="s">
        <v>60</v>
      </c>
      <c r="I1809" s="1" t="s">
        <v>113</v>
      </c>
      <c r="J1809" s="1" t="s">
        <v>61</v>
      </c>
      <c r="K1809" s="1" t="str">
        <f t="shared" si="123"/>
        <v>LVL</v>
      </c>
      <c r="L1809" s="2">
        <v>43497</v>
      </c>
      <c r="M1809" s="2">
        <v>43504</v>
      </c>
      <c r="N1809" s="2">
        <v>43504</v>
      </c>
      <c r="W1809" s="1" t="s">
        <v>59</v>
      </c>
      <c r="X1809" s="1" t="str">
        <f t="shared" si="124"/>
        <v>690945</v>
      </c>
      <c r="Z1809" s="1" t="s">
        <v>184</v>
      </c>
      <c r="AA1809" s="1">
        <v>1</v>
      </c>
      <c r="AD1809" s="1" t="s">
        <v>79</v>
      </c>
    </row>
    <row r="1810" spans="1:32" s="1" customFormat="1" x14ac:dyDescent="0.3">
      <c r="A1810" s="1" t="s">
        <v>741</v>
      </c>
      <c r="B1810" s="1" t="s">
        <v>742</v>
      </c>
      <c r="C1810" s="1" t="s">
        <v>743</v>
      </c>
      <c r="D1810" s="1" t="s">
        <v>34</v>
      </c>
      <c r="F1810" s="1" t="s">
        <v>4475</v>
      </c>
      <c r="G1810" s="1" t="s">
        <v>3702</v>
      </c>
      <c r="H1810" s="1" t="s">
        <v>60</v>
      </c>
      <c r="I1810" s="1" t="s">
        <v>113</v>
      </c>
      <c r="J1810" s="1" t="s">
        <v>61</v>
      </c>
      <c r="K1810" s="1" t="str">
        <f t="shared" si="123"/>
        <v>LVL</v>
      </c>
      <c r="L1810" s="2">
        <v>43497</v>
      </c>
      <c r="M1810" s="2">
        <v>43504</v>
      </c>
      <c r="N1810" s="2">
        <v>43504</v>
      </c>
      <c r="W1810" s="1" t="s">
        <v>59</v>
      </c>
      <c r="X1810" s="1" t="str">
        <f t="shared" si="124"/>
        <v>690945</v>
      </c>
      <c r="Z1810" s="1" t="s">
        <v>184</v>
      </c>
      <c r="AA1810" s="1">
        <v>1</v>
      </c>
      <c r="AD1810" s="1" t="s">
        <v>79</v>
      </c>
    </row>
    <row r="1811" spans="1:32" s="1" customFormat="1" x14ac:dyDescent="0.3">
      <c r="A1811" s="1" t="s">
        <v>1439</v>
      </c>
      <c r="B1811" s="1" t="s">
        <v>1440</v>
      </c>
      <c r="C1811" s="1" t="s">
        <v>1441</v>
      </c>
      <c r="D1811" s="1" t="s">
        <v>34</v>
      </c>
      <c r="F1811" s="1" t="s">
        <v>4475</v>
      </c>
      <c r="G1811" s="1" t="s">
        <v>3703</v>
      </c>
      <c r="H1811" s="1" t="s">
        <v>60</v>
      </c>
      <c r="I1811" s="1" t="s">
        <v>113</v>
      </c>
      <c r="J1811" s="1" t="s">
        <v>61</v>
      </c>
      <c r="K1811" s="1" t="str">
        <f t="shared" si="123"/>
        <v>LVL</v>
      </c>
      <c r="L1811" s="2">
        <v>43497</v>
      </c>
      <c r="M1811" s="2">
        <v>43504</v>
      </c>
      <c r="N1811" s="2">
        <v>43504</v>
      </c>
      <c r="W1811" s="1" t="s">
        <v>59</v>
      </c>
      <c r="X1811" s="1" t="str">
        <f t="shared" si="124"/>
        <v>690945</v>
      </c>
      <c r="Z1811" s="1" t="s">
        <v>184</v>
      </c>
      <c r="AA1811" s="1">
        <v>1</v>
      </c>
      <c r="AB1811" s="1" t="s">
        <v>3704</v>
      </c>
      <c r="AD1811" s="1" t="s">
        <v>79</v>
      </c>
    </row>
    <row r="1812" spans="1:32" s="1" customFormat="1" x14ac:dyDescent="0.3">
      <c r="A1812" s="1" t="s">
        <v>1439</v>
      </c>
      <c r="B1812" s="1" t="s">
        <v>1440</v>
      </c>
      <c r="C1812" s="1" t="s">
        <v>1441</v>
      </c>
      <c r="D1812" s="1" t="s">
        <v>34</v>
      </c>
      <c r="F1812" s="1" t="s">
        <v>4475</v>
      </c>
      <c r="G1812" s="1" t="s">
        <v>3705</v>
      </c>
      <c r="H1812" s="1" t="s">
        <v>60</v>
      </c>
      <c r="I1812" s="1" t="s">
        <v>113</v>
      </c>
      <c r="J1812" s="1" t="s">
        <v>61</v>
      </c>
      <c r="K1812" s="1" t="str">
        <f t="shared" si="123"/>
        <v>LVL</v>
      </c>
      <c r="L1812" s="2">
        <v>43497</v>
      </c>
      <c r="M1812" s="2">
        <v>43504</v>
      </c>
      <c r="N1812" s="2">
        <v>43504</v>
      </c>
      <c r="W1812" s="1" t="s">
        <v>59</v>
      </c>
      <c r="X1812" s="1" t="str">
        <f t="shared" si="124"/>
        <v>690945</v>
      </c>
      <c r="Z1812" s="1" t="s">
        <v>184</v>
      </c>
      <c r="AA1812" s="1">
        <v>1</v>
      </c>
      <c r="AB1812" s="1" t="s">
        <v>3706</v>
      </c>
      <c r="AD1812" s="1" t="s">
        <v>79</v>
      </c>
    </row>
    <row r="1813" spans="1:32" s="1" customFormat="1" x14ac:dyDescent="0.3">
      <c r="A1813" s="1" t="s">
        <v>1439</v>
      </c>
      <c r="B1813" s="1" t="s">
        <v>1440</v>
      </c>
      <c r="C1813" s="1" t="s">
        <v>1441</v>
      </c>
      <c r="D1813" s="1" t="s">
        <v>34</v>
      </c>
      <c r="F1813" s="1" t="s">
        <v>4475</v>
      </c>
      <c r="G1813" s="1" t="s">
        <v>3705</v>
      </c>
      <c r="H1813" s="1" t="s">
        <v>60</v>
      </c>
      <c r="I1813" s="1" t="s">
        <v>113</v>
      </c>
      <c r="J1813" s="1" t="s">
        <v>61</v>
      </c>
      <c r="K1813" s="1" t="str">
        <f t="shared" si="123"/>
        <v>LVL</v>
      </c>
      <c r="L1813" s="2">
        <v>43497</v>
      </c>
      <c r="M1813" s="2">
        <v>43504</v>
      </c>
      <c r="N1813" s="2">
        <v>43504</v>
      </c>
      <c r="W1813" s="1" t="s">
        <v>59</v>
      </c>
      <c r="X1813" s="1" t="str">
        <f t="shared" si="124"/>
        <v>690945</v>
      </c>
      <c r="Z1813" s="1" t="s">
        <v>184</v>
      </c>
      <c r="AA1813" s="1">
        <v>1</v>
      </c>
      <c r="AB1813" s="1" t="s">
        <v>3706</v>
      </c>
      <c r="AD1813" s="1" t="s">
        <v>79</v>
      </c>
    </row>
    <row r="1814" spans="1:32" s="1" customFormat="1" x14ac:dyDescent="0.3">
      <c r="A1814" s="1" t="s">
        <v>3675</v>
      </c>
      <c r="B1814" s="1" t="s">
        <v>3676</v>
      </c>
      <c r="C1814" s="1" t="s">
        <v>3677</v>
      </c>
      <c r="D1814" s="1" t="s">
        <v>34</v>
      </c>
      <c r="F1814" s="1" t="s">
        <v>4475</v>
      </c>
      <c r="G1814" s="1" t="s">
        <v>3707</v>
      </c>
      <c r="H1814" s="1" t="s">
        <v>60</v>
      </c>
      <c r="I1814" s="1" t="s">
        <v>113</v>
      </c>
      <c r="J1814" s="1" t="s">
        <v>61</v>
      </c>
      <c r="K1814" s="1" t="str">
        <f t="shared" si="123"/>
        <v>LVL</v>
      </c>
      <c r="L1814" s="2">
        <v>43497</v>
      </c>
      <c r="M1814" s="2">
        <v>43504</v>
      </c>
      <c r="N1814" s="2">
        <v>43504</v>
      </c>
      <c r="W1814" s="1" t="s">
        <v>59</v>
      </c>
      <c r="X1814" s="1" t="str">
        <f t="shared" si="124"/>
        <v>690945</v>
      </c>
      <c r="Z1814" s="1" t="s">
        <v>184</v>
      </c>
      <c r="AA1814" s="1">
        <v>1</v>
      </c>
      <c r="AD1814" s="1" t="s">
        <v>79</v>
      </c>
    </row>
    <row r="1815" spans="1:32" s="1" customFormat="1" x14ac:dyDescent="0.3">
      <c r="A1815" s="1" t="s">
        <v>419</v>
      </c>
      <c r="B1815" s="1" t="s">
        <v>420</v>
      </c>
      <c r="C1815" s="1" t="s">
        <v>421</v>
      </c>
      <c r="D1815" s="1" t="s">
        <v>34</v>
      </c>
      <c r="F1815" s="1" t="s">
        <v>4475</v>
      </c>
      <c r="G1815" s="1" t="s">
        <v>3708</v>
      </c>
      <c r="H1815" s="1" t="s">
        <v>60</v>
      </c>
      <c r="I1815" s="1" t="s">
        <v>113</v>
      </c>
      <c r="J1815" s="1" t="s">
        <v>61</v>
      </c>
      <c r="K1815" s="1" t="str">
        <f t="shared" si="123"/>
        <v>LVL</v>
      </c>
      <c r="L1815" s="2">
        <v>43497</v>
      </c>
      <c r="M1815" s="2">
        <v>43504</v>
      </c>
      <c r="N1815" s="2">
        <v>43504</v>
      </c>
      <c r="W1815" s="1" t="s">
        <v>59</v>
      </c>
      <c r="X1815" s="1" t="str">
        <f t="shared" si="124"/>
        <v>690945</v>
      </c>
      <c r="Z1815" s="1" t="s">
        <v>184</v>
      </c>
      <c r="AA1815" s="1">
        <v>1</v>
      </c>
      <c r="AB1815" s="1" t="s">
        <v>3709</v>
      </c>
      <c r="AD1815" s="1" t="s">
        <v>79</v>
      </c>
    </row>
    <row r="1816" spans="1:32" s="1" customFormat="1" x14ac:dyDescent="0.3">
      <c r="A1816" s="1" t="s">
        <v>3319</v>
      </c>
      <c r="B1816" s="1" t="s">
        <v>3320</v>
      </c>
      <c r="C1816" s="1" t="s">
        <v>2287</v>
      </c>
      <c r="D1816" s="1" t="s">
        <v>37</v>
      </c>
      <c r="F1816" s="1" t="s">
        <v>4478</v>
      </c>
      <c r="G1816" s="1" t="s">
        <v>3710</v>
      </c>
      <c r="H1816" s="1" t="s">
        <v>60</v>
      </c>
      <c r="I1816" s="1" t="s">
        <v>113</v>
      </c>
      <c r="J1816" s="1" t="s">
        <v>61</v>
      </c>
      <c r="K1816" s="1" t="str">
        <f>"102"</f>
        <v>102</v>
      </c>
      <c r="L1816" s="2">
        <v>43497</v>
      </c>
      <c r="M1816" s="2">
        <v>43500</v>
      </c>
      <c r="N1816" s="2">
        <v>43500</v>
      </c>
      <c r="W1816" s="1" t="s">
        <v>59</v>
      </c>
      <c r="X1816" s="1" t="str">
        <f>"847692"</f>
        <v>847692</v>
      </c>
      <c r="Z1816" s="1" t="s">
        <v>108</v>
      </c>
      <c r="AA1816" s="1">
        <v>1</v>
      </c>
      <c r="AB1816" s="1" t="s">
        <v>3711</v>
      </c>
      <c r="AD1816" s="1" t="s">
        <v>114</v>
      </c>
    </row>
    <row r="1817" spans="1:32" s="1" customFormat="1" x14ac:dyDescent="0.3">
      <c r="A1817" s="1" t="s">
        <v>3319</v>
      </c>
      <c r="B1817" s="1" t="s">
        <v>3320</v>
      </c>
      <c r="C1817" s="1" t="s">
        <v>2287</v>
      </c>
      <c r="D1817" s="1" t="s">
        <v>37</v>
      </c>
      <c r="F1817" s="1" t="s">
        <v>4478</v>
      </c>
      <c r="G1817" s="1" t="s">
        <v>3710</v>
      </c>
      <c r="H1817" s="1" t="s">
        <v>60</v>
      </c>
      <c r="I1817" s="1" t="s">
        <v>113</v>
      </c>
      <c r="J1817" s="1" t="s">
        <v>61</v>
      </c>
      <c r="K1817" s="1" t="str">
        <f>"102"</f>
        <v>102</v>
      </c>
      <c r="L1817" s="2">
        <v>43497</v>
      </c>
      <c r="M1817" s="2">
        <v>43500</v>
      </c>
      <c r="N1817" s="2">
        <v>43500</v>
      </c>
      <c r="W1817" s="1" t="s">
        <v>59</v>
      </c>
      <c r="X1817" s="1" t="str">
        <f>"847692"</f>
        <v>847692</v>
      </c>
      <c r="Z1817" s="1" t="s">
        <v>108</v>
      </c>
      <c r="AA1817" s="1">
        <v>1</v>
      </c>
      <c r="AB1817" s="1" t="s">
        <v>3711</v>
      </c>
      <c r="AD1817" s="1" t="s">
        <v>114</v>
      </c>
    </row>
    <row r="1818" spans="1:32" s="1" customFormat="1" x14ac:dyDescent="0.3">
      <c r="A1818" s="1" t="s">
        <v>1439</v>
      </c>
      <c r="B1818" s="1" t="s">
        <v>1440</v>
      </c>
      <c r="C1818" s="1" t="s">
        <v>1441</v>
      </c>
      <c r="D1818" s="1" t="s">
        <v>34</v>
      </c>
      <c r="F1818" s="1" t="s">
        <v>4475</v>
      </c>
      <c r="G1818" s="1" t="s">
        <v>3712</v>
      </c>
      <c r="H1818" s="1" t="s">
        <v>60</v>
      </c>
      <c r="I1818" s="1" t="s">
        <v>113</v>
      </c>
      <c r="J1818" s="1" t="s">
        <v>61</v>
      </c>
      <c r="K1818" s="1" t="str">
        <f>"LVL"</f>
        <v>LVL</v>
      </c>
      <c r="L1818" s="2">
        <v>43497</v>
      </c>
      <c r="M1818" s="2">
        <v>43507</v>
      </c>
      <c r="N1818" s="2">
        <v>43507</v>
      </c>
      <c r="W1818" s="1" t="s">
        <v>59</v>
      </c>
      <c r="X1818" s="1" t="str">
        <f>"690945"</f>
        <v>690945</v>
      </c>
      <c r="Z1818" s="1" t="s">
        <v>184</v>
      </c>
      <c r="AA1818" s="1">
        <v>1</v>
      </c>
      <c r="AB1818" s="1" t="s">
        <v>3713</v>
      </c>
      <c r="AD1818" s="1" t="s">
        <v>79</v>
      </c>
    </row>
    <row r="1819" spans="1:32" s="1" customFormat="1" x14ac:dyDescent="0.3">
      <c r="A1819" s="1" t="s">
        <v>3675</v>
      </c>
      <c r="B1819" s="1" t="s">
        <v>3676</v>
      </c>
      <c r="C1819" s="1" t="s">
        <v>3677</v>
      </c>
      <c r="D1819" s="1" t="s">
        <v>34</v>
      </c>
      <c r="F1819" s="1" t="s">
        <v>4475</v>
      </c>
      <c r="G1819" s="1" t="s">
        <v>3714</v>
      </c>
      <c r="H1819" s="1" t="s">
        <v>60</v>
      </c>
      <c r="I1819" s="1" t="s">
        <v>113</v>
      </c>
      <c r="J1819" s="1" t="s">
        <v>61</v>
      </c>
      <c r="K1819" s="1" t="str">
        <f>"LVL"</f>
        <v>LVL</v>
      </c>
      <c r="L1819" s="2">
        <v>43497</v>
      </c>
      <c r="M1819" s="2">
        <v>43507</v>
      </c>
      <c r="N1819" s="2">
        <v>43507</v>
      </c>
      <c r="W1819" s="1" t="s">
        <v>59</v>
      </c>
      <c r="X1819" s="1" t="str">
        <f>"690945"</f>
        <v>690945</v>
      </c>
      <c r="Z1819" s="1" t="s">
        <v>184</v>
      </c>
      <c r="AA1819" s="1">
        <v>1</v>
      </c>
      <c r="AD1819" s="1" t="s">
        <v>79</v>
      </c>
    </row>
    <row r="1820" spans="1:32" s="1" customFormat="1" x14ac:dyDescent="0.3">
      <c r="A1820" s="1" t="s">
        <v>3324</v>
      </c>
      <c r="B1820" s="1" t="s">
        <v>3325</v>
      </c>
      <c r="C1820" s="1" t="s">
        <v>3326</v>
      </c>
      <c r="D1820" s="1" t="s">
        <v>34</v>
      </c>
      <c r="F1820" s="1" t="s">
        <v>4475</v>
      </c>
      <c r="G1820" s="1" t="s">
        <v>3715</v>
      </c>
      <c r="H1820" s="1" t="s">
        <v>60</v>
      </c>
      <c r="I1820" s="1" t="s">
        <v>113</v>
      </c>
      <c r="J1820" s="1" t="s">
        <v>61</v>
      </c>
      <c r="K1820" s="1" t="str">
        <f>"LVL"</f>
        <v>LVL</v>
      </c>
      <c r="L1820" s="2">
        <v>43497</v>
      </c>
      <c r="M1820" s="2">
        <v>43507</v>
      </c>
      <c r="N1820" s="2">
        <v>43507</v>
      </c>
      <c r="W1820" s="1" t="s">
        <v>59</v>
      </c>
      <c r="X1820" s="1" t="str">
        <f>"690945"</f>
        <v>690945</v>
      </c>
      <c r="Z1820" s="1" t="s">
        <v>184</v>
      </c>
      <c r="AA1820" s="1">
        <v>1</v>
      </c>
      <c r="AD1820" s="1" t="s">
        <v>79</v>
      </c>
    </row>
    <row r="1821" spans="1:32" s="1" customFormat="1" x14ac:dyDescent="0.3">
      <c r="A1821" s="1" t="s">
        <v>977</v>
      </c>
      <c r="B1821" s="1" t="s">
        <v>978</v>
      </c>
      <c r="C1821" s="1" t="s">
        <v>979</v>
      </c>
      <c r="D1821" s="1" t="s">
        <v>37</v>
      </c>
      <c r="F1821" s="1">
        <v>105</v>
      </c>
      <c r="G1821" s="1" t="s">
        <v>3716</v>
      </c>
      <c r="H1821" s="1" t="s">
        <v>60</v>
      </c>
      <c r="I1821" s="1" t="s">
        <v>113</v>
      </c>
      <c r="J1821" s="1" t="s">
        <v>61</v>
      </c>
      <c r="K1821" s="1" t="str">
        <f>"44"</f>
        <v>44</v>
      </c>
      <c r="L1821" s="2">
        <v>43498</v>
      </c>
      <c r="M1821" s="2">
        <v>43501</v>
      </c>
      <c r="N1821" s="2">
        <v>43501</v>
      </c>
      <c r="W1821" s="1" t="s">
        <v>59</v>
      </c>
      <c r="X1821" s="1" t="str">
        <f>"305671"</f>
        <v>305671</v>
      </c>
      <c r="Z1821" s="1" t="s">
        <v>65</v>
      </c>
      <c r="AA1821" s="1">
        <v>1</v>
      </c>
      <c r="AD1821" s="1" t="s">
        <v>67</v>
      </c>
    </row>
    <row r="1822" spans="1:32" s="1" customFormat="1" x14ac:dyDescent="0.3">
      <c r="A1822" s="1" t="s">
        <v>3719</v>
      </c>
      <c r="B1822" s="1" t="s">
        <v>2760</v>
      </c>
      <c r="C1822" s="1" t="s">
        <v>3720</v>
      </c>
      <c r="D1822" s="1" t="s">
        <v>37</v>
      </c>
      <c r="F1822" s="1" t="s">
        <v>4521</v>
      </c>
      <c r="G1822" s="1" t="s">
        <v>3718</v>
      </c>
      <c r="H1822" s="1" t="s">
        <v>60</v>
      </c>
      <c r="I1822" s="1" t="s">
        <v>68</v>
      </c>
      <c r="J1822" s="1" t="s">
        <v>61</v>
      </c>
      <c r="K1822" s="1" t="str">
        <f>"102"</f>
        <v>102</v>
      </c>
      <c r="L1822" s="2">
        <v>43496</v>
      </c>
      <c r="M1822" s="2">
        <v>43543</v>
      </c>
      <c r="N1822" s="2">
        <v>43553</v>
      </c>
      <c r="O1822" s="2">
        <v>43920</v>
      </c>
      <c r="P1822" s="1" t="s">
        <v>3725</v>
      </c>
      <c r="S1822" s="1" t="s">
        <v>3721</v>
      </c>
      <c r="T1822" s="1" t="s">
        <v>3722</v>
      </c>
      <c r="U1822" s="1" t="s">
        <v>3722</v>
      </c>
      <c r="V1822" s="1" t="s">
        <v>3723</v>
      </c>
      <c r="W1822" s="1" t="s">
        <v>59</v>
      </c>
      <c r="X1822" s="1" t="str">
        <f>"909337"</f>
        <v>909337</v>
      </c>
      <c r="Z1822" s="1" t="s">
        <v>3717</v>
      </c>
      <c r="AA1822" s="1">
        <v>3</v>
      </c>
      <c r="AD1822" s="1" t="s">
        <v>3724</v>
      </c>
      <c r="AF1822" s="2">
        <v>43917</v>
      </c>
    </row>
    <row r="1823" spans="1:32" s="1" customFormat="1" x14ac:dyDescent="0.3">
      <c r="A1823" s="1" t="s">
        <v>2548</v>
      </c>
      <c r="B1823" s="1" t="s">
        <v>282</v>
      </c>
      <c r="C1823" s="1" t="s">
        <v>2549</v>
      </c>
      <c r="D1823" s="1" t="s">
        <v>37</v>
      </c>
      <c r="F1823" s="1">
        <v>105</v>
      </c>
      <c r="G1823" s="1" t="s">
        <v>3726</v>
      </c>
      <c r="H1823" s="1" t="s">
        <v>60</v>
      </c>
      <c r="I1823" s="1" t="s">
        <v>64</v>
      </c>
      <c r="J1823" s="1" t="s">
        <v>61</v>
      </c>
      <c r="K1823" s="1" t="str">
        <f>"102"</f>
        <v>102</v>
      </c>
      <c r="L1823" s="2">
        <v>43500</v>
      </c>
      <c r="M1823" s="2">
        <v>43501</v>
      </c>
      <c r="N1823" s="2">
        <v>43501</v>
      </c>
      <c r="W1823" s="1" t="s">
        <v>59</v>
      </c>
      <c r="X1823" s="1" t="str">
        <f>"305671"</f>
        <v>305671</v>
      </c>
      <c r="Z1823" s="1" t="s">
        <v>65</v>
      </c>
      <c r="AA1823" s="1">
        <v>1</v>
      </c>
      <c r="AD1823" s="1" t="s">
        <v>67</v>
      </c>
    </row>
    <row r="1824" spans="1:32" s="1" customFormat="1" x14ac:dyDescent="0.3">
      <c r="A1824" s="1" t="s">
        <v>2365</v>
      </c>
      <c r="B1824" s="1" t="s">
        <v>2366</v>
      </c>
      <c r="C1824" s="1" t="s">
        <v>2367</v>
      </c>
      <c r="D1824" s="1" t="s">
        <v>37</v>
      </c>
      <c r="F1824" s="1">
        <v>105</v>
      </c>
      <c r="G1824" s="1" t="s">
        <v>3727</v>
      </c>
      <c r="H1824" s="1" t="s">
        <v>60</v>
      </c>
      <c r="I1824" s="1" t="s">
        <v>64</v>
      </c>
      <c r="J1824" s="1" t="s">
        <v>61</v>
      </c>
      <c r="K1824" s="1" t="str">
        <f>"FRN"</f>
        <v>FRN</v>
      </c>
      <c r="L1824" s="2">
        <v>43500</v>
      </c>
      <c r="M1824" s="2">
        <v>43501</v>
      </c>
      <c r="N1824" s="2">
        <v>43501</v>
      </c>
      <c r="W1824" s="1" t="s">
        <v>59</v>
      </c>
      <c r="X1824" s="1" t="str">
        <f>"305671"</f>
        <v>305671</v>
      </c>
      <c r="Z1824" s="1" t="s">
        <v>65</v>
      </c>
      <c r="AA1824" s="1">
        <v>1</v>
      </c>
      <c r="AB1824" s="1" t="s">
        <v>49</v>
      </c>
      <c r="AD1824" s="1" t="s">
        <v>67</v>
      </c>
    </row>
    <row r="1825" spans="1:30" s="1" customFormat="1" x14ac:dyDescent="0.3">
      <c r="A1825" s="1" t="s">
        <v>2194</v>
      </c>
      <c r="B1825" s="1" t="s">
        <v>2195</v>
      </c>
      <c r="C1825" s="1" t="s">
        <v>2196</v>
      </c>
      <c r="D1825" s="1" t="s">
        <v>37</v>
      </c>
      <c r="F1825" s="1">
        <v>105</v>
      </c>
      <c r="G1825" s="1" t="s">
        <v>3728</v>
      </c>
      <c r="H1825" s="1" t="s">
        <v>60</v>
      </c>
      <c r="I1825" s="1" t="s">
        <v>64</v>
      </c>
      <c r="J1825" s="1" t="s">
        <v>61</v>
      </c>
      <c r="K1825" s="1" t="str">
        <f>"44"</f>
        <v>44</v>
      </c>
      <c r="L1825" s="2">
        <v>43500</v>
      </c>
      <c r="M1825" s="2">
        <v>43501</v>
      </c>
      <c r="N1825" s="2">
        <v>43501</v>
      </c>
      <c r="W1825" s="1" t="s">
        <v>59</v>
      </c>
      <c r="X1825" s="1" t="str">
        <f>"305671"</f>
        <v>305671</v>
      </c>
      <c r="Z1825" s="1" t="s">
        <v>65</v>
      </c>
      <c r="AA1825" s="1">
        <v>1</v>
      </c>
      <c r="AD1825" s="1" t="s">
        <v>67</v>
      </c>
    </row>
    <row r="1826" spans="1:30" s="1" customFormat="1" x14ac:dyDescent="0.3">
      <c r="A1826" s="1" t="s">
        <v>3432</v>
      </c>
      <c r="B1826" s="1" t="s">
        <v>3433</v>
      </c>
      <c r="C1826" s="1" t="s">
        <v>3434</v>
      </c>
      <c r="D1826" s="1" t="s">
        <v>34</v>
      </c>
      <c r="F1826" s="1" t="s">
        <v>4475</v>
      </c>
      <c r="G1826" s="1" t="s">
        <v>3729</v>
      </c>
      <c r="H1826" s="1" t="s">
        <v>60</v>
      </c>
      <c r="I1826" s="1" t="s">
        <v>113</v>
      </c>
      <c r="J1826" s="1" t="s">
        <v>61</v>
      </c>
      <c r="K1826" s="1" t="str">
        <f t="shared" ref="K1826:K1831" si="125">"LVL"</f>
        <v>LVL</v>
      </c>
      <c r="L1826" s="2">
        <v>43500</v>
      </c>
      <c r="M1826" s="2">
        <v>43507</v>
      </c>
      <c r="N1826" s="2">
        <v>43507</v>
      </c>
      <c r="W1826" s="1" t="s">
        <v>59</v>
      </c>
      <c r="X1826" s="1" t="str">
        <f>"139545"</f>
        <v>139545</v>
      </c>
      <c r="Z1826" s="1" t="s">
        <v>74</v>
      </c>
      <c r="AA1826" s="1">
        <v>1</v>
      </c>
      <c r="AD1826" s="1" t="s">
        <v>79</v>
      </c>
    </row>
    <row r="1827" spans="1:30" s="1" customFormat="1" x14ac:dyDescent="0.3">
      <c r="A1827" s="1" t="s">
        <v>3731</v>
      </c>
      <c r="B1827" s="1" t="s">
        <v>134</v>
      </c>
      <c r="C1827" s="1" t="s">
        <v>365</v>
      </c>
      <c r="D1827" s="1" t="s">
        <v>34</v>
      </c>
      <c r="F1827" s="1" t="s">
        <v>4475</v>
      </c>
      <c r="G1827" s="1" t="s">
        <v>3730</v>
      </c>
      <c r="H1827" s="1" t="s">
        <v>60</v>
      </c>
      <c r="I1827" s="1" t="s">
        <v>113</v>
      </c>
      <c r="J1827" s="1" t="s">
        <v>61</v>
      </c>
      <c r="K1827" s="1" t="str">
        <f t="shared" si="125"/>
        <v>LVL</v>
      </c>
      <c r="L1827" s="2">
        <v>43500</v>
      </c>
      <c r="M1827" s="2">
        <v>43507</v>
      </c>
      <c r="N1827" s="2">
        <v>43507</v>
      </c>
      <c r="W1827" s="1" t="s">
        <v>59</v>
      </c>
      <c r="X1827" s="1" t="str">
        <f>"690945"</f>
        <v>690945</v>
      </c>
      <c r="Z1827" s="1" t="s">
        <v>184</v>
      </c>
      <c r="AA1827" s="1">
        <v>1</v>
      </c>
      <c r="AB1827" s="1" t="s">
        <v>3732</v>
      </c>
      <c r="AD1827" s="1" t="s">
        <v>79</v>
      </c>
    </row>
    <row r="1828" spans="1:30" s="1" customFormat="1" x14ac:dyDescent="0.3">
      <c r="A1828" s="1" t="s">
        <v>3731</v>
      </c>
      <c r="B1828" s="1" t="s">
        <v>134</v>
      </c>
      <c r="C1828" s="1" t="s">
        <v>365</v>
      </c>
      <c r="D1828" s="1" t="s">
        <v>34</v>
      </c>
      <c r="F1828" s="1" t="s">
        <v>4475</v>
      </c>
      <c r="G1828" s="1" t="s">
        <v>3733</v>
      </c>
      <c r="H1828" s="1" t="s">
        <v>60</v>
      </c>
      <c r="I1828" s="1" t="s">
        <v>113</v>
      </c>
      <c r="J1828" s="1" t="s">
        <v>61</v>
      </c>
      <c r="K1828" s="1" t="str">
        <f t="shared" si="125"/>
        <v>LVL</v>
      </c>
      <c r="L1828" s="2">
        <v>43500</v>
      </c>
      <c r="M1828" s="2">
        <v>43507</v>
      </c>
      <c r="N1828" s="2">
        <v>43507</v>
      </c>
      <c r="W1828" s="1" t="s">
        <v>59</v>
      </c>
      <c r="X1828" s="1" t="str">
        <f>"690945"</f>
        <v>690945</v>
      </c>
      <c r="Z1828" s="1" t="s">
        <v>184</v>
      </c>
      <c r="AA1828" s="1">
        <v>1</v>
      </c>
      <c r="AB1828" s="1" t="s">
        <v>3734</v>
      </c>
      <c r="AD1828" s="1" t="s">
        <v>79</v>
      </c>
    </row>
    <row r="1829" spans="1:30" s="1" customFormat="1" x14ac:dyDescent="0.3">
      <c r="A1829" s="1" t="s">
        <v>1439</v>
      </c>
      <c r="B1829" s="1" t="s">
        <v>1440</v>
      </c>
      <c r="C1829" s="1" t="s">
        <v>1441</v>
      </c>
      <c r="D1829" s="1" t="s">
        <v>34</v>
      </c>
      <c r="F1829" s="1" t="s">
        <v>4475</v>
      </c>
      <c r="G1829" s="1" t="s">
        <v>3735</v>
      </c>
      <c r="H1829" s="1" t="s">
        <v>60</v>
      </c>
      <c r="I1829" s="1" t="s">
        <v>113</v>
      </c>
      <c r="J1829" s="1" t="s">
        <v>61</v>
      </c>
      <c r="K1829" s="1" t="str">
        <f t="shared" si="125"/>
        <v>LVL</v>
      </c>
      <c r="L1829" s="2">
        <v>43500</v>
      </c>
      <c r="M1829" s="2">
        <v>43508</v>
      </c>
      <c r="N1829" s="2">
        <v>43508</v>
      </c>
      <c r="W1829" s="1" t="s">
        <v>59</v>
      </c>
      <c r="X1829" s="1" t="str">
        <f>"690945"</f>
        <v>690945</v>
      </c>
      <c r="Z1829" s="1" t="s">
        <v>184</v>
      </c>
      <c r="AA1829" s="1">
        <v>1</v>
      </c>
      <c r="AB1829" s="1" t="s">
        <v>3736</v>
      </c>
      <c r="AD1829" s="1" t="s">
        <v>79</v>
      </c>
    </row>
    <row r="1830" spans="1:30" s="1" customFormat="1" x14ac:dyDescent="0.3">
      <c r="A1830" s="1" t="s">
        <v>1439</v>
      </c>
      <c r="B1830" s="1" t="s">
        <v>1440</v>
      </c>
      <c r="C1830" s="1" t="s">
        <v>1441</v>
      </c>
      <c r="D1830" s="1" t="s">
        <v>34</v>
      </c>
      <c r="F1830" s="1" t="s">
        <v>4475</v>
      </c>
      <c r="G1830" s="1" t="s">
        <v>3737</v>
      </c>
      <c r="H1830" s="1" t="s">
        <v>60</v>
      </c>
      <c r="I1830" s="1" t="s">
        <v>113</v>
      </c>
      <c r="J1830" s="1" t="s">
        <v>61</v>
      </c>
      <c r="K1830" s="1" t="str">
        <f t="shared" si="125"/>
        <v>LVL</v>
      </c>
      <c r="L1830" s="2">
        <v>43500</v>
      </c>
      <c r="M1830" s="2">
        <v>43508</v>
      </c>
      <c r="N1830" s="2">
        <v>43508</v>
      </c>
      <c r="W1830" s="1" t="s">
        <v>59</v>
      </c>
      <c r="X1830" s="1" t="str">
        <f>"690945"</f>
        <v>690945</v>
      </c>
      <c r="Z1830" s="1" t="s">
        <v>184</v>
      </c>
      <c r="AA1830" s="1">
        <v>1</v>
      </c>
      <c r="AB1830" s="1" t="s">
        <v>3738</v>
      </c>
      <c r="AD1830" s="1" t="s">
        <v>79</v>
      </c>
    </row>
    <row r="1831" spans="1:30" s="1" customFormat="1" x14ac:dyDescent="0.3">
      <c r="A1831" s="1" t="s">
        <v>2756</v>
      </c>
      <c r="B1831" s="1" t="s">
        <v>2757</v>
      </c>
      <c r="C1831" s="1" t="s">
        <v>1441</v>
      </c>
      <c r="D1831" s="1" t="s">
        <v>34</v>
      </c>
      <c r="F1831" s="1" t="s">
        <v>4475</v>
      </c>
      <c r="G1831" s="1" t="s">
        <v>3739</v>
      </c>
      <c r="H1831" s="1" t="s">
        <v>60</v>
      </c>
      <c r="I1831" s="1" t="s">
        <v>113</v>
      </c>
      <c r="J1831" s="1" t="s">
        <v>61</v>
      </c>
      <c r="K1831" s="1" t="str">
        <f t="shared" si="125"/>
        <v>LVL</v>
      </c>
      <c r="L1831" s="2">
        <v>43500</v>
      </c>
      <c r="M1831" s="2">
        <v>43508</v>
      </c>
      <c r="N1831" s="2">
        <v>43508</v>
      </c>
      <c r="W1831" s="1" t="s">
        <v>59</v>
      </c>
      <c r="X1831" s="1" t="str">
        <f>"690945"</f>
        <v>690945</v>
      </c>
      <c r="Z1831" s="1" t="s">
        <v>184</v>
      </c>
      <c r="AA1831" s="1">
        <v>1</v>
      </c>
      <c r="AD1831" s="1" t="s">
        <v>79</v>
      </c>
    </row>
    <row r="1832" spans="1:30" s="1" customFormat="1" x14ac:dyDescent="0.3">
      <c r="A1832" s="1" t="s">
        <v>3741</v>
      </c>
      <c r="B1832" s="1" t="s">
        <v>3742</v>
      </c>
      <c r="C1832" s="1" t="s">
        <v>442</v>
      </c>
      <c r="D1832" s="1" t="s">
        <v>37</v>
      </c>
      <c r="F1832" s="1">
        <v>105</v>
      </c>
      <c r="G1832" s="1" t="s">
        <v>3740</v>
      </c>
      <c r="H1832" s="1" t="s">
        <v>60</v>
      </c>
      <c r="I1832" s="1" t="s">
        <v>64</v>
      </c>
      <c r="J1832" s="1" t="s">
        <v>61</v>
      </c>
      <c r="K1832" s="1" t="str">
        <f>"102"</f>
        <v>102</v>
      </c>
      <c r="L1832" s="2">
        <v>43501</v>
      </c>
      <c r="M1832" s="2">
        <v>43502</v>
      </c>
      <c r="N1832" s="2">
        <v>43502</v>
      </c>
      <c r="W1832" s="1" t="s">
        <v>59</v>
      </c>
      <c r="X1832" s="1" t="str">
        <f>"305671"</f>
        <v>305671</v>
      </c>
      <c r="Z1832" s="1" t="s">
        <v>65</v>
      </c>
      <c r="AA1832" s="1">
        <v>1</v>
      </c>
      <c r="AD1832" s="1" t="s">
        <v>67</v>
      </c>
    </row>
    <row r="1833" spans="1:30" s="1" customFormat="1" x14ac:dyDescent="0.3">
      <c r="A1833" s="1" t="s">
        <v>1953</v>
      </c>
      <c r="B1833" s="1" t="s">
        <v>1954</v>
      </c>
      <c r="C1833" s="1" t="s">
        <v>1955</v>
      </c>
      <c r="D1833" s="1" t="s">
        <v>34</v>
      </c>
      <c r="F1833" s="1" t="s">
        <v>4475</v>
      </c>
      <c r="G1833" s="1" t="s">
        <v>3743</v>
      </c>
      <c r="H1833" s="1" t="s">
        <v>60</v>
      </c>
      <c r="I1833" s="1" t="s">
        <v>113</v>
      </c>
      <c r="J1833" s="1" t="s">
        <v>61</v>
      </c>
      <c r="K1833" s="1" t="str">
        <f t="shared" ref="K1833:K1838" si="126">"LVL"</f>
        <v>LVL</v>
      </c>
      <c r="L1833" s="2">
        <v>43501</v>
      </c>
      <c r="M1833" s="2">
        <v>43508</v>
      </c>
      <c r="N1833" s="2">
        <v>43508</v>
      </c>
      <c r="W1833" s="1" t="s">
        <v>59</v>
      </c>
      <c r="X1833" s="1" t="str">
        <f>"690945"</f>
        <v>690945</v>
      </c>
      <c r="Z1833" s="1" t="s">
        <v>184</v>
      </c>
      <c r="AA1833" s="1">
        <v>1</v>
      </c>
      <c r="AD1833" s="1" t="s">
        <v>79</v>
      </c>
    </row>
    <row r="1834" spans="1:30" s="1" customFormat="1" x14ac:dyDescent="0.3">
      <c r="A1834" s="1" t="s">
        <v>1439</v>
      </c>
      <c r="B1834" s="1" t="s">
        <v>1440</v>
      </c>
      <c r="C1834" s="1" t="s">
        <v>1441</v>
      </c>
      <c r="D1834" s="1" t="s">
        <v>34</v>
      </c>
      <c r="F1834" s="1" t="s">
        <v>4475</v>
      </c>
      <c r="G1834" s="1" t="s">
        <v>3744</v>
      </c>
      <c r="H1834" s="1" t="s">
        <v>60</v>
      </c>
      <c r="I1834" s="1" t="s">
        <v>113</v>
      </c>
      <c r="J1834" s="1" t="s">
        <v>61</v>
      </c>
      <c r="K1834" s="1" t="str">
        <f t="shared" si="126"/>
        <v>LVL</v>
      </c>
      <c r="L1834" s="2">
        <v>43501</v>
      </c>
      <c r="M1834" s="2">
        <v>43508</v>
      </c>
      <c r="N1834" s="2">
        <v>43508</v>
      </c>
      <c r="W1834" s="1" t="s">
        <v>59</v>
      </c>
      <c r="X1834" s="1" t="str">
        <f>"690945"</f>
        <v>690945</v>
      </c>
      <c r="Z1834" s="1" t="s">
        <v>184</v>
      </c>
      <c r="AA1834" s="1">
        <v>1</v>
      </c>
      <c r="AB1834" s="1" t="s">
        <v>3745</v>
      </c>
      <c r="AD1834" s="1" t="s">
        <v>79</v>
      </c>
    </row>
    <row r="1835" spans="1:30" s="1" customFormat="1" x14ac:dyDescent="0.3">
      <c r="A1835" s="1" t="s">
        <v>3747</v>
      </c>
      <c r="B1835" s="1" t="s">
        <v>3748</v>
      </c>
      <c r="C1835" s="1" t="s">
        <v>365</v>
      </c>
      <c r="D1835" s="1" t="s">
        <v>34</v>
      </c>
      <c r="F1835" s="1" t="s">
        <v>4475</v>
      </c>
      <c r="G1835" s="1" t="s">
        <v>3746</v>
      </c>
      <c r="H1835" s="1" t="s">
        <v>60</v>
      </c>
      <c r="I1835" s="1" t="s">
        <v>113</v>
      </c>
      <c r="J1835" s="1" t="s">
        <v>61</v>
      </c>
      <c r="K1835" s="1" t="str">
        <f t="shared" si="126"/>
        <v>LVL</v>
      </c>
      <c r="L1835" s="2">
        <v>43501</v>
      </c>
      <c r="M1835" s="2">
        <v>43508</v>
      </c>
      <c r="N1835" s="2">
        <v>43508</v>
      </c>
      <c r="W1835" s="1" t="s">
        <v>59</v>
      </c>
      <c r="X1835" s="1" t="str">
        <f>"139545"</f>
        <v>139545</v>
      </c>
      <c r="Z1835" s="1" t="s">
        <v>74</v>
      </c>
      <c r="AA1835" s="1">
        <v>1</v>
      </c>
      <c r="AB1835" s="1" t="s">
        <v>3749</v>
      </c>
      <c r="AD1835" s="1" t="s">
        <v>79</v>
      </c>
    </row>
    <row r="1836" spans="1:30" s="1" customFormat="1" x14ac:dyDescent="0.3">
      <c r="A1836" s="1" t="s">
        <v>910</v>
      </c>
      <c r="B1836" s="1" t="s">
        <v>911</v>
      </c>
      <c r="C1836" s="1" t="s">
        <v>912</v>
      </c>
      <c r="D1836" s="1" t="s">
        <v>34</v>
      </c>
      <c r="F1836" s="1" t="s">
        <v>4475</v>
      </c>
      <c r="G1836" s="1" t="s">
        <v>3750</v>
      </c>
      <c r="H1836" s="1" t="s">
        <v>60</v>
      </c>
      <c r="I1836" s="1" t="s">
        <v>113</v>
      </c>
      <c r="J1836" s="1" t="s">
        <v>61</v>
      </c>
      <c r="K1836" s="1" t="str">
        <f t="shared" si="126"/>
        <v>LVL</v>
      </c>
      <c r="L1836" s="2">
        <v>43501</v>
      </c>
      <c r="M1836" s="2">
        <v>43508</v>
      </c>
      <c r="N1836" s="2">
        <v>43508</v>
      </c>
      <c r="W1836" s="1" t="s">
        <v>59</v>
      </c>
      <c r="X1836" s="1" t="str">
        <f>"690945"</f>
        <v>690945</v>
      </c>
      <c r="Z1836" s="1" t="s">
        <v>184</v>
      </c>
      <c r="AA1836" s="1">
        <v>1</v>
      </c>
      <c r="AD1836" s="1" t="s">
        <v>79</v>
      </c>
    </row>
    <row r="1837" spans="1:30" s="1" customFormat="1" x14ac:dyDescent="0.3">
      <c r="A1837" s="1" t="s">
        <v>910</v>
      </c>
      <c r="B1837" s="1" t="s">
        <v>911</v>
      </c>
      <c r="C1837" s="1" t="s">
        <v>912</v>
      </c>
      <c r="D1837" s="1" t="s">
        <v>34</v>
      </c>
      <c r="F1837" s="1" t="s">
        <v>4475</v>
      </c>
      <c r="G1837" s="1" t="s">
        <v>3751</v>
      </c>
      <c r="H1837" s="1" t="s">
        <v>60</v>
      </c>
      <c r="I1837" s="1" t="s">
        <v>113</v>
      </c>
      <c r="J1837" s="1" t="s">
        <v>61</v>
      </c>
      <c r="K1837" s="1" t="str">
        <f t="shared" si="126"/>
        <v>LVL</v>
      </c>
      <c r="L1837" s="2">
        <v>43501</v>
      </c>
      <c r="M1837" s="2">
        <v>43508</v>
      </c>
      <c r="N1837" s="2">
        <v>43508</v>
      </c>
      <c r="W1837" s="1" t="s">
        <v>59</v>
      </c>
      <c r="X1837" s="1" t="str">
        <f>"139545"</f>
        <v>139545</v>
      </c>
      <c r="Z1837" s="1" t="s">
        <v>74</v>
      </c>
      <c r="AA1837" s="1">
        <v>1</v>
      </c>
      <c r="AD1837" s="1" t="s">
        <v>79</v>
      </c>
    </row>
    <row r="1838" spans="1:30" s="1" customFormat="1" x14ac:dyDescent="0.3">
      <c r="A1838" s="1" t="s">
        <v>910</v>
      </c>
      <c r="B1838" s="1" t="s">
        <v>911</v>
      </c>
      <c r="C1838" s="1" t="s">
        <v>912</v>
      </c>
      <c r="D1838" s="1" t="s">
        <v>34</v>
      </c>
      <c r="F1838" s="1" t="s">
        <v>4475</v>
      </c>
      <c r="G1838" s="1" t="s">
        <v>3752</v>
      </c>
      <c r="H1838" s="1" t="s">
        <v>60</v>
      </c>
      <c r="I1838" s="1" t="s">
        <v>113</v>
      </c>
      <c r="J1838" s="1" t="s">
        <v>61</v>
      </c>
      <c r="K1838" s="1" t="str">
        <f t="shared" si="126"/>
        <v>LVL</v>
      </c>
      <c r="L1838" s="2">
        <v>43501</v>
      </c>
      <c r="M1838" s="2">
        <v>43509</v>
      </c>
      <c r="N1838" s="2">
        <v>43509</v>
      </c>
      <c r="W1838" s="1" t="s">
        <v>59</v>
      </c>
      <c r="X1838" s="1" t="str">
        <f>"690945"</f>
        <v>690945</v>
      </c>
      <c r="Z1838" s="1" t="s">
        <v>184</v>
      </c>
      <c r="AA1838" s="1">
        <v>1</v>
      </c>
      <c r="AD1838" s="1" t="s">
        <v>79</v>
      </c>
    </row>
    <row r="1839" spans="1:30" s="1" customFormat="1" x14ac:dyDescent="0.3">
      <c r="A1839" s="1" t="s">
        <v>991</v>
      </c>
      <c r="B1839" s="1" t="s">
        <v>992</v>
      </c>
      <c r="C1839" s="1" t="s">
        <v>607</v>
      </c>
      <c r="D1839" s="1" t="s">
        <v>37</v>
      </c>
      <c r="F1839" s="1">
        <v>78</v>
      </c>
      <c r="G1839" s="1" t="s">
        <v>3753</v>
      </c>
      <c r="H1839" s="1" t="s">
        <v>60</v>
      </c>
      <c r="I1839" s="1" t="s">
        <v>64</v>
      </c>
      <c r="J1839" s="1" t="s">
        <v>61</v>
      </c>
      <c r="K1839" s="1" t="str">
        <f>"102"</f>
        <v>102</v>
      </c>
      <c r="L1839" s="2">
        <v>43502</v>
      </c>
      <c r="M1839" s="2">
        <v>43503</v>
      </c>
      <c r="N1839" s="2">
        <v>43503</v>
      </c>
      <c r="W1839" s="1" t="s">
        <v>59</v>
      </c>
      <c r="X1839" s="1" t="str">
        <f>"607064"</f>
        <v>607064</v>
      </c>
      <c r="Z1839" s="1" t="s">
        <v>42</v>
      </c>
      <c r="AA1839" s="1">
        <v>1</v>
      </c>
      <c r="AD1839" s="1" t="s">
        <v>43</v>
      </c>
    </row>
    <row r="1840" spans="1:30" s="1" customFormat="1" x14ac:dyDescent="0.3">
      <c r="A1840" s="1" t="s">
        <v>459</v>
      </c>
      <c r="B1840" s="1" t="s">
        <v>460</v>
      </c>
      <c r="C1840" s="1" t="s">
        <v>461</v>
      </c>
      <c r="D1840" s="1" t="s">
        <v>34</v>
      </c>
      <c r="F1840" s="1" t="s">
        <v>4475</v>
      </c>
      <c r="G1840" s="1" t="s">
        <v>3754</v>
      </c>
      <c r="H1840" s="1" t="s">
        <v>60</v>
      </c>
      <c r="I1840" s="1" t="s">
        <v>113</v>
      </c>
      <c r="J1840" s="1" t="s">
        <v>61</v>
      </c>
      <c r="K1840" s="1" t="str">
        <f>"LVL"</f>
        <v>LVL</v>
      </c>
      <c r="L1840" s="2">
        <v>43502</v>
      </c>
      <c r="M1840" s="2">
        <v>43509</v>
      </c>
      <c r="N1840" s="2">
        <v>43509</v>
      </c>
      <c r="W1840" s="1" t="s">
        <v>59</v>
      </c>
      <c r="X1840" s="1" t="str">
        <f>"690945"</f>
        <v>690945</v>
      </c>
      <c r="Z1840" s="1" t="s">
        <v>184</v>
      </c>
      <c r="AA1840" s="1">
        <v>1</v>
      </c>
      <c r="AD1840" s="1" t="s">
        <v>79</v>
      </c>
    </row>
    <row r="1841" spans="1:30" s="1" customFormat="1" x14ac:dyDescent="0.3">
      <c r="A1841" s="1" t="s">
        <v>459</v>
      </c>
      <c r="B1841" s="1" t="s">
        <v>460</v>
      </c>
      <c r="C1841" s="1" t="s">
        <v>461</v>
      </c>
      <c r="D1841" s="1" t="s">
        <v>34</v>
      </c>
      <c r="F1841" s="1" t="s">
        <v>4475</v>
      </c>
      <c r="G1841" s="1" t="s">
        <v>3754</v>
      </c>
      <c r="H1841" s="1" t="s">
        <v>60</v>
      </c>
      <c r="I1841" s="1" t="s">
        <v>113</v>
      </c>
      <c r="J1841" s="1" t="s">
        <v>61</v>
      </c>
      <c r="K1841" s="1" t="str">
        <f>"LVL"</f>
        <v>LVL</v>
      </c>
      <c r="L1841" s="2">
        <v>43502</v>
      </c>
      <c r="M1841" s="2">
        <v>43509</v>
      </c>
      <c r="N1841" s="2">
        <v>43509</v>
      </c>
      <c r="W1841" s="1" t="s">
        <v>59</v>
      </c>
      <c r="X1841" s="1" t="str">
        <f>"690945"</f>
        <v>690945</v>
      </c>
      <c r="Z1841" s="1" t="s">
        <v>184</v>
      </c>
      <c r="AA1841" s="1">
        <v>1</v>
      </c>
      <c r="AD1841" s="1" t="s">
        <v>79</v>
      </c>
    </row>
    <row r="1842" spans="1:30" s="1" customFormat="1" x14ac:dyDescent="0.3">
      <c r="A1842" s="1" t="s">
        <v>910</v>
      </c>
      <c r="B1842" s="1" t="s">
        <v>911</v>
      </c>
      <c r="C1842" s="1" t="s">
        <v>912</v>
      </c>
      <c r="D1842" s="1" t="s">
        <v>34</v>
      </c>
      <c r="F1842" s="1" t="s">
        <v>4475</v>
      </c>
      <c r="G1842" s="1" t="s">
        <v>3755</v>
      </c>
      <c r="H1842" s="1" t="s">
        <v>60</v>
      </c>
      <c r="I1842" s="1" t="s">
        <v>113</v>
      </c>
      <c r="J1842" s="1" t="s">
        <v>61</v>
      </c>
      <c r="K1842" s="1" t="str">
        <f>"LVL"</f>
        <v>LVL</v>
      </c>
      <c r="L1842" s="2">
        <v>43502</v>
      </c>
      <c r="M1842" s="2">
        <v>43509</v>
      </c>
      <c r="N1842" s="2">
        <v>43509</v>
      </c>
      <c r="W1842" s="1" t="s">
        <v>59</v>
      </c>
      <c r="X1842" s="1" t="str">
        <f>"690945"</f>
        <v>690945</v>
      </c>
      <c r="Z1842" s="1" t="s">
        <v>184</v>
      </c>
      <c r="AA1842" s="1">
        <v>1</v>
      </c>
      <c r="AD1842" s="1" t="s">
        <v>79</v>
      </c>
    </row>
    <row r="1843" spans="1:30" s="1" customFormat="1" x14ac:dyDescent="0.3">
      <c r="A1843" s="1" t="s">
        <v>910</v>
      </c>
      <c r="B1843" s="1" t="s">
        <v>911</v>
      </c>
      <c r="C1843" s="1" t="s">
        <v>912</v>
      </c>
      <c r="D1843" s="1" t="s">
        <v>34</v>
      </c>
      <c r="F1843" s="1" t="s">
        <v>4475</v>
      </c>
      <c r="G1843" s="1" t="s">
        <v>3756</v>
      </c>
      <c r="H1843" s="1" t="s">
        <v>60</v>
      </c>
      <c r="I1843" s="1" t="s">
        <v>113</v>
      </c>
      <c r="J1843" s="1" t="s">
        <v>61</v>
      </c>
      <c r="K1843" s="1" t="str">
        <f>"LVL"</f>
        <v>LVL</v>
      </c>
      <c r="L1843" s="2">
        <v>43502</v>
      </c>
      <c r="M1843" s="2">
        <v>43509</v>
      </c>
      <c r="N1843" s="2">
        <v>43509</v>
      </c>
      <c r="W1843" s="1" t="s">
        <v>59</v>
      </c>
      <c r="X1843" s="1" t="str">
        <f>"690945"</f>
        <v>690945</v>
      </c>
      <c r="Z1843" s="1" t="s">
        <v>184</v>
      </c>
      <c r="AA1843" s="1">
        <v>1</v>
      </c>
      <c r="AD1843" s="1" t="s">
        <v>79</v>
      </c>
    </row>
    <row r="1844" spans="1:30" s="1" customFormat="1" x14ac:dyDescent="0.3">
      <c r="A1844" s="1" t="s">
        <v>1172</v>
      </c>
      <c r="B1844" s="1" t="s">
        <v>1173</v>
      </c>
      <c r="C1844" s="1" t="s">
        <v>1174</v>
      </c>
      <c r="D1844" s="1" t="s">
        <v>37</v>
      </c>
      <c r="F1844" s="1">
        <v>78</v>
      </c>
      <c r="G1844" s="1" t="s">
        <v>3757</v>
      </c>
      <c r="H1844" s="1" t="s">
        <v>60</v>
      </c>
      <c r="I1844" s="1" t="s">
        <v>1642</v>
      </c>
      <c r="J1844" s="1" t="s">
        <v>61</v>
      </c>
      <c r="K1844" s="1" t="str">
        <f>"44"</f>
        <v>44</v>
      </c>
      <c r="L1844" s="2">
        <v>43503</v>
      </c>
      <c r="M1844" s="2">
        <v>43504</v>
      </c>
      <c r="N1844" s="2">
        <v>43504</v>
      </c>
      <c r="W1844" s="1" t="s">
        <v>59</v>
      </c>
      <c r="X1844" s="1" t="str">
        <f>"607064"</f>
        <v>607064</v>
      </c>
      <c r="Z1844" s="1" t="s">
        <v>42</v>
      </c>
      <c r="AA1844" s="1">
        <v>10</v>
      </c>
      <c r="AB1844" s="1" t="s">
        <v>49</v>
      </c>
      <c r="AD1844" s="1" t="s">
        <v>43</v>
      </c>
    </row>
    <row r="1845" spans="1:30" s="1" customFormat="1" x14ac:dyDescent="0.3">
      <c r="A1845" s="1" t="s">
        <v>1172</v>
      </c>
      <c r="B1845" s="1" t="s">
        <v>1173</v>
      </c>
      <c r="C1845" s="1" t="s">
        <v>1174</v>
      </c>
      <c r="D1845" s="1" t="s">
        <v>37</v>
      </c>
      <c r="F1845" s="1">
        <v>78</v>
      </c>
      <c r="G1845" s="1" t="s">
        <v>3757</v>
      </c>
      <c r="H1845" s="1" t="s">
        <v>60</v>
      </c>
      <c r="I1845" s="1" t="s">
        <v>1642</v>
      </c>
      <c r="J1845" s="1" t="s">
        <v>61</v>
      </c>
      <c r="K1845" s="1" t="str">
        <f>"44"</f>
        <v>44</v>
      </c>
      <c r="L1845" s="2">
        <v>43503</v>
      </c>
      <c r="M1845" s="2">
        <v>43504</v>
      </c>
      <c r="N1845" s="2">
        <v>43504</v>
      </c>
      <c r="W1845" s="1" t="s">
        <v>59</v>
      </c>
      <c r="X1845" s="1" t="str">
        <f>"607064"</f>
        <v>607064</v>
      </c>
      <c r="Z1845" s="1" t="s">
        <v>42</v>
      </c>
      <c r="AA1845" s="1">
        <v>10</v>
      </c>
      <c r="AB1845" s="1" t="s">
        <v>49</v>
      </c>
      <c r="AD1845" s="1" t="s">
        <v>43</v>
      </c>
    </row>
    <row r="1846" spans="1:30" s="1" customFormat="1" x14ac:dyDescent="0.3">
      <c r="A1846" s="1" t="s">
        <v>3179</v>
      </c>
      <c r="B1846" s="1" t="s">
        <v>134</v>
      </c>
      <c r="C1846" s="1" t="s">
        <v>3180</v>
      </c>
      <c r="D1846" s="1" t="s">
        <v>37</v>
      </c>
      <c r="F1846" s="1">
        <v>78</v>
      </c>
      <c r="G1846" s="1" t="s">
        <v>3758</v>
      </c>
      <c r="H1846" s="1" t="s">
        <v>60</v>
      </c>
      <c r="I1846" s="1" t="s">
        <v>95</v>
      </c>
      <c r="J1846" s="1" t="s">
        <v>61</v>
      </c>
      <c r="K1846" s="1" t="str">
        <f>"44"</f>
        <v>44</v>
      </c>
      <c r="L1846" s="2">
        <v>43503</v>
      </c>
      <c r="M1846" s="2">
        <v>43504</v>
      </c>
      <c r="N1846" s="2">
        <v>43504</v>
      </c>
      <c r="W1846" s="1" t="s">
        <v>59</v>
      </c>
      <c r="X1846" s="1" t="str">
        <f>"607064"</f>
        <v>607064</v>
      </c>
      <c r="Z1846" s="1" t="s">
        <v>42</v>
      </c>
      <c r="AA1846" s="1">
        <v>4</v>
      </c>
      <c r="AB1846" s="1" t="s">
        <v>49</v>
      </c>
      <c r="AD1846" s="1" t="s">
        <v>43</v>
      </c>
    </row>
    <row r="1847" spans="1:30" s="1" customFormat="1" x14ac:dyDescent="0.3">
      <c r="A1847" s="1" t="s">
        <v>416</v>
      </c>
      <c r="B1847" s="1" t="s">
        <v>417</v>
      </c>
      <c r="C1847" s="1" t="s">
        <v>586</v>
      </c>
      <c r="D1847" s="1" t="s">
        <v>37</v>
      </c>
      <c r="F1847" s="1" t="s">
        <v>4478</v>
      </c>
      <c r="G1847" s="1" t="s">
        <v>3759</v>
      </c>
      <c r="H1847" s="1" t="s">
        <v>60</v>
      </c>
      <c r="I1847" s="1" t="s">
        <v>113</v>
      </c>
      <c r="J1847" s="1" t="s">
        <v>61</v>
      </c>
      <c r="K1847" s="1" t="str">
        <f>"FRN"</f>
        <v>FRN</v>
      </c>
      <c r="L1847" s="2">
        <v>43503</v>
      </c>
      <c r="M1847" s="2">
        <v>43504</v>
      </c>
      <c r="N1847" s="2">
        <v>43504</v>
      </c>
      <c r="W1847" s="1" t="s">
        <v>59</v>
      </c>
      <c r="X1847" s="1" t="str">
        <f>"847692"</f>
        <v>847692</v>
      </c>
      <c r="Z1847" s="1" t="s">
        <v>108</v>
      </c>
      <c r="AA1847" s="1">
        <v>1</v>
      </c>
      <c r="AD1847" s="1" t="s">
        <v>114</v>
      </c>
    </row>
    <row r="1848" spans="1:30" s="1" customFormat="1" x14ac:dyDescent="0.3">
      <c r="A1848" s="1" t="s">
        <v>416</v>
      </c>
      <c r="B1848" s="1" t="s">
        <v>417</v>
      </c>
      <c r="C1848" s="1" t="s">
        <v>586</v>
      </c>
      <c r="D1848" s="1" t="s">
        <v>37</v>
      </c>
      <c r="F1848" s="1" t="s">
        <v>4478</v>
      </c>
      <c r="G1848" s="1" t="s">
        <v>3759</v>
      </c>
      <c r="H1848" s="1" t="s">
        <v>60</v>
      </c>
      <c r="I1848" s="1" t="s">
        <v>113</v>
      </c>
      <c r="J1848" s="1" t="s">
        <v>61</v>
      </c>
      <c r="K1848" s="1" t="str">
        <f>"FRN"</f>
        <v>FRN</v>
      </c>
      <c r="L1848" s="2">
        <v>43503</v>
      </c>
      <c r="M1848" s="2">
        <v>43504</v>
      </c>
      <c r="N1848" s="2">
        <v>43504</v>
      </c>
      <c r="W1848" s="1" t="s">
        <v>59</v>
      </c>
      <c r="X1848" s="1" t="str">
        <f>"847692"</f>
        <v>847692</v>
      </c>
      <c r="Z1848" s="1" t="s">
        <v>108</v>
      </c>
      <c r="AA1848" s="1">
        <v>1</v>
      </c>
      <c r="AD1848" s="1" t="s">
        <v>114</v>
      </c>
    </row>
    <row r="1849" spans="1:30" s="1" customFormat="1" x14ac:dyDescent="0.3">
      <c r="A1849" s="1" t="s">
        <v>416</v>
      </c>
      <c r="B1849" s="1" t="s">
        <v>417</v>
      </c>
      <c r="C1849" s="1" t="s">
        <v>586</v>
      </c>
      <c r="D1849" s="1" t="s">
        <v>37</v>
      </c>
      <c r="F1849" s="1" t="s">
        <v>4478</v>
      </c>
      <c r="G1849" s="1" t="s">
        <v>3759</v>
      </c>
      <c r="H1849" s="1" t="s">
        <v>60</v>
      </c>
      <c r="I1849" s="1" t="s">
        <v>113</v>
      </c>
      <c r="J1849" s="1" t="s">
        <v>61</v>
      </c>
      <c r="K1849" s="1" t="str">
        <f>"FRN"</f>
        <v>FRN</v>
      </c>
      <c r="L1849" s="2">
        <v>43503</v>
      </c>
      <c r="M1849" s="2">
        <v>43504</v>
      </c>
      <c r="N1849" s="2">
        <v>43504</v>
      </c>
      <c r="W1849" s="1" t="s">
        <v>59</v>
      </c>
      <c r="X1849" s="1" t="str">
        <f>"847692"</f>
        <v>847692</v>
      </c>
      <c r="Z1849" s="1" t="s">
        <v>108</v>
      </c>
      <c r="AA1849" s="1">
        <v>1</v>
      </c>
      <c r="AD1849" s="1" t="s">
        <v>114</v>
      </c>
    </row>
    <row r="1850" spans="1:30" s="1" customFormat="1" x14ac:dyDescent="0.3">
      <c r="A1850" s="1" t="s">
        <v>416</v>
      </c>
      <c r="B1850" s="1" t="s">
        <v>417</v>
      </c>
      <c r="C1850" s="1" t="s">
        <v>586</v>
      </c>
      <c r="D1850" s="1" t="s">
        <v>37</v>
      </c>
      <c r="F1850" s="1" t="s">
        <v>4478</v>
      </c>
      <c r="G1850" s="1" t="s">
        <v>3759</v>
      </c>
      <c r="H1850" s="1" t="s">
        <v>60</v>
      </c>
      <c r="I1850" s="1" t="s">
        <v>113</v>
      </c>
      <c r="J1850" s="1" t="s">
        <v>61</v>
      </c>
      <c r="K1850" s="1" t="str">
        <f>"FRN"</f>
        <v>FRN</v>
      </c>
      <c r="L1850" s="2">
        <v>43503</v>
      </c>
      <c r="M1850" s="2">
        <v>43504</v>
      </c>
      <c r="N1850" s="2">
        <v>43504</v>
      </c>
      <c r="W1850" s="1" t="s">
        <v>59</v>
      </c>
      <c r="X1850" s="1" t="str">
        <f>"847692"</f>
        <v>847692</v>
      </c>
      <c r="Z1850" s="1" t="s">
        <v>108</v>
      </c>
      <c r="AA1850" s="1">
        <v>1</v>
      </c>
      <c r="AD1850" s="1" t="s">
        <v>114</v>
      </c>
    </row>
    <row r="1851" spans="1:30" s="1" customFormat="1" x14ac:dyDescent="0.3">
      <c r="A1851" s="1" t="s">
        <v>3304</v>
      </c>
      <c r="B1851" s="1" t="s">
        <v>3076</v>
      </c>
      <c r="C1851" s="1" t="s">
        <v>3077</v>
      </c>
      <c r="D1851" s="1" t="s">
        <v>34</v>
      </c>
      <c r="F1851" s="1" t="s">
        <v>4475</v>
      </c>
      <c r="G1851" s="1" t="s">
        <v>3760</v>
      </c>
      <c r="H1851" s="1" t="s">
        <v>60</v>
      </c>
      <c r="I1851" s="1" t="s">
        <v>113</v>
      </c>
      <c r="J1851" s="1" t="s">
        <v>61</v>
      </c>
      <c r="K1851" s="1" t="str">
        <f t="shared" ref="K1851:K1875" si="127">"LVL"</f>
        <v>LVL</v>
      </c>
      <c r="L1851" s="2">
        <v>43503</v>
      </c>
      <c r="M1851" s="2">
        <v>43510</v>
      </c>
      <c r="N1851" s="2">
        <v>43510</v>
      </c>
      <c r="W1851" s="1" t="s">
        <v>59</v>
      </c>
      <c r="X1851" s="1" t="str">
        <f>"139545"</f>
        <v>139545</v>
      </c>
      <c r="Z1851" s="1" t="s">
        <v>74</v>
      </c>
      <c r="AA1851" s="1">
        <v>1</v>
      </c>
      <c r="AD1851" s="1" t="s">
        <v>79</v>
      </c>
    </row>
    <row r="1852" spans="1:30" s="1" customFormat="1" x14ac:dyDescent="0.3">
      <c r="A1852" s="1" t="s">
        <v>388</v>
      </c>
      <c r="B1852" s="1" t="s">
        <v>389</v>
      </c>
      <c r="C1852" s="1" t="s">
        <v>390</v>
      </c>
      <c r="D1852" s="1" t="s">
        <v>34</v>
      </c>
      <c r="F1852" s="1" t="s">
        <v>4475</v>
      </c>
      <c r="G1852" s="1" t="s">
        <v>3761</v>
      </c>
      <c r="H1852" s="1" t="s">
        <v>60</v>
      </c>
      <c r="I1852" s="1" t="s">
        <v>113</v>
      </c>
      <c r="J1852" s="1" t="s">
        <v>61</v>
      </c>
      <c r="K1852" s="1" t="str">
        <f t="shared" si="127"/>
        <v>LVL</v>
      </c>
      <c r="L1852" s="2">
        <v>43503</v>
      </c>
      <c r="M1852" s="2">
        <v>43510</v>
      </c>
      <c r="N1852" s="2">
        <v>43510</v>
      </c>
      <c r="W1852" s="1" t="s">
        <v>59</v>
      </c>
      <c r="X1852" s="1" t="str">
        <f>"690945"</f>
        <v>690945</v>
      </c>
      <c r="Z1852" s="1" t="s">
        <v>184</v>
      </c>
      <c r="AA1852" s="1">
        <v>1</v>
      </c>
      <c r="AD1852" s="1" t="s">
        <v>79</v>
      </c>
    </row>
    <row r="1853" spans="1:30" s="1" customFormat="1" x14ac:dyDescent="0.3">
      <c r="A1853" s="1" t="s">
        <v>388</v>
      </c>
      <c r="B1853" s="1" t="s">
        <v>389</v>
      </c>
      <c r="C1853" s="1" t="s">
        <v>390</v>
      </c>
      <c r="D1853" s="1" t="s">
        <v>34</v>
      </c>
      <c r="F1853" s="1" t="s">
        <v>4475</v>
      </c>
      <c r="G1853" s="1" t="s">
        <v>3761</v>
      </c>
      <c r="H1853" s="1" t="s">
        <v>60</v>
      </c>
      <c r="I1853" s="1" t="s">
        <v>113</v>
      </c>
      <c r="J1853" s="1" t="s">
        <v>61</v>
      </c>
      <c r="K1853" s="1" t="str">
        <f t="shared" si="127"/>
        <v>LVL</v>
      </c>
      <c r="L1853" s="2">
        <v>43503</v>
      </c>
      <c r="M1853" s="2">
        <v>43510</v>
      </c>
      <c r="N1853" s="2">
        <v>43510</v>
      </c>
      <c r="W1853" s="1" t="s">
        <v>59</v>
      </c>
      <c r="X1853" s="1" t="str">
        <f>"690945"</f>
        <v>690945</v>
      </c>
      <c r="Z1853" s="1" t="s">
        <v>184</v>
      </c>
      <c r="AA1853" s="1">
        <v>1</v>
      </c>
      <c r="AD1853" s="1" t="s">
        <v>79</v>
      </c>
    </row>
    <row r="1854" spans="1:30" s="1" customFormat="1" x14ac:dyDescent="0.3">
      <c r="A1854" s="1" t="s">
        <v>367</v>
      </c>
      <c r="B1854" s="1" t="s">
        <v>368</v>
      </c>
      <c r="C1854" s="1" t="s">
        <v>38</v>
      </c>
      <c r="D1854" s="1" t="s">
        <v>34</v>
      </c>
      <c r="F1854" s="1" t="s">
        <v>4475</v>
      </c>
      <c r="G1854" s="1" t="s">
        <v>3762</v>
      </c>
      <c r="H1854" s="1" t="s">
        <v>60</v>
      </c>
      <c r="I1854" s="1" t="s">
        <v>113</v>
      </c>
      <c r="J1854" s="1" t="s">
        <v>61</v>
      </c>
      <c r="K1854" s="1" t="str">
        <f t="shared" si="127"/>
        <v>LVL</v>
      </c>
      <c r="L1854" s="2">
        <v>43503</v>
      </c>
      <c r="M1854" s="2">
        <v>43510</v>
      </c>
      <c r="N1854" s="2">
        <v>43510</v>
      </c>
      <c r="W1854" s="1" t="s">
        <v>59</v>
      </c>
      <c r="X1854" s="1" t="str">
        <f>"690945"</f>
        <v>690945</v>
      </c>
      <c r="Z1854" s="1" t="s">
        <v>184</v>
      </c>
      <c r="AA1854" s="1">
        <v>1</v>
      </c>
      <c r="AB1854" s="1" t="s">
        <v>3763</v>
      </c>
      <c r="AD1854" s="1" t="s">
        <v>79</v>
      </c>
    </row>
    <row r="1855" spans="1:30" s="1" customFormat="1" x14ac:dyDescent="0.3">
      <c r="A1855" s="1" t="s">
        <v>1463</v>
      </c>
      <c r="B1855" s="1" t="s">
        <v>1464</v>
      </c>
      <c r="C1855" s="1" t="s">
        <v>1465</v>
      </c>
      <c r="D1855" s="1" t="s">
        <v>34</v>
      </c>
      <c r="F1855" s="1" t="s">
        <v>4475</v>
      </c>
      <c r="G1855" s="1" t="s">
        <v>3764</v>
      </c>
      <c r="H1855" s="1" t="s">
        <v>60</v>
      </c>
      <c r="I1855" s="1" t="s">
        <v>113</v>
      </c>
      <c r="J1855" s="1" t="s">
        <v>61</v>
      </c>
      <c r="K1855" s="1" t="str">
        <f t="shared" si="127"/>
        <v>LVL</v>
      </c>
      <c r="L1855" s="2">
        <v>43503</v>
      </c>
      <c r="M1855" s="2">
        <v>43510</v>
      </c>
      <c r="N1855" s="2">
        <v>43510</v>
      </c>
      <c r="W1855" s="1" t="s">
        <v>59</v>
      </c>
      <c r="X1855" s="1" t="str">
        <f>"139545"</f>
        <v>139545</v>
      </c>
      <c r="Z1855" s="1" t="s">
        <v>74</v>
      </c>
      <c r="AA1855" s="1">
        <v>1</v>
      </c>
      <c r="AD1855" s="1" t="s">
        <v>79</v>
      </c>
    </row>
    <row r="1856" spans="1:30" s="1" customFormat="1" x14ac:dyDescent="0.3">
      <c r="A1856" s="1" t="s">
        <v>1898</v>
      </c>
      <c r="B1856" s="1" t="s">
        <v>134</v>
      </c>
      <c r="C1856" s="1" t="s">
        <v>1899</v>
      </c>
      <c r="D1856" s="1" t="s">
        <v>34</v>
      </c>
      <c r="F1856" s="1" t="s">
        <v>4475</v>
      </c>
      <c r="G1856" s="1" t="s">
        <v>3765</v>
      </c>
      <c r="H1856" s="1" t="s">
        <v>60</v>
      </c>
      <c r="I1856" s="1" t="s">
        <v>113</v>
      </c>
      <c r="J1856" s="1" t="s">
        <v>61</v>
      </c>
      <c r="K1856" s="1" t="str">
        <f t="shared" si="127"/>
        <v>LVL</v>
      </c>
      <c r="L1856" s="2">
        <v>43503</v>
      </c>
      <c r="M1856" s="2">
        <v>43510</v>
      </c>
      <c r="N1856" s="2">
        <v>43510</v>
      </c>
      <c r="W1856" s="1" t="s">
        <v>59</v>
      </c>
      <c r="X1856" s="1" t="str">
        <f t="shared" ref="X1856:X1875" si="128">"690945"</f>
        <v>690945</v>
      </c>
      <c r="Z1856" s="1" t="s">
        <v>184</v>
      </c>
      <c r="AA1856" s="1">
        <v>1</v>
      </c>
      <c r="AB1856" s="1" t="s">
        <v>3766</v>
      </c>
      <c r="AD1856" s="1" t="s">
        <v>79</v>
      </c>
    </row>
    <row r="1857" spans="1:30" s="1" customFormat="1" x14ac:dyDescent="0.3">
      <c r="A1857" s="1" t="s">
        <v>3228</v>
      </c>
      <c r="B1857" s="1" t="s">
        <v>3229</v>
      </c>
      <c r="C1857" s="1" t="s">
        <v>3230</v>
      </c>
      <c r="D1857" s="1" t="s">
        <v>34</v>
      </c>
      <c r="F1857" s="1" t="s">
        <v>4475</v>
      </c>
      <c r="G1857" s="1" t="s">
        <v>3767</v>
      </c>
      <c r="H1857" s="1" t="s">
        <v>60</v>
      </c>
      <c r="I1857" s="1" t="s">
        <v>113</v>
      </c>
      <c r="J1857" s="1" t="s">
        <v>61</v>
      </c>
      <c r="K1857" s="1" t="str">
        <f t="shared" si="127"/>
        <v>LVL</v>
      </c>
      <c r="L1857" s="2">
        <v>43503</v>
      </c>
      <c r="M1857" s="2">
        <v>43510</v>
      </c>
      <c r="N1857" s="2">
        <v>43510</v>
      </c>
      <c r="W1857" s="1" t="s">
        <v>59</v>
      </c>
      <c r="X1857" s="1" t="str">
        <f t="shared" si="128"/>
        <v>690945</v>
      </c>
      <c r="Z1857" s="1" t="s">
        <v>184</v>
      </c>
      <c r="AA1857" s="1">
        <v>1</v>
      </c>
      <c r="AB1857" s="1" t="s">
        <v>3768</v>
      </c>
      <c r="AD1857" s="1" t="s">
        <v>79</v>
      </c>
    </row>
    <row r="1858" spans="1:30" s="1" customFormat="1" x14ac:dyDescent="0.3">
      <c r="A1858" s="1" t="s">
        <v>3228</v>
      </c>
      <c r="B1858" s="1" t="s">
        <v>3229</v>
      </c>
      <c r="C1858" s="1" t="s">
        <v>3230</v>
      </c>
      <c r="D1858" s="1" t="s">
        <v>34</v>
      </c>
      <c r="F1858" s="1" t="s">
        <v>4475</v>
      </c>
      <c r="G1858" s="1" t="s">
        <v>3767</v>
      </c>
      <c r="H1858" s="1" t="s">
        <v>60</v>
      </c>
      <c r="I1858" s="1" t="s">
        <v>113</v>
      </c>
      <c r="J1858" s="1" t="s">
        <v>61</v>
      </c>
      <c r="K1858" s="1" t="str">
        <f t="shared" si="127"/>
        <v>LVL</v>
      </c>
      <c r="L1858" s="2">
        <v>43503</v>
      </c>
      <c r="M1858" s="2">
        <v>43510</v>
      </c>
      <c r="N1858" s="2">
        <v>43510</v>
      </c>
      <c r="W1858" s="1" t="s">
        <v>59</v>
      </c>
      <c r="X1858" s="1" t="str">
        <f t="shared" si="128"/>
        <v>690945</v>
      </c>
      <c r="Z1858" s="1" t="s">
        <v>184</v>
      </c>
      <c r="AA1858" s="1">
        <v>1</v>
      </c>
      <c r="AB1858" s="1" t="s">
        <v>3768</v>
      </c>
      <c r="AD1858" s="1" t="s">
        <v>79</v>
      </c>
    </row>
    <row r="1859" spans="1:30" s="1" customFormat="1" x14ac:dyDescent="0.3">
      <c r="A1859" s="1" t="s">
        <v>3228</v>
      </c>
      <c r="B1859" s="1" t="s">
        <v>3229</v>
      </c>
      <c r="C1859" s="1" t="s">
        <v>3230</v>
      </c>
      <c r="D1859" s="1" t="s">
        <v>34</v>
      </c>
      <c r="F1859" s="1" t="s">
        <v>4475</v>
      </c>
      <c r="G1859" s="1" t="s">
        <v>3767</v>
      </c>
      <c r="H1859" s="1" t="s">
        <v>60</v>
      </c>
      <c r="I1859" s="1" t="s">
        <v>113</v>
      </c>
      <c r="J1859" s="1" t="s">
        <v>61</v>
      </c>
      <c r="K1859" s="1" t="str">
        <f t="shared" si="127"/>
        <v>LVL</v>
      </c>
      <c r="L1859" s="2">
        <v>43503</v>
      </c>
      <c r="M1859" s="2">
        <v>43510</v>
      </c>
      <c r="N1859" s="2">
        <v>43510</v>
      </c>
      <c r="W1859" s="1" t="s">
        <v>59</v>
      </c>
      <c r="X1859" s="1" t="str">
        <f t="shared" si="128"/>
        <v>690945</v>
      </c>
      <c r="Z1859" s="1" t="s">
        <v>184</v>
      </c>
      <c r="AA1859" s="1">
        <v>1</v>
      </c>
      <c r="AB1859" s="1" t="s">
        <v>3768</v>
      </c>
      <c r="AD1859" s="1" t="s">
        <v>79</v>
      </c>
    </row>
    <row r="1860" spans="1:30" s="1" customFormat="1" x14ac:dyDescent="0.3">
      <c r="A1860" s="1" t="s">
        <v>3731</v>
      </c>
      <c r="B1860" s="1" t="s">
        <v>134</v>
      </c>
      <c r="C1860" s="1" t="s">
        <v>365</v>
      </c>
      <c r="D1860" s="1" t="s">
        <v>34</v>
      </c>
      <c r="F1860" s="1" t="s">
        <v>4475</v>
      </c>
      <c r="G1860" s="1" t="s">
        <v>3769</v>
      </c>
      <c r="H1860" s="1" t="s">
        <v>60</v>
      </c>
      <c r="I1860" s="1" t="s">
        <v>113</v>
      </c>
      <c r="J1860" s="1" t="s">
        <v>61</v>
      </c>
      <c r="K1860" s="1" t="str">
        <f t="shared" si="127"/>
        <v>LVL</v>
      </c>
      <c r="L1860" s="2">
        <v>43503</v>
      </c>
      <c r="M1860" s="2">
        <v>43510</v>
      </c>
      <c r="N1860" s="2">
        <v>43510</v>
      </c>
      <c r="W1860" s="1" t="s">
        <v>59</v>
      </c>
      <c r="X1860" s="1" t="str">
        <f t="shared" si="128"/>
        <v>690945</v>
      </c>
      <c r="Z1860" s="1" t="s">
        <v>184</v>
      </c>
      <c r="AA1860" s="1">
        <v>1</v>
      </c>
      <c r="AB1860" s="1" t="s">
        <v>3770</v>
      </c>
      <c r="AD1860" s="1" t="s">
        <v>79</v>
      </c>
    </row>
    <row r="1861" spans="1:30" s="1" customFormat="1" x14ac:dyDescent="0.3">
      <c r="A1861" s="1" t="s">
        <v>3324</v>
      </c>
      <c r="B1861" s="1" t="s">
        <v>3325</v>
      </c>
      <c r="C1861" s="1" t="s">
        <v>3326</v>
      </c>
      <c r="D1861" s="1" t="s">
        <v>34</v>
      </c>
      <c r="F1861" s="1" t="s">
        <v>4475</v>
      </c>
      <c r="G1861" s="1" t="s">
        <v>3771</v>
      </c>
      <c r="H1861" s="1" t="s">
        <v>60</v>
      </c>
      <c r="I1861" s="1" t="s">
        <v>113</v>
      </c>
      <c r="J1861" s="1" t="s">
        <v>61</v>
      </c>
      <c r="K1861" s="1" t="str">
        <f t="shared" si="127"/>
        <v>LVL</v>
      </c>
      <c r="L1861" s="2">
        <v>43503</v>
      </c>
      <c r="M1861" s="2">
        <v>43510</v>
      </c>
      <c r="N1861" s="2">
        <v>43510</v>
      </c>
      <c r="W1861" s="1" t="s">
        <v>59</v>
      </c>
      <c r="X1861" s="1" t="str">
        <f t="shared" si="128"/>
        <v>690945</v>
      </c>
      <c r="Z1861" s="1" t="s">
        <v>184</v>
      </c>
      <c r="AA1861" s="1">
        <v>1</v>
      </c>
      <c r="AD1861" s="1" t="s">
        <v>79</v>
      </c>
    </row>
    <row r="1862" spans="1:30" s="1" customFormat="1" x14ac:dyDescent="0.3">
      <c r="A1862" s="1" t="s">
        <v>3773</v>
      </c>
      <c r="B1862" s="1" t="s">
        <v>134</v>
      </c>
      <c r="C1862" s="1" t="s">
        <v>3774</v>
      </c>
      <c r="D1862" s="1" t="s">
        <v>34</v>
      </c>
      <c r="F1862" s="1" t="s">
        <v>4475</v>
      </c>
      <c r="G1862" s="1" t="s">
        <v>3772</v>
      </c>
      <c r="H1862" s="1" t="s">
        <v>60</v>
      </c>
      <c r="I1862" s="1" t="s">
        <v>113</v>
      </c>
      <c r="J1862" s="1" t="s">
        <v>61</v>
      </c>
      <c r="K1862" s="1" t="str">
        <f t="shared" si="127"/>
        <v>LVL</v>
      </c>
      <c r="L1862" s="2">
        <v>43503</v>
      </c>
      <c r="M1862" s="2">
        <v>43510</v>
      </c>
      <c r="N1862" s="2">
        <v>43510</v>
      </c>
      <c r="W1862" s="1" t="s">
        <v>59</v>
      </c>
      <c r="X1862" s="1" t="str">
        <f t="shared" si="128"/>
        <v>690945</v>
      </c>
      <c r="Z1862" s="1" t="s">
        <v>184</v>
      </c>
      <c r="AA1862" s="1">
        <v>1</v>
      </c>
      <c r="AB1862" s="1" t="s">
        <v>3775</v>
      </c>
      <c r="AD1862" s="1" t="s">
        <v>79</v>
      </c>
    </row>
    <row r="1863" spans="1:30" s="1" customFormat="1" x14ac:dyDescent="0.3">
      <c r="A1863" s="1" t="s">
        <v>1898</v>
      </c>
      <c r="B1863" s="1" t="s">
        <v>134</v>
      </c>
      <c r="C1863" s="1" t="s">
        <v>1899</v>
      </c>
      <c r="D1863" s="1" t="s">
        <v>34</v>
      </c>
      <c r="F1863" s="1" t="s">
        <v>4475</v>
      </c>
      <c r="G1863" s="1" t="s">
        <v>3776</v>
      </c>
      <c r="H1863" s="1" t="s">
        <v>60</v>
      </c>
      <c r="I1863" s="1" t="s">
        <v>113</v>
      </c>
      <c r="J1863" s="1" t="s">
        <v>61</v>
      </c>
      <c r="K1863" s="1" t="str">
        <f t="shared" si="127"/>
        <v>LVL</v>
      </c>
      <c r="L1863" s="2">
        <v>43503</v>
      </c>
      <c r="M1863" s="2">
        <v>43510</v>
      </c>
      <c r="N1863" s="2">
        <v>43510</v>
      </c>
      <c r="W1863" s="1" t="s">
        <v>59</v>
      </c>
      <c r="X1863" s="1" t="str">
        <f t="shared" si="128"/>
        <v>690945</v>
      </c>
      <c r="Z1863" s="1" t="s">
        <v>184</v>
      </c>
      <c r="AA1863" s="1">
        <v>1</v>
      </c>
      <c r="AB1863" s="1" t="s">
        <v>3777</v>
      </c>
      <c r="AD1863" s="1" t="s">
        <v>79</v>
      </c>
    </row>
    <row r="1864" spans="1:30" s="1" customFormat="1" x14ac:dyDescent="0.3">
      <c r="A1864" s="1" t="s">
        <v>910</v>
      </c>
      <c r="B1864" s="1" t="s">
        <v>911</v>
      </c>
      <c r="C1864" s="1" t="s">
        <v>912</v>
      </c>
      <c r="D1864" s="1" t="s">
        <v>34</v>
      </c>
      <c r="F1864" s="1" t="s">
        <v>4475</v>
      </c>
      <c r="G1864" s="1" t="s">
        <v>3778</v>
      </c>
      <c r="H1864" s="1" t="s">
        <v>60</v>
      </c>
      <c r="I1864" s="1" t="s">
        <v>113</v>
      </c>
      <c r="J1864" s="1" t="s">
        <v>61</v>
      </c>
      <c r="K1864" s="1" t="str">
        <f t="shared" si="127"/>
        <v>LVL</v>
      </c>
      <c r="L1864" s="2">
        <v>43503</v>
      </c>
      <c r="M1864" s="2">
        <v>43510</v>
      </c>
      <c r="N1864" s="2">
        <v>43510</v>
      </c>
      <c r="W1864" s="1" t="s">
        <v>59</v>
      </c>
      <c r="X1864" s="1" t="str">
        <f t="shared" si="128"/>
        <v>690945</v>
      </c>
      <c r="Z1864" s="1" t="s">
        <v>184</v>
      </c>
      <c r="AA1864" s="1">
        <v>1</v>
      </c>
      <c r="AD1864" s="1" t="s">
        <v>79</v>
      </c>
    </row>
    <row r="1865" spans="1:30" s="1" customFormat="1" x14ac:dyDescent="0.3">
      <c r="A1865" s="1" t="s">
        <v>3780</v>
      </c>
      <c r="B1865" s="1" t="s">
        <v>687</v>
      </c>
      <c r="C1865" s="1" t="s">
        <v>3781</v>
      </c>
      <c r="D1865" s="1" t="s">
        <v>34</v>
      </c>
      <c r="F1865" s="1" t="s">
        <v>4475</v>
      </c>
      <c r="G1865" s="1" t="s">
        <v>3779</v>
      </c>
      <c r="H1865" s="1" t="s">
        <v>60</v>
      </c>
      <c r="I1865" s="1" t="s">
        <v>113</v>
      </c>
      <c r="J1865" s="1" t="s">
        <v>61</v>
      </c>
      <c r="K1865" s="1" t="str">
        <f t="shared" si="127"/>
        <v>LVL</v>
      </c>
      <c r="L1865" s="2">
        <v>43503</v>
      </c>
      <c r="M1865" s="2">
        <v>43510</v>
      </c>
      <c r="N1865" s="2">
        <v>43510</v>
      </c>
      <c r="W1865" s="1" t="s">
        <v>59</v>
      </c>
      <c r="X1865" s="1" t="str">
        <f t="shared" si="128"/>
        <v>690945</v>
      </c>
      <c r="Z1865" s="1" t="s">
        <v>184</v>
      </c>
      <c r="AA1865" s="1">
        <v>1</v>
      </c>
      <c r="AD1865" s="1" t="s">
        <v>79</v>
      </c>
    </row>
    <row r="1866" spans="1:30" s="1" customFormat="1" x14ac:dyDescent="0.3">
      <c r="A1866" s="1" t="s">
        <v>1244</v>
      </c>
      <c r="B1866" s="1" t="s">
        <v>134</v>
      </c>
      <c r="C1866" s="1" t="s">
        <v>171</v>
      </c>
      <c r="D1866" s="1" t="s">
        <v>34</v>
      </c>
      <c r="F1866" s="1" t="s">
        <v>4475</v>
      </c>
      <c r="G1866" s="1" t="s">
        <v>3782</v>
      </c>
      <c r="H1866" s="1" t="s">
        <v>60</v>
      </c>
      <c r="I1866" s="1" t="s">
        <v>113</v>
      </c>
      <c r="J1866" s="1" t="s">
        <v>61</v>
      </c>
      <c r="K1866" s="1" t="str">
        <f t="shared" si="127"/>
        <v>LVL</v>
      </c>
      <c r="L1866" s="2">
        <v>43503</v>
      </c>
      <c r="M1866" s="2">
        <v>43510</v>
      </c>
      <c r="N1866" s="2">
        <v>43510</v>
      </c>
      <c r="W1866" s="1" t="s">
        <v>59</v>
      </c>
      <c r="X1866" s="1" t="str">
        <f t="shared" si="128"/>
        <v>690945</v>
      </c>
      <c r="Z1866" s="1" t="s">
        <v>184</v>
      </c>
      <c r="AA1866" s="1">
        <v>1</v>
      </c>
      <c r="AB1866" s="1" t="s">
        <v>3783</v>
      </c>
      <c r="AD1866" s="1" t="s">
        <v>79</v>
      </c>
    </row>
    <row r="1867" spans="1:30" s="1" customFormat="1" x14ac:dyDescent="0.3">
      <c r="A1867" s="1" t="s">
        <v>1244</v>
      </c>
      <c r="B1867" s="1" t="s">
        <v>134</v>
      </c>
      <c r="C1867" s="1" t="s">
        <v>171</v>
      </c>
      <c r="D1867" s="1" t="s">
        <v>34</v>
      </c>
      <c r="F1867" s="1" t="s">
        <v>4475</v>
      </c>
      <c r="G1867" s="1" t="s">
        <v>3782</v>
      </c>
      <c r="H1867" s="1" t="s">
        <v>60</v>
      </c>
      <c r="I1867" s="1" t="s">
        <v>113</v>
      </c>
      <c r="J1867" s="1" t="s">
        <v>61</v>
      </c>
      <c r="K1867" s="1" t="str">
        <f t="shared" si="127"/>
        <v>LVL</v>
      </c>
      <c r="L1867" s="2">
        <v>43503</v>
      </c>
      <c r="M1867" s="2">
        <v>43510</v>
      </c>
      <c r="N1867" s="2">
        <v>43510</v>
      </c>
      <c r="W1867" s="1" t="s">
        <v>59</v>
      </c>
      <c r="X1867" s="1" t="str">
        <f t="shared" si="128"/>
        <v>690945</v>
      </c>
      <c r="Z1867" s="1" t="s">
        <v>184</v>
      </c>
      <c r="AA1867" s="1">
        <v>1</v>
      </c>
      <c r="AB1867" s="1" t="s">
        <v>3783</v>
      </c>
      <c r="AD1867" s="1" t="s">
        <v>79</v>
      </c>
    </row>
    <row r="1868" spans="1:30" s="1" customFormat="1" x14ac:dyDescent="0.3">
      <c r="A1868" s="1" t="s">
        <v>1244</v>
      </c>
      <c r="B1868" s="1" t="s">
        <v>134</v>
      </c>
      <c r="C1868" s="1" t="s">
        <v>171</v>
      </c>
      <c r="D1868" s="1" t="s">
        <v>34</v>
      </c>
      <c r="F1868" s="1" t="s">
        <v>4475</v>
      </c>
      <c r="G1868" s="1" t="s">
        <v>3782</v>
      </c>
      <c r="H1868" s="1" t="s">
        <v>60</v>
      </c>
      <c r="I1868" s="1" t="s">
        <v>113</v>
      </c>
      <c r="J1868" s="1" t="s">
        <v>61</v>
      </c>
      <c r="K1868" s="1" t="str">
        <f t="shared" si="127"/>
        <v>LVL</v>
      </c>
      <c r="L1868" s="2">
        <v>43503</v>
      </c>
      <c r="M1868" s="2">
        <v>43510</v>
      </c>
      <c r="N1868" s="2">
        <v>43510</v>
      </c>
      <c r="W1868" s="1" t="s">
        <v>59</v>
      </c>
      <c r="X1868" s="1" t="str">
        <f t="shared" si="128"/>
        <v>690945</v>
      </c>
      <c r="Z1868" s="1" t="s">
        <v>184</v>
      </c>
      <c r="AA1868" s="1">
        <v>1</v>
      </c>
      <c r="AB1868" s="1" t="s">
        <v>3783</v>
      </c>
      <c r="AD1868" s="1" t="s">
        <v>79</v>
      </c>
    </row>
    <row r="1869" spans="1:30" s="1" customFormat="1" x14ac:dyDescent="0.3">
      <c r="A1869" s="1" t="s">
        <v>483</v>
      </c>
      <c r="B1869" s="1" t="s">
        <v>484</v>
      </c>
      <c r="C1869" s="1" t="s">
        <v>295</v>
      </c>
      <c r="D1869" s="1" t="s">
        <v>34</v>
      </c>
      <c r="F1869" s="1" t="s">
        <v>4475</v>
      </c>
      <c r="G1869" s="1" t="s">
        <v>3784</v>
      </c>
      <c r="H1869" s="1" t="s">
        <v>60</v>
      </c>
      <c r="I1869" s="1" t="s">
        <v>113</v>
      </c>
      <c r="J1869" s="1" t="s">
        <v>61</v>
      </c>
      <c r="K1869" s="1" t="str">
        <f t="shared" si="127"/>
        <v>LVL</v>
      </c>
      <c r="L1869" s="2">
        <v>43503</v>
      </c>
      <c r="M1869" s="2">
        <v>43510</v>
      </c>
      <c r="N1869" s="2">
        <v>43510</v>
      </c>
      <c r="W1869" s="1" t="s">
        <v>59</v>
      </c>
      <c r="X1869" s="1" t="str">
        <f t="shared" si="128"/>
        <v>690945</v>
      </c>
      <c r="Z1869" s="1" t="s">
        <v>184</v>
      </c>
      <c r="AA1869" s="1">
        <v>1</v>
      </c>
      <c r="AB1869" s="1" t="s">
        <v>3785</v>
      </c>
      <c r="AD1869" s="1" t="s">
        <v>79</v>
      </c>
    </row>
    <row r="1870" spans="1:30" s="1" customFormat="1" x14ac:dyDescent="0.3">
      <c r="A1870" s="1" t="s">
        <v>483</v>
      </c>
      <c r="B1870" s="1" t="s">
        <v>484</v>
      </c>
      <c r="C1870" s="1" t="s">
        <v>295</v>
      </c>
      <c r="D1870" s="1" t="s">
        <v>34</v>
      </c>
      <c r="F1870" s="1" t="s">
        <v>4475</v>
      </c>
      <c r="G1870" s="1" t="s">
        <v>3784</v>
      </c>
      <c r="H1870" s="1" t="s">
        <v>60</v>
      </c>
      <c r="I1870" s="1" t="s">
        <v>113</v>
      </c>
      <c r="J1870" s="1" t="s">
        <v>61</v>
      </c>
      <c r="K1870" s="1" t="str">
        <f t="shared" si="127"/>
        <v>LVL</v>
      </c>
      <c r="L1870" s="2">
        <v>43503</v>
      </c>
      <c r="M1870" s="2">
        <v>43510</v>
      </c>
      <c r="N1870" s="2">
        <v>43510</v>
      </c>
      <c r="W1870" s="1" t="s">
        <v>59</v>
      </c>
      <c r="X1870" s="1" t="str">
        <f t="shared" si="128"/>
        <v>690945</v>
      </c>
      <c r="Z1870" s="1" t="s">
        <v>184</v>
      </c>
      <c r="AA1870" s="1">
        <v>1</v>
      </c>
      <c r="AB1870" s="1" t="s">
        <v>3785</v>
      </c>
      <c r="AD1870" s="1" t="s">
        <v>79</v>
      </c>
    </row>
    <row r="1871" spans="1:30" s="1" customFormat="1" x14ac:dyDescent="0.3">
      <c r="A1871" s="1" t="s">
        <v>655</v>
      </c>
      <c r="B1871" s="1" t="s">
        <v>656</v>
      </c>
      <c r="C1871" s="1" t="s">
        <v>657</v>
      </c>
      <c r="D1871" s="1" t="s">
        <v>34</v>
      </c>
      <c r="F1871" s="1" t="s">
        <v>4475</v>
      </c>
      <c r="G1871" s="1" t="s">
        <v>3786</v>
      </c>
      <c r="H1871" s="1" t="s">
        <v>60</v>
      </c>
      <c r="I1871" s="1" t="s">
        <v>113</v>
      </c>
      <c r="J1871" s="1" t="s">
        <v>61</v>
      </c>
      <c r="K1871" s="1" t="str">
        <f t="shared" si="127"/>
        <v>LVL</v>
      </c>
      <c r="L1871" s="2">
        <v>43503</v>
      </c>
      <c r="M1871" s="2">
        <v>43510</v>
      </c>
      <c r="N1871" s="2">
        <v>43510</v>
      </c>
      <c r="W1871" s="1" t="s">
        <v>59</v>
      </c>
      <c r="X1871" s="1" t="str">
        <f t="shared" si="128"/>
        <v>690945</v>
      </c>
      <c r="Z1871" s="1" t="s">
        <v>184</v>
      </c>
      <c r="AA1871" s="1">
        <v>1</v>
      </c>
      <c r="AB1871" s="1" t="s">
        <v>3787</v>
      </c>
      <c r="AD1871" s="1" t="s">
        <v>79</v>
      </c>
    </row>
    <row r="1872" spans="1:30" s="1" customFormat="1" x14ac:dyDescent="0.3">
      <c r="A1872" s="1" t="s">
        <v>3228</v>
      </c>
      <c r="B1872" s="1" t="s">
        <v>3229</v>
      </c>
      <c r="C1872" s="1" t="s">
        <v>3230</v>
      </c>
      <c r="D1872" s="1" t="s">
        <v>34</v>
      </c>
      <c r="F1872" s="1" t="s">
        <v>4475</v>
      </c>
      <c r="G1872" s="1" t="s">
        <v>3788</v>
      </c>
      <c r="H1872" s="1" t="s">
        <v>60</v>
      </c>
      <c r="I1872" s="1" t="s">
        <v>113</v>
      </c>
      <c r="J1872" s="1" t="s">
        <v>61</v>
      </c>
      <c r="K1872" s="1" t="str">
        <f t="shared" si="127"/>
        <v>LVL</v>
      </c>
      <c r="L1872" s="2">
        <v>43503</v>
      </c>
      <c r="M1872" s="2">
        <v>43511</v>
      </c>
      <c r="N1872" s="2">
        <v>43511</v>
      </c>
      <c r="W1872" s="1" t="s">
        <v>59</v>
      </c>
      <c r="X1872" s="1" t="str">
        <f t="shared" si="128"/>
        <v>690945</v>
      </c>
      <c r="Z1872" s="1" t="s">
        <v>184</v>
      </c>
      <c r="AA1872" s="1">
        <v>1</v>
      </c>
      <c r="AB1872" s="1" t="s">
        <v>3789</v>
      </c>
      <c r="AD1872" s="1" t="s">
        <v>79</v>
      </c>
    </row>
    <row r="1873" spans="1:30" s="1" customFormat="1" x14ac:dyDescent="0.3">
      <c r="A1873" s="1" t="s">
        <v>3773</v>
      </c>
      <c r="B1873" s="1" t="s">
        <v>134</v>
      </c>
      <c r="C1873" s="1" t="s">
        <v>3774</v>
      </c>
      <c r="D1873" s="1" t="s">
        <v>34</v>
      </c>
      <c r="F1873" s="1" t="s">
        <v>4475</v>
      </c>
      <c r="G1873" s="1" t="s">
        <v>3790</v>
      </c>
      <c r="H1873" s="1" t="s">
        <v>60</v>
      </c>
      <c r="I1873" s="1" t="s">
        <v>113</v>
      </c>
      <c r="J1873" s="1" t="s">
        <v>61</v>
      </c>
      <c r="K1873" s="1" t="str">
        <f t="shared" si="127"/>
        <v>LVL</v>
      </c>
      <c r="L1873" s="2">
        <v>43503</v>
      </c>
      <c r="M1873" s="2">
        <v>43511</v>
      </c>
      <c r="N1873" s="2">
        <v>43511</v>
      </c>
      <c r="W1873" s="1" t="s">
        <v>59</v>
      </c>
      <c r="X1873" s="1" t="str">
        <f t="shared" si="128"/>
        <v>690945</v>
      </c>
      <c r="Z1873" s="1" t="s">
        <v>184</v>
      </c>
      <c r="AA1873" s="1">
        <v>1</v>
      </c>
      <c r="AB1873" s="1" t="s">
        <v>3791</v>
      </c>
      <c r="AD1873" s="1" t="s">
        <v>79</v>
      </c>
    </row>
    <row r="1874" spans="1:30" s="1" customFormat="1" x14ac:dyDescent="0.3">
      <c r="A1874" s="1" t="s">
        <v>3780</v>
      </c>
      <c r="B1874" s="1" t="s">
        <v>687</v>
      </c>
      <c r="C1874" s="1" t="s">
        <v>3781</v>
      </c>
      <c r="D1874" s="1" t="s">
        <v>34</v>
      </c>
      <c r="F1874" s="1" t="s">
        <v>4475</v>
      </c>
      <c r="G1874" s="1" t="s">
        <v>3792</v>
      </c>
      <c r="H1874" s="1" t="s">
        <v>60</v>
      </c>
      <c r="I1874" s="1" t="s">
        <v>113</v>
      </c>
      <c r="J1874" s="1" t="s">
        <v>61</v>
      </c>
      <c r="K1874" s="1" t="str">
        <f t="shared" si="127"/>
        <v>LVL</v>
      </c>
      <c r="L1874" s="2">
        <v>43503</v>
      </c>
      <c r="M1874" s="2">
        <v>43511</v>
      </c>
      <c r="N1874" s="2">
        <v>43511</v>
      </c>
      <c r="W1874" s="1" t="s">
        <v>59</v>
      </c>
      <c r="X1874" s="1" t="str">
        <f t="shared" si="128"/>
        <v>690945</v>
      </c>
      <c r="Z1874" s="1" t="s">
        <v>184</v>
      </c>
      <c r="AA1874" s="1">
        <v>1</v>
      </c>
      <c r="AD1874" s="1" t="s">
        <v>79</v>
      </c>
    </row>
    <row r="1875" spans="1:30" s="1" customFormat="1" x14ac:dyDescent="0.3">
      <c r="A1875" s="1" t="s">
        <v>388</v>
      </c>
      <c r="B1875" s="1" t="s">
        <v>389</v>
      </c>
      <c r="C1875" s="1" t="s">
        <v>390</v>
      </c>
      <c r="D1875" s="1" t="s">
        <v>34</v>
      </c>
      <c r="F1875" s="1" t="s">
        <v>4475</v>
      </c>
      <c r="G1875" s="1" t="s">
        <v>3793</v>
      </c>
      <c r="H1875" s="1" t="s">
        <v>60</v>
      </c>
      <c r="I1875" s="1" t="s">
        <v>113</v>
      </c>
      <c r="J1875" s="1" t="s">
        <v>61</v>
      </c>
      <c r="K1875" s="1" t="str">
        <f t="shared" si="127"/>
        <v>LVL</v>
      </c>
      <c r="L1875" s="2">
        <v>43503</v>
      </c>
      <c r="M1875" s="2">
        <v>43511</v>
      </c>
      <c r="N1875" s="2">
        <v>43511</v>
      </c>
      <c r="W1875" s="1" t="s">
        <v>59</v>
      </c>
      <c r="X1875" s="1" t="str">
        <f t="shared" si="128"/>
        <v>690945</v>
      </c>
      <c r="Z1875" s="1" t="s">
        <v>184</v>
      </c>
      <c r="AA1875" s="1">
        <v>1</v>
      </c>
      <c r="AD1875" s="1" t="s">
        <v>79</v>
      </c>
    </row>
    <row r="1876" spans="1:30" s="1" customFormat="1" x14ac:dyDescent="0.3">
      <c r="A1876" s="1" t="s">
        <v>2558</v>
      </c>
      <c r="B1876" s="1" t="s">
        <v>2559</v>
      </c>
      <c r="C1876" s="1" t="s">
        <v>2560</v>
      </c>
      <c r="D1876" s="1" t="s">
        <v>37</v>
      </c>
      <c r="F1876" s="1">
        <v>78</v>
      </c>
      <c r="G1876" s="1" t="s">
        <v>3794</v>
      </c>
      <c r="H1876" s="1" t="s">
        <v>60</v>
      </c>
      <c r="I1876" s="1" t="s">
        <v>95</v>
      </c>
      <c r="J1876" s="1" t="s">
        <v>61</v>
      </c>
      <c r="K1876" s="1" t="str">
        <f>"44"</f>
        <v>44</v>
      </c>
      <c r="L1876" s="2">
        <v>43504</v>
      </c>
      <c r="M1876" s="2">
        <v>43507</v>
      </c>
      <c r="N1876" s="2">
        <v>43507</v>
      </c>
      <c r="W1876" s="1" t="s">
        <v>59</v>
      </c>
      <c r="X1876" s="1" t="str">
        <f>"607064"</f>
        <v>607064</v>
      </c>
      <c r="Z1876" s="1" t="s">
        <v>42</v>
      </c>
      <c r="AA1876" s="1">
        <v>2</v>
      </c>
      <c r="AD1876" s="1" t="s">
        <v>43</v>
      </c>
    </row>
    <row r="1877" spans="1:30" s="1" customFormat="1" x14ac:dyDescent="0.3">
      <c r="A1877" s="1" t="s">
        <v>3364</v>
      </c>
      <c r="B1877" s="1" t="s">
        <v>3365</v>
      </c>
      <c r="C1877" s="1" t="s">
        <v>3366</v>
      </c>
      <c r="D1877" s="1" t="s">
        <v>37</v>
      </c>
      <c r="F1877" s="1">
        <v>105</v>
      </c>
      <c r="G1877" s="1" t="s">
        <v>3795</v>
      </c>
      <c r="H1877" s="1" t="s">
        <v>60</v>
      </c>
      <c r="I1877" s="1" t="s">
        <v>113</v>
      </c>
      <c r="J1877" s="1" t="s">
        <v>61</v>
      </c>
      <c r="K1877" s="1" t="str">
        <f>"44"</f>
        <v>44</v>
      </c>
      <c r="L1877" s="2">
        <v>43504</v>
      </c>
      <c r="M1877" s="2">
        <v>43507</v>
      </c>
      <c r="N1877" s="2">
        <v>43507</v>
      </c>
      <c r="W1877" s="1" t="s">
        <v>59</v>
      </c>
      <c r="X1877" s="1" t="str">
        <f>"305671"</f>
        <v>305671</v>
      </c>
      <c r="Z1877" s="1" t="s">
        <v>65</v>
      </c>
      <c r="AA1877" s="1">
        <v>1</v>
      </c>
      <c r="AD1877" s="1" t="s">
        <v>67</v>
      </c>
    </row>
    <row r="1878" spans="1:30" s="1" customFormat="1" x14ac:dyDescent="0.3">
      <c r="A1878" s="1" t="s">
        <v>373</v>
      </c>
      <c r="B1878" s="1" t="s">
        <v>374</v>
      </c>
      <c r="C1878" s="1" t="s">
        <v>375</v>
      </c>
      <c r="D1878" s="1" t="s">
        <v>34</v>
      </c>
      <c r="F1878" s="1" t="s">
        <v>4475</v>
      </c>
      <c r="G1878" s="1" t="s">
        <v>3796</v>
      </c>
      <c r="H1878" s="1" t="s">
        <v>60</v>
      </c>
      <c r="I1878" s="1" t="s">
        <v>113</v>
      </c>
      <c r="J1878" s="1" t="s">
        <v>61</v>
      </c>
      <c r="K1878" s="1" t="str">
        <f t="shared" ref="K1878:K1884" si="129">"LVL"</f>
        <v>LVL</v>
      </c>
      <c r="L1878" s="2">
        <v>43504</v>
      </c>
      <c r="M1878" s="2">
        <v>43511</v>
      </c>
      <c r="N1878" s="2">
        <v>43511</v>
      </c>
      <c r="W1878" s="1" t="s">
        <v>59</v>
      </c>
      <c r="X1878" s="1" t="str">
        <f>"139545"</f>
        <v>139545</v>
      </c>
      <c r="Z1878" s="1" t="s">
        <v>74</v>
      </c>
      <c r="AA1878" s="1">
        <v>1</v>
      </c>
      <c r="AB1878" s="1" t="s">
        <v>3797</v>
      </c>
      <c r="AD1878" s="1" t="s">
        <v>79</v>
      </c>
    </row>
    <row r="1879" spans="1:30" s="1" customFormat="1" x14ac:dyDescent="0.3">
      <c r="A1879" s="1" t="s">
        <v>373</v>
      </c>
      <c r="B1879" s="1" t="s">
        <v>374</v>
      </c>
      <c r="C1879" s="1" t="s">
        <v>375</v>
      </c>
      <c r="D1879" s="1" t="s">
        <v>34</v>
      </c>
      <c r="F1879" s="1" t="s">
        <v>4475</v>
      </c>
      <c r="G1879" s="1" t="s">
        <v>3796</v>
      </c>
      <c r="H1879" s="1" t="s">
        <v>60</v>
      </c>
      <c r="I1879" s="1" t="s">
        <v>113</v>
      </c>
      <c r="J1879" s="1" t="s">
        <v>61</v>
      </c>
      <c r="K1879" s="1" t="str">
        <f t="shared" si="129"/>
        <v>LVL</v>
      </c>
      <c r="L1879" s="2">
        <v>43504</v>
      </c>
      <c r="M1879" s="2">
        <v>43511</v>
      </c>
      <c r="N1879" s="2">
        <v>43511</v>
      </c>
      <c r="W1879" s="1" t="s">
        <v>59</v>
      </c>
      <c r="X1879" s="1" t="str">
        <f>"139545"</f>
        <v>139545</v>
      </c>
      <c r="Z1879" s="1" t="s">
        <v>74</v>
      </c>
      <c r="AA1879" s="1">
        <v>1</v>
      </c>
      <c r="AB1879" s="1" t="s">
        <v>3797</v>
      </c>
      <c r="AD1879" s="1" t="s">
        <v>79</v>
      </c>
    </row>
    <row r="1880" spans="1:30" s="1" customFormat="1" x14ac:dyDescent="0.3">
      <c r="A1880" s="1" t="s">
        <v>3731</v>
      </c>
      <c r="B1880" s="1" t="s">
        <v>134</v>
      </c>
      <c r="C1880" s="1" t="s">
        <v>365</v>
      </c>
      <c r="D1880" s="1" t="s">
        <v>34</v>
      </c>
      <c r="F1880" s="1" t="s">
        <v>4475</v>
      </c>
      <c r="G1880" s="1" t="s">
        <v>3798</v>
      </c>
      <c r="H1880" s="1" t="s">
        <v>60</v>
      </c>
      <c r="I1880" s="1" t="s">
        <v>113</v>
      </c>
      <c r="J1880" s="1" t="s">
        <v>61</v>
      </c>
      <c r="K1880" s="1" t="str">
        <f t="shared" si="129"/>
        <v>LVL</v>
      </c>
      <c r="L1880" s="2">
        <v>43504</v>
      </c>
      <c r="M1880" s="2">
        <v>43511</v>
      </c>
      <c r="N1880" s="2">
        <v>43511</v>
      </c>
      <c r="W1880" s="1" t="s">
        <v>59</v>
      </c>
      <c r="X1880" s="1" t="str">
        <f>"690945"</f>
        <v>690945</v>
      </c>
      <c r="Z1880" s="1" t="s">
        <v>184</v>
      </c>
      <c r="AA1880" s="1">
        <v>1</v>
      </c>
      <c r="AB1880" s="1" t="s">
        <v>3799</v>
      </c>
      <c r="AD1880" s="1" t="s">
        <v>79</v>
      </c>
    </row>
    <row r="1881" spans="1:30" s="1" customFormat="1" x14ac:dyDescent="0.3">
      <c r="A1881" s="1" t="s">
        <v>2094</v>
      </c>
      <c r="B1881" s="1" t="s">
        <v>289</v>
      </c>
      <c r="C1881" s="1" t="s">
        <v>2095</v>
      </c>
      <c r="D1881" s="1" t="s">
        <v>34</v>
      </c>
      <c r="F1881" s="1" t="s">
        <v>4475</v>
      </c>
      <c r="G1881" s="1" t="s">
        <v>3800</v>
      </c>
      <c r="H1881" s="1" t="s">
        <v>60</v>
      </c>
      <c r="I1881" s="1" t="s">
        <v>113</v>
      </c>
      <c r="J1881" s="1" t="s">
        <v>61</v>
      </c>
      <c r="K1881" s="1" t="str">
        <f t="shared" si="129"/>
        <v>LVL</v>
      </c>
      <c r="L1881" s="2">
        <v>43504</v>
      </c>
      <c r="M1881" s="2">
        <v>43511</v>
      </c>
      <c r="N1881" s="2">
        <v>43511</v>
      </c>
      <c r="W1881" s="1" t="s">
        <v>59</v>
      </c>
      <c r="X1881" s="1" t="str">
        <f>"690945"</f>
        <v>690945</v>
      </c>
      <c r="Z1881" s="1" t="s">
        <v>184</v>
      </c>
      <c r="AA1881" s="1">
        <v>1</v>
      </c>
      <c r="AD1881" s="1" t="s">
        <v>79</v>
      </c>
    </row>
    <row r="1882" spans="1:30" s="1" customFormat="1" x14ac:dyDescent="0.3">
      <c r="A1882" s="1" t="s">
        <v>2094</v>
      </c>
      <c r="B1882" s="1" t="s">
        <v>289</v>
      </c>
      <c r="C1882" s="1" t="s">
        <v>2095</v>
      </c>
      <c r="D1882" s="1" t="s">
        <v>34</v>
      </c>
      <c r="F1882" s="1" t="s">
        <v>4475</v>
      </c>
      <c r="G1882" s="1" t="s">
        <v>3800</v>
      </c>
      <c r="H1882" s="1" t="s">
        <v>60</v>
      </c>
      <c r="I1882" s="1" t="s">
        <v>113</v>
      </c>
      <c r="J1882" s="1" t="s">
        <v>61</v>
      </c>
      <c r="K1882" s="1" t="str">
        <f t="shared" si="129"/>
        <v>LVL</v>
      </c>
      <c r="L1882" s="2">
        <v>43504</v>
      </c>
      <c r="M1882" s="2">
        <v>43511</v>
      </c>
      <c r="N1882" s="2">
        <v>43511</v>
      </c>
      <c r="W1882" s="1" t="s">
        <v>59</v>
      </c>
      <c r="X1882" s="1" t="str">
        <f>"690945"</f>
        <v>690945</v>
      </c>
      <c r="Z1882" s="1" t="s">
        <v>184</v>
      </c>
      <c r="AA1882" s="1">
        <v>1</v>
      </c>
      <c r="AD1882" s="1" t="s">
        <v>79</v>
      </c>
    </row>
    <row r="1883" spans="1:30" s="1" customFormat="1" x14ac:dyDescent="0.3">
      <c r="A1883" s="1" t="s">
        <v>483</v>
      </c>
      <c r="B1883" s="1" t="s">
        <v>484</v>
      </c>
      <c r="C1883" s="1" t="s">
        <v>295</v>
      </c>
      <c r="D1883" s="1" t="s">
        <v>34</v>
      </c>
      <c r="F1883" s="1" t="s">
        <v>4475</v>
      </c>
      <c r="G1883" s="1" t="s">
        <v>3801</v>
      </c>
      <c r="H1883" s="1" t="s">
        <v>60</v>
      </c>
      <c r="I1883" s="1" t="s">
        <v>113</v>
      </c>
      <c r="J1883" s="1" t="s">
        <v>61</v>
      </c>
      <c r="K1883" s="1" t="str">
        <f t="shared" si="129"/>
        <v>LVL</v>
      </c>
      <c r="L1883" s="2">
        <v>43504</v>
      </c>
      <c r="M1883" s="2">
        <v>43511</v>
      </c>
      <c r="N1883" s="2">
        <v>43511</v>
      </c>
      <c r="W1883" s="1" t="s">
        <v>59</v>
      </c>
      <c r="X1883" s="1" t="str">
        <f>"690945"</f>
        <v>690945</v>
      </c>
      <c r="Z1883" s="1" t="s">
        <v>184</v>
      </c>
      <c r="AA1883" s="1">
        <v>1</v>
      </c>
      <c r="AB1883" s="1" t="s">
        <v>3802</v>
      </c>
      <c r="AD1883" s="1" t="s">
        <v>79</v>
      </c>
    </row>
    <row r="1884" spans="1:30" s="1" customFormat="1" x14ac:dyDescent="0.3">
      <c r="A1884" s="1" t="s">
        <v>901</v>
      </c>
      <c r="B1884" s="1" t="s">
        <v>902</v>
      </c>
      <c r="C1884" s="1" t="s">
        <v>903</v>
      </c>
      <c r="D1884" s="1" t="s">
        <v>34</v>
      </c>
      <c r="F1884" s="1" t="s">
        <v>4475</v>
      </c>
      <c r="G1884" s="1" t="s">
        <v>3803</v>
      </c>
      <c r="H1884" s="1" t="s">
        <v>60</v>
      </c>
      <c r="I1884" s="1" t="s">
        <v>113</v>
      </c>
      <c r="J1884" s="1" t="s">
        <v>61</v>
      </c>
      <c r="K1884" s="1" t="str">
        <f t="shared" si="129"/>
        <v>LVL</v>
      </c>
      <c r="L1884" s="2">
        <v>43507</v>
      </c>
      <c r="M1884" s="2">
        <v>43514</v>
      </c>
      <c r="N1884" s="2">
        <v>43514</v>
      </c>
      <c r="W1884" s="1" t="s">
        <v>59</v>
      </c>
      <c r="X1884" s="1" t="str">
        <f>"139545"</f>
        <v>139545</v>
      </c>
      <c r="Z1884" s="1" t="s">
        <v>74</v>
      </c>
      <c r="AA1884" s="1">
        <v>1</v>
      </c>
      <c r="AD1884" s="1" t="s">
        <v>79</v>
      </c>
    </row>
    <row r="1885" spans="1:30" s="1" customFormat="1" x14ac:dyDescent="0.3">
      <c r="A1885" s="1" t="s">
        <v>3805</v>
      </c>
      <c r="B1885" s="1" t="s">
        <v>134</v>
      </c>
      <c r="C1885" s="1" t="s">
        <v>3806</v>
      </c>
      <c r="D1885" s="1" t="s">
        <v>37</v>
      </c>
      <c r="F1885" s="1">
        <v>78</v>
      </c>
      <c r="G1885" s="1" t="s">
        <v>3804</v>
      </c>
      <c r="H1885" s="1" t="s">
        <v>60</v>
      </c>
      <c r="I1885" s="1" t="s">
        <v>64</v>
      </c>
      <c r="J1885" s="1" t="s">
        <v>61</v>
      </c>
      <c r="K1885" s="1" t="str">
        <f>"44"</f>
        <v>44</v>
      </c>
      <c r="L1885" s="2">
        <v>43507</v>
      </c>
      <c r="M1885" s="2">
        <v>43508</v>
      </c>
      <c r="N1885" s="2">
        <v>43508</v>
      </c>
      <c r="W1885" s="1" t="s">
        <v>59</v>
      </c>
      <c r="X1885" s="1" t="str">
        <f>"607064"</f>
        <v>607064</v>
      </c>
      <c r="Z1885" s="1" t="s">
        <v>42</v>
      </c>
      <c r="AA1885" s="1">
        <v>1</v>
      </c>
      <c r="AB1885" s="1" t="s">
        <v>49</v>
      </c>
      <c r="AD1885" s="1" t="s">
        <v>43</v>
      </c>
    </row>
    <row r="1886" spans="1:30" s="1" customFormat="1" x14ac:dyDescent="0.3">
      <c r="A1886" s="1" t="s">
        <v>373</v>
      </c>
      <c r="B1886" s="1" t="s">
        <v>374</v>
      </c>
      <c r="C1886" s="1" t="s">
        <v>375</v>
      </c>
      <c r="D1886" s="1" t="s">
        <v>34</v>
      </c>
      <c r="F1886" s="1" t="s">
        <v>4475</v>
      </c>
      <c r="G1886" s="1" t="s">
        <v>3807</v>
      </c>
      <c r="H1886" s="1" t="s">
        <v>60</v>
      </c>
      <c r="I1886" s="1" t="s">
        <v>113</v>
      </c>
      <c r="J1886" s="1" t="s">
        <v>61</v>
      </c>
      <c r="K1886" s="1" t="str">
        <f t="shared" ref="K1886:K1894" si="130">"LVL"</f>
        <v>LVL</v>
      </c>
      <c r="L1886" s="2">
        <v>43507</v>
      </c>
      <c r="M1886" s="2">
        <v>43514</v>
      </c>
      <c r="N1886" s="2">
        <v>43514</v>
      </c>
      <c r="W1886" s="1" t="s">
        <v>59</v>
      </c>
      <c r="X1886" s="1" t="str">
        <f>"139545"</f>
        <v>139545</v>
      </c>
      <c r="Z1886" s="1" t="s">
        <v>74</v>
      </c>
      <c r="AA1886" s="1">
        <v>1</v>
      </c>
      <c r="AB1886" s="1" t="s">
        <v>3808</v>
      </c>
      <c r="AD1886" s="1" t="s">
        <v>79</v>
      </c>
    </row>
    <row r="1887" spans="1:30" s="1" customFormat="1" x14ac:dyDescent="0.3">
      <c r="A1887" s="1" t="s">
        <v>1898</v>
      </c>
      <c r="B1887" s="1" t="s">
        <v>134</v>
      </c>
      <c r="C1887" s="1" t="s">
        <v>1899</v>
      </c>
      <c r="D1887" s="1" t="s">
        <v>34</v>
      </c>
      <c r="F1887" s="1" t="s">
        <v>4475</v>
      </c>
      <c r="G1887" s="1" t="s">
        <v>3809</v>
      </c>
      <c r="H1887" s="1" t="s">
        <v>60</v>
      </c>
      <c r="I1887" s="1" t="s">
        <v>113</v>
      </c>
      <c r="J1887" s="1" t="s">
        <v>61</v>
      </c>
      <c r="K1887" s="1" t="str">
        <f t="shared" si="130"/>
        <v>LVL</v>
      </c>
      <c r="L1887" s="2">
        <v>43507</v>
      </c>
      <c r="M1887" s="2">
        <v>43514</v>
      </c>
      <c r="N1887" s="2">
        <v>43514</v>
      </c>
      <c r="W1887" s="1" t="s">
        <v>59</v>
      </c>
      <c r="X1887" s="1" t="str">
        <f t="shared" ref="X1887:X1894" si="131">"690945"</f>
        <v>690945</v>
      </c>
      <c r="Z1887" s="1" t="s">
        <v>184</v>
      </c>
      <c r="AA1887" s="1">
        <v>1</v>
      </c>
      <c r="AB1887" s="1" t="s">
        <v>3810</v>
      </c>
      <c r="AD1887" s="1" t="s">
        <v>79</v>
      </c>
    </row>
    <row r="1888" spans="1:30" s="1" customFormat="1" x14ac:dyDescent="0.3">
      <c r="A1888" s="1" t="s">
        <v>1898</v>
      </c>
      <c r="B1888" s="1" t="s">
        <v>134</v>
      </c>
      <c r="C1888" s="1" t="s">
        <v>1899</v>
      </c>
      <c r="D1888" s="1" t="s">
        <v>34</v>
      </c>
      <c r="F1888" s="1" t="s">
        <v>4475</v>
      </c>
      <c r="G1888" s="1" t="s">
        <v>3809</v>
      </c>
      <c r="H1888" s="1" t="s">
        <v>60</v>
      </c>
      <c r="I1888" s="1" t="s">
        <v>113</v>
      </c>
      <c r="J1888" s="1" t="s">
        <v>61</v>
      </c>
      <c r="K1888" s="1" t="str">
        <f t="shared" si="130"/>
        <v>LVL</v>
      </c>
      <c r="L1888" s="2">
        <v>43507</v>
      </c>
      <c r="M1888" s="2">
        <v>43514</v>
      </c>
      <c r="N1888" s="2">
        <v>43514</v>
      </c>
      <c r="W1888" s="1" t="s">
        <v>59</v>
      </c>
      <c r="X1888" s="1" t="str">
        <f t="shared" si="131"/>
        <v>690945</v>
      </c>
      <c r="Z1888" s="1" t="s">
        <v>184</v>
      </c>
      <c r="AA1888" s="1">
        <v>1</v>
      </c>
      <c r="AB1888" s="1" t="s">
        <v>3810</v>
      </c>
      <c r="AD1888" s="1" t="s">
        <v>79</v>
      </c>
    </row>
    <row r="1889" spans="1:30" s="1" customFormat="1" x14ac:dyDescent="0.3">
      <c r="A1889" s="1" t="s">
        <v>770</v>
      </c>
      <c r="B1889" s="1" t="s">
        <v>771</v>
      </c>
      <c r="C1889" s="1" t="s">
        <v>772</v>
      </c>
      <c r="D1889" s="1" t="s">
        <v>34</v>
      </c>
      <c r="F1889" s="1" t="s">
        <v>4475</v>
      </c>
      <c r="G1889" s="1" t="s">
        <v>3811</v>
      </c>
      <c r="H1889" s="1" t="s">
        <v>60</v>
      </c>
      <c r="I1889" s="1" t="s">
        <v>113</v>
      </c>
      <c r="J1889" s="1" t="s">
        <v>61</v>
      </c>
      <c r="K1889" s="1" t="str">
        <f t="shared" si="130"/>
        <v>LVL</v>
      </c>
      <c r="L1889" s="2">
        <v>43507</v>
      </c>
      <c r="M1889" s="2">
        <v>43514</v>
      </c>
      <c r="N1889" s="2">
        <v>43514</v>
      </c>
      <c r="W1889" s="1" t="s">
        <v>59</v>
      </c>
      <c r="X1889" s="1" t="str">
        <f t="shared" si="131"/>
        <v>690945</v>
      </c>
      <c r="Z1889" s="1" t="s">
        <v>184</v>
      </c>
      <c r="AA1889" s="1">
        <v>1</v>
      </c>
      <c r="AD1889" s="1" t="s">
        <v>79</v>
      </c>
    </row>
    <row r="1890" spans="1:30" s="1" customFormat="1" x14ac:dyDescent="0.3">
      <c r="A1890" s="1" t="s">
        <v>3813</v>
      </c>
      <c r="B1890" s="1" t="s">
        <v>3814</v>
      </c>
      <c r="C1890" s="1" t="s">
        <v>3815</v>
      </c>
      <c r="D1890" s="1" t="s">
        <v>34</v>
      </c>
      <c r="F1890" s="1" t="s">
        <v>4475</v>
      </c>
      <c r="G1890" s="1" t="s">
        <v>3812</v>
      </c>
      <c r="H1890" s="1" t="s">
        <v>60</v>
      </c>
      <c r="I1890" s="1" t="s">
        <v>113</v>
      </c>
      <c r="J1890" s="1" t="s">
        <v>61</v>
      </c>
      <c r="K1890" s="1" t="str">
        <f t="shared" si="130"/>
        <v>LVL</v>
      </c>
      <c r="L1890" s="2">
        <v>43507</v>
      </c>
      <c r="M1890" s="2">
        <v>43514</v>
      </c>
      <c r="N1890" s="2">
        <v>43514</v>
      </c>
      <c r="W1890" s="1" t="s">
        <v>59</v>
      </c>
      <c r="X1890" s="1" t="str">
        <f t="shared" si="131"/>
        <v>690945</v>
      </c>
      <c r="Z1890" s="1" t="s">
        <v>184</v>
      </c>
      <c r="AA1890" s="1">
        <v>1</v>
      </c>
      <c r="AB1890" s="1" t="s">
        <v>3816</v>
      </c>
      <c r="AD1890" s="1" t="s">
        <v>79</v>
      </c>
    </row>
    <row r="1891" spans="1:30" s="1" customFormat="1" x14ac:dyDescent="0.3">
      <c r="A1891" s="1" t="s">
        <v>1893</v>
      </c>
      <c r="B1891" s="1" t="s">
        <v>500</v>
      </c>
      <c r="C1891" s="1" t="s">
        <v>1894</v>
      </c>
      <c r="D1891" s="1" t="s">
        <v>34</v>
      </c>
      <c r="F1891" s="1" t="s">
        <v>4475</v>
      </c>
      <c r="G1891" s="1" t="s">
        <v>3817</v>
      </c>
      <c r="H1891" s="1" t="s">
        <v>60</v>
      </c>
      <c r="I1891" s="1" t="s">
        <v>113</v>
      </c>
      <c r="J1891" s="1" t="s">
        <v>61</v>
      </c>
      <c r="K1891" s="1" t="str">
        <f t="shared" si="130"/>
        <v>LVL</v>
      </c>
      <c r="L1891" s="2">
        <v>43507</v>
      </c>
      <c r="M1891" s="2">
        <v>43514</v>
      </c>
      <c r="N1891" s="2">
        <v>43514</v>
      </c>
      <c r="W1891" s="1" t="s">
        <v>59</v>
      </c>
      <c r="X1891" s="1" t="str">
        <f t="shared" si="131"/>
        <v>690945</v>
      </c>
      <c r="Z1891" s="1" t="s">
        <v>184</v>
      </c>
      <c r="AA1891" s="1">
        <v>1</v>
      </c>
      <c r="AD1891" s="1" t="s">
        <v>79</v>
      </c>
    </row>
    <row r="1892" spans="1:30" s="1" customFormat="1" x14ac:dyDescent="0.3">
      <c r="A1892" s="1" t="s">
        <v>1898</v>
      </c>
      <c r="B1892" s="1" t="s">
        <v>134</v>
      </c>
      <c r="C1892" s="1" t="s">
        <v>1899</v>
      </c>
      <c r="D1892" s="1" t="s">
        <v>34</v>
      </c>
      <c r="F1892" s="1" t="s">
        <v>4475</v>
      </c>
      <c r="G1892" s="1" t="s">
        <v>3818</v>
      </c>
      <c r="H1892" s="1" t="s">
        <v>60</v>
      </c>
      <c r="I1892" s="1" t="s">
        <v>113</v>
      </c>
      <c r="J1892" s="1" t="s">
        <v>61</v>
      </c>
      <c r="K1892" s="1" t="str">
        <f t="shared" si="130"/>
        <v>LVL</v>
      </c>
      <c r="L1892" s="2">
        <v>43507</v>
      </c>
      <c r="M1892" s="2">
        <v>43514</v>
      </c>
      <c r="N1892" s="2">
        <v>43514</v>
      </c>
      <c r="W1892" s="1" t="s">
        <v>59</v>
      </c>
      <c r="X1892" s="1" t="str">
        <f t="shared" si="131"/>
        <v>690945</v>
      </c>
      <c r="Z1892" s="1" t="s">
        <v>184</v>
      </c>
      <c r="AA1892" s="1">
        <v>1</v>
      </c>
      <c r="AB1892" s="1" t="s">
        <v>3819</v>
      </c>
      <c r="AD1892" s="1" t="s">
        <v>79</v>
      </c>
    </row>
    <row r="1893" spans="1:30" s="1" customFormat="1" x14ac:dyDescent="0.3">
      <c r="A1893" s="1" t="s">
        <v>483</v>
      </c>
      <c r="B1893" s="1" t="s">
        <v>484</v>
      </c>
      <c r="C1893" s="1" t="s">
        <v>295</v>
      </c>
      <c r="D1893" s="1" t="s">
        <v>34</v>
      </c>
      <c r="F1893" s="1" t="s">
        <v>4475</v>
      </c>
      <c r="G1893" s="1" t="s">
        <v>3820</v>
      </c>
      <c r="H1893" s="1" t="s">
        <v>60</v>
      </c>
      <c r="I1893" s="1" t="s">
        <v>113</v>
      </c>
      <c r="J1893" s="1" t="s">
        <v>61</v>
      </c>
      <c r="K1893" s="1" t="str">
        <f t="shared" si="130"/>
        <v>LVL</v>
      </c>
      <c r="L1893" s="2">
        <v>43507</v>
      </c>
      <c r="M1893" s="2">
        <v>43514</v>
      </c>
      <c r="N1893" s="2">
        <v>43514</v>
      </c>
      <c r="W1893" s="1" t="s">
        <v>59</v>
      </c>
      <c r="X1893" s="1" t="str">
        <f t="shared" si="131"/>
        <v>690945</v>
      </c>
      <c r="Z1893" s="1" t="s">
        <v>184</v>
      </c>
      <c r="AA1893" s="1">
        <v>1</v>
      </c>
      <c r="AB1893" s="1" t="s">
        <v>3821</v>
      </c>
      <c r="AD1893" s="1" t="s">
        <v>79</v>
      </c>
    </row>
    <row r="1894" spans="1:30" s="1" customFormat="1" x14ac:dyDescent="0.3">
      <c r="A1894" s="1" t="s">
        <v>1439</v>
      </c>
      <c r="B1894" s="1" t="s">
        <v>1440</v>
      </c>
      <c r="C1894" s="1" t="s">
        <v>1441</v>
      </c>
      <c r="D1894" s="1" t="s">
        <v>34</v>
      </c>
      <c r="F1894" s="1" t="s">
        <v>4475</v>
      </c>
      <c r="G1894" s="1" t="s">
        <v>3822</v>
      </c>
      <c r="H1894" s="1" t="s">
        <v>60</v>
      </c>
      <c r="I1894" s="1" t="s">
        <v>113</v>
      </c>
      <c r="J1894" s="1" t="s">
        <v>61</v>
      </c>
      <c r="K1894" s="1" t="str">
        <f t="shared" si="130"/>
        <v>LVL</v>
      </c>
      <c r="L1894" s="2">
        <v>43507</v>
      </c>
      <c r="M1894" s="2">
        <v>43515</v>
      </c>
      <c r="N1894" s="2">
        <v>43515</v>
      </c>
      <c r="W1894" s="1" t="s">
        <v>59</v>
      </c>
      <c r="X1894" s="1" t="str">
        <f t="shared" si="131"/>
        <v>690945</v>
      </c>
      <c r="Z1894" s="1" t="s">
        <v>184</v>
      </c>
      <c r="AA1894" s="1">
        <v>1</v>
      </c>
      <c r="AB1894" s="1" t="s">
        <v>3823</v>
      </c>
      <c r="AD1894" s="1" t="s">
        <v>79</v>
      </c>
    </row>
    <row r="1895" spans="1:30" s="1" customFormat="1" x14ac:dyDescent="0.3">
      <c r="A1895" s="1" t="s">
        <v>3825</v>
      </c>
      <c r="B1895" s="1" t="s">
        <v>3826</v>
      </c>
      <c r="C1895" s="1" t="s">
        <v>3827</v>
      </c>
      <c r="D1895" s="1" t="s">
        <v>37</v>
      </c>
      <c r="F1895" s="1" t="s">
        <v>4478</v>
      </c>
      <c r="G1895" s="1" t="s">
        <v>3824</v>
      </c>
      <c r="H1895" s="1" t="s">
        <v>60</v>
      </c>
      <c r="I1895" s="1" t="s">
        <v>95</v>
      </c>
      <c r="J1895" s="1" t="s">
        <v>61</v>
      </c>
      <c r="K1895" s="1" t="str">
        <f>"102"</f>
        <v>102</v>
      </c>
      <c r="L1895" s="2">
        <v>43508</v>
      </c>
      <c r="M1895" s="2">
        <v>43509</v>
      </c>
      <c r="N1895" s="2">
        <v>43509</v>
      </c>
      <c r="W1895" s="1" t="s">
        <v>59</v>
      </c>
      <c r="X1895" s="1" t="str">
        <f>"847692"</f>
        <v>847692</v>
      </c>
      <c r="Z1895" s="1" t="s">
        <v>108</v>
      </c>
      <c r="AA1895" s="1">
        <v>2</v>
      </c>
      <c r="AD1895" s="1" t="s">
        <v>114</v>
      </c>
    </row>
    <row r="1896" spans="1:30" s="1" customFormat="1" x14ac:dyDescent="0.3">
      <c r="A1896" s="1" t="s">
        <v>3829</v>
      </c>
      <c r="B1896" s="1" t="s">
        <v>3830</v>
      </c>
      <c r="C1896" s="1" t="s">
        <v>3831</v>
      </c>
      <c r="D1896" s="1" t="s">
        <v>34</v>
      </c>
      <c r="F1896" s="1" t="s">
        <v>4495</v>
      </c>
      <c r="G1896" s="1" t="s">
        <v>3828</v>
      </c>
      <c r="H1896" s="1" t="s">
        <v>60</v>
      </c>
      <c r="I1896" s="1" t="s">
        <v>64</v>
      </c>
      <c r="J1896" s="1" t="s">
        <v>61</v>
      </c>
      <c r="K1896" s="1" t="str">
        <f t="shared" ref="K1896:K1904" si="132">"LVL"</f>
        <v>LVL</v>
      </c>
      <c r="L1896" s="2">
        <v>43508</v>
      </c>
      <c r="M1896" s="2">
        <v>43516</v>
      </c>
      <c r="N1896" s="2">
        <v>43516</v>
      </c>
      <c r="W1896" s="1" t="s">
        <v>59</v>
      </c>
      <c r="X1896" s="1" t="str">
        <f>"156925"</f>
        <v>156925</v>
      </c>
      <c r="Z1896" s="1" t="s">
        <v>1483</v>
      </c>
      <c r="AA1896" s="1">
        <v>1</v>
      </c>
      <c r="AD1896" s="1" t="s">
        <v>1486</v>
      </c>
    </row>
    <row r="1897" spans="1:30" s="1" customFormat="1" x14ac:dyDescent="0.3">
      <c r="A1897" s="1" t="s">
        <v>1064</v>
      </c>
      <c r="B1897" s="1" t="s">
        <v>1065</v>
      </c>
      <c r="C1897" s="1" t="s">
        <v>1066</v>
      </c>
      <c r="D1897" s="1" t="s">
        <v>34</v>
      </c>
      <c r="F1897" s="1" t="s">
        <v>4475</v>
      </c>
      <c r="G1897" s="1" t="s">
        <v>3832</v>
      </c>
      <c r="H1897" s="1" t="s">
        <v>60</v>
      </c>
      <c r="I1897" s="1" t="s">
        <v>113</v>
      </c>
      <c r="J1897" s="1" t="s">
        <v>61</v>
      </c>
      <c r="K1897" s="1" t="str">
        <f t="shared" si="132"/>
        <v>LVL</v>
      </c>
      <c r="L1897" s="2">
        <v>43508</v>
      </c>
      <c r="M1897" s="2">
        <v>43515</v>
      </c>
      <c r="N1897" s="2">
        <v>43515</v>
      </c>
      <c r="W1897" s="1" t="s">
        <v>59</v>
      </c>
      <c r="X1897" s="1" t="str">
        <f t="shared" ref="X1897:X1902" si="133">"690945"</f>
        <v>690945</v>
      </c>
      <c r="Z1897" s="1" t="s">
        <v>184</v>
      </c>
      <c r="AA1897" s="1">
        <v>1</v>
      </c>
      <c r="AB1897" s="1" t="s">
        <v>3833</v>
      </c>
      <c r="AD1897" s="1" t="s">
        <v>79</v>
      </c>
    </row>
    <row r="1898" spans="1:30" s="1" customFormat="1" x14ac:dyDescent="0.3">
      <c r="A1898" s="1" t="s">
        <v>1898</v>
      </c>
      <c r="B1898" s="1" t="s">
        <v>134</v>
      </c>
      <c r="C1898" s="1" t="s">
        <v>1899</v>
      </c>
      <c r="D1898" s="1" t="s">
        <v>34</v>
      </c>
      <c r="F1898" s="1" t="s">
        <v>4475</v>
      </c>
      <c r="G1898" s="1" t="s">
        <v>3834</v>
      </c>
      <c r="H1898" s="1" t="s">
        <v>60</v>
      </c>
      <c r="I1898" s="1" t="s">
        <v>113</v>
      </c>
      <c r="J1898" s="1" t="s">
        <v>61</v>
      </c>
      <c r="K1898" s="1" t="str">
        <f t="shared" si="132"/>
        <v>LVL</v>
      </c>
      <c r="L1898" s="2">
        <v>43508</v>
      </c>
      <c r="M1898" s="2">
        <v>43515</v>
      </c>
      <c r="N1898" s="2">
        <v>43515</v>
      </c>
      <c r="W1898" s="1" t="s">
        <v>59</v>
      </c>
      <c r="X1898" s="1" t="str">
        <f t="shared" si="133"/>
        <v>690945</v>
      </c>
      <c r="Z1898" s="1" t="s">
        <v>184</v>
      </c>
      <c r="AA1898" s="1">
        <v>1</v>
      </c>
      <c r="AB1898" s="1" t="s">
        <v>3835</v>
      </c>
      <c r="AD1898" s="1" t="s">
        <v>79</v>
      </c>
    </row>
    <row r="1899" spans="1:30" s="1" customFormat="1" x14ac:dyDescent="0.3">
      <c r="A1899" s="1" t="s">
        <v>770</v>
      </c>
      <c r="B1899" s="1" t="s">
        <v>771</v>
      </c>
      <c r="C1899" s="1" t="s">
        <v>772</v>
      </c>
      <c r="D1899" s="1" t="s">
        <v>34</v>
      </c>
      <c r="F1899" s="1" t="s">
        <v>4475</v>
      </c>
      <c r="G1899" s="1" t="s">
        <v>3836</v>
      </c>
      <c r="H1899" s="1" t="s">
        <v>60</v>
      </c>
      <c r="I1899" s="1" t="s">
        <v>113</v>
      </c>
      <c r="J1899" s="1" t="s">
        <v>61</v>
      </c>
      <c r="K1899" s="1" t="str">
        <f t="shared" si="132"/>
        <v>LVL</v>
      </c>
      <c r="L1899" s="2">
        <v>43508</v>
      </c>
      <c r="M1899" s="2">
        <v>43515</v>
      </c>
      <c r="N1899" s="2">
        <v>43515</v>
      </c>
      <c r="W1899" s="1" t="s">
        <v>59</v>
      </c>
      <c r="X1899" s="1" t="str">
        <f t="shared" si="133"/>
        <v>690945</v>
      </c>
      <c r="Z1899" s="1" t="s">
        <v>184</v>
      </c>
      <c r="AA1899" s="1">
        <v>1</v>
      </c>
      <c r="AD1899" s="1" t="s">
        <v>79</v>
      </c>
    </row>
    <row r="1900" spans="1:30" s="1" customFormat="1" x14ac:dyDescent="0.3">
      <c r="A1900" s="1" t="s">
        <v>3170</v>
      </c>
      <c r="B1900" s="1" t="s">
        <v>3171</v>
      </c>
      <c r="C1900" s="1" t="s">
        <v>3172</v>
      </c>
      <c r="D1900" s="1" t="s">
        <v>34</v>
      </c>
      <c r="F1900" s="1" t="s">
        <v>4475</v>
      </c>
      <c r="G1900" s="1" t="s">
        <v>3837</v>
      </c>
      <c r="H1900" s="1" t="s">
        <v>60</v>
      </c>
      <c r="I1900" s="1" t="s">
        <v>113</v>
      </c>
      <c r="J1900" s="1" t="s">
        <v>61</v>
      </c>
      <c r="K1900" s="1" t="str">
        <f t="shared" si="132"/>
        <v>LVL</v>
      </c>
      <c r="L1900" s="2">
        <v>43508</v>
      </c>
      <c r="M1900" s="2">
        <v>43515</v>
      </c>
      <c r="N1900" s="2">
        <v>43515</v>
      </c>
      <c r="W1900" s="1" t="s">
        <v>59</v>
      </c>
      <c r="X1900" s="1" t="str">
        <f t="shared" si="133"/>
        <v>690945</v>
      </c>
      <c r="Z1900" s="1" t="s">
        <v>184</v>
      </c>
      <c r="AA1900" s="1">
        <v>1</v>
      </c>
      <c r="AB1900" s="1" t="s">
        <v>3838</v>
      </c>
      <c r="AD1900" s="1" t="s">
        <v>79</v>
      </c>
    </row>
    <row r="1901" spans="1:30" s="1" customFormat="1" x14ac:dyDescent="0.3">
      <c r="A1901" s="1" t="s">
        <v>1052</v>
      </c>
      <c r="B1901" s="1" t="s">
        <v>1053</v>
      </c>
      <c r="C1901" s="1" t="s">
        <v>1054</v>
      </c>
      <c r="D1901" s="1" t="s">
        <v>34</v>
      </c>
      <c r="F1901" s="1" t="s">
        <v>4475</v>
      </c>
      <c r="G1901" s="1" t="s">
        <v>3839</v>
      </c>
      <c r="H1901" s="1" t="s">
        <v>60</v>
      </c>
      <c r="I1901" s="1" t="s">
        <v>113</v>
      </c>
      <c r="J1901" s="1" t="s">
        <v>61</v>
      </c>
      <c r="K1901" s="1" t="str">
        <f t="shared" si="132"/>
        <v>LVL</v>
      </c>
      <c r="L1901" s="2">
        <v>43508</v>
      </c>
      <c r="M1901" s="2">
        <v>43516</v>
      </c>
      <c r="N1901" s="2">
        <v>43516</v>
      </c>
      <c r="W1901" s="1" t="s">
        <v>59</v>
      </c>
      <c r="X1901" s="1" t="str">
        <f t="shared" si="133"/>
        <v>690945</v>
      </c>
      <c r="Z1901" s="1" t="s">
        <v>184</v>
      </c>
      <c r="AA1901" s="1">
        <v>1</v>
      </c>
      <c r="AD1901" s="1" t="s">
        <v>79</v>
      </c>
    </row>
    <row r="1902" spans="1:30" s="1" customFormat="1" x14ac:dyDescent="0.3">
      <c r="A1902" s="1" t="s">
        <v>3841</v>
      </c>
      <c r="B1902" s="1" t="s">
        <v>3842</v>
      </c>
      <c r="C1902" s="1" t="s">
        <v>3843</v>
      </c>
      <c r="D1902" s="1" t="s">
        <v>34</v>
      </c>
      <c r="F1902" s="1" t="s">
        <v>4475</v>
      </c>
      <c r="G1902" s="1" t="s">
        <v>3840</v>
      </c>
      <c r="H1902" s="1" t="s">
        <v>60</v>
      </c>
      <c r="I1902" s="1" t="s">
        <v>113</v>
      </c>
      <c r="J1902" s="1" t="s">
        <v>61</v>
      </c>
      <c r="K1902" s="1" t="str">
        <f t="shared" si="132"/>
        <v>LVL</v>
      </c>
      <c r="L1902" s="2">
        <v>43508</v>
      </c>
      <c r="M1902" s="2">
        <v>43516</v>
      </c>
      <c r="N1902" s="2">
        <v>43516</v>
      </c>
      <c r="W1902" s="1" t="s">
        <v>59</v>
      </c>
      <c r="X1902" s="1" t="str">
        <f t="shared" si="133"/>
        <v>690945</v>
      </c>
      <c r="Z1902" s="1" t="s">
        <v>184</v>
      </c>
      <c r="AA1902" s="1">
        <v>1</v>
      </c>
      <c r="AB1902" s="1" t="s">
        <v>3844</v>
      </c>
      <c r="AD1902" s="1" t="s">
        <v>79</v>
      </c>
    </row>
    <row r="1903" spans="1:30" s="1" customFormat="1" x14ac:dyDescent="0.3">
      <c r="A1903" s="1" t="s">
        <v>1565</v>
      </c>
      <c r="B1903" s="1" t="s">
        <v>1566</v>
      </c>
      <c r="C1903" s="1" t="s">
        <v>1567</v>
      </c>
      <c r="D1903" s="1" t="s">
        <v>34</v>
      </c>
      <c r="F1903" s="1" t="s">
        <v>4475</v>
      </c>
      <c r="G1903" s="1" t="s">
        <v>3845</v>
      </c>
      <c r="H1903" s="1" t="s">
        <v>60</v>
      </c>
      <c r="I1903" s="1" t="s">
        <v>113</v>
      </c>
      <c r="J1903" s="1" t="s">
        <v>61</v>
      </c>
      <c r="K1903" s="1" t="str">
        <f t="shared" si="132"/>
        <v>LVL</v>
      </c>
      <c r="L1903" s="2">
        <v>43508</v>
      </c>
      <c r="M1903" s="2">
        <v>43516</v>
      </c>
      <c r="N1903" s="2">
        <v>43516</v>
      </c>
      <c r="W1903" s="1" t="s">
        <v>59</v>
      </c>
      <c r="X1903" s="1" t="str">
        <f>"139545"</f>
        <v>139545</v>
      </c>
      <c r="Z1903" s="1" t="s">
        <v>74</v>
      </c>
      <c r="AA1903" s="1">
        <v>1</v>
      </c>
      <c r="AD1903" s="1" t="s">
        <v>79</v>
      </c>
    </row>
    <row r="1904" spans="1:30" s="1" customFormat="1" x14ac:dyDescent="0.3">
      <c r="A1904" s="1" t="s">
        <v>3847</v>
      </c>
      <c r="B1904" s="1" t="s">
        <v>3848</v>
      </c>
      <c r="C1904" s="1" t="s">
        <v>3849</v>
      </c>
      <c r="D1904" s="1" t="s">
        <v>34</v>
      </c>
      <c r="F1904" s="1" t="s">
        <v>4475</v>
      </c>
      <c r="G1904" s="1" t="s">
        <v>3846</v>
      </c>
      <c r="H1904" s="1" t="s">
        <v>60</v>
      </c>
      <c r="I1904" s="1" t="s">
        <v>64</v>
      </c>
      <c r="J1904" s="1" t="s">
        <v>61</v>
      </c>
      <c r="K1904" s="1" t="str">
        <f t="shared" si="132"/>
        <v>LVL</v>
      </c>
      <c r="L1904" s="2">
        <v>43509</v>
      </c>
      <c r="M1904" s="2">
        <v>43517</v>
      </c>
      <c r="N1904" s="2">
        <v>43517</v>
      </c>
      <c r="W1904" s="1" t="s">
        <v>59</v>
      </c>
      <c r="X1904" s="1" t="str">
        <f>"690945"</f>
        <v>690945</v>
      </c>
      <c r="Z1904" s="1" t="s">
        <v>184</v>
      </c>
      <c r="AA1904" s="1">
        <v>1</v>
      </c>
      <c r="AB1904" s="1" t="s">
        <v>49</v>
      </c>
      <c r="AD1904" s="1" t="s">
        <v>79</v>
      </c>
    </row>
    <row r="1905" spans="1:30" s="1" customFormat="1" x14ac:dyDescent="0.3">
      <c r="A1905" s="1" t="s">
        <v>3057</v>
      </c>
      <c r="B1905" s="1" t="s">
        <v>500</v>
      </c>
      <c r="C1905" s="1" t="s">
        <v>3058</v>
      </c>
      <c r="D1905" s="1" t="s">
        <v>37</v>
      </c>
      <c r="F1905" s="1" t="s">
        <v>4478</v>
      </c>
      <c r="G1905" s="1" t="s">
        <v>3850</v>
      </c>
      <c r="H1905" s="1" t="s">
        <v>60</v>
      </c>
      <c r="I1905" s="1" t="s">
        <v>113</v>
      </c>
      <c r="J1905" s="1" t="s">
        <v>61</v>
      </c>
      <c r="K1905" s="1" t="str">
        <f>"102"</f>
        <v>102</v>
      </c>
      <c r="L1905" s="2">
        <v>43509</v>
      </c>
      <c r="M1905" s="2">
        <v>43510</v>
      </c>
      <c r="N1905" s="2">
        <v>43510</v>
      </c>
      <c r="W1905" s="1" t="s">
        <v>59</v>
      </c>
      <c r="X1905" s="1" t="str">
        <f>"847692"</f>
        <v>847692</v>
      </c>
      <c r="Z1905" s="1" t="s">
        <v>108</v>
      </c>
      <c r="AA1905" s="1">
        <v>1</v>
      </c>
      <c r="AD1905" s="1" t="s">
        <v>114</v>
      </c>
    </row>
    <row r="1906" spans="1:30" s="1" customFormat="1" x14ac:dyDescent="0.3">
      <c r="A1906" s="1" t="s">
        <v>3057</v>
      </c>
      <c r="B1906" s="1" t="s">
        <v>500</v>
      </c>
      <c r="C1906" s="1" t="s">
        <v>3058</v>
      </c>
      <c r="D1906" s="1" t="s">
        <v>37</v>
      </c>
      <c r="F1906" s="1" t="s">
        <v>4478</v>
      </c>
      <c r="G1906" s="1" t="s">
        <v>3850</v>
      </c>
      <c r="H1906" s="1" t="s">
        <v>60</v>
      </c>
      <c r="I1906" s="1" t="s">
        <v>113</v>
      </c>
      <c r="J1906" s="1" t="s">
        <v>61</v>
      </c>
      <c r="K1906" s="1" t="str">
        <f>"102"</f>
        <v>102</v>
      </c>
      <c r="L1906" s="2">
        <v>43509</v>
      </c>
      <c r="M1906" s="2">
        <v>43510</v>
      </c>
      <c r="N1906" s="2">
        <v>43510</v>
      </c>
      <c r="W1906" s="1" t="s">
        <v>59</v>
      </c>
      <c r="X1906" s="1" t="str">
        <f>"847692"</f>
        <v>847692</v>
      </c>
      <c r="Z1906" s="1" t="s">
        <v>108</v>
      </c>
      <c r="AA1906" s="1">
        <v>1</v>
      </c>
      <c r="AD1906" s="1" t="s">
        <v>114</v>
      </c>
    </row>
    <row r="1907" spans="1:30" s="1" customFormat="1" x14ac:dyDescent="0.3">
      <c r="A1907" s="1" t="s">
        <v>1052</v>
      </c>
      <c r="B1907" s="1" t="s">
        <v>1053</v>
      </c>
      <c r="C1907" s="1" t="s">
        <v>1054</v>
      </c>
      <c r="D1907" s="1" t="s">
        <v>34</v>
      </c>
      <c r="F1907" s="1" t="s">
        <v>4475</v>
      </c>
      <c r="G1907" s="1" t="s">
        <v>3851</v>
      </c>
      <c r="H1907" s="1" t="s">
        <v>60</v>
      </c>
      <c r="I1907" s="1" t="s">
        <v>113</v>
      </c>
      <c r="J1907" s="1" t="s">
        <v>61</v>
      </c>
      <c r="K1907" s="1" t="str">
        <f>"LVL"</f>
        <v>LVL</v>
      </c>
      <c r="L1907" s="2">
        <v>43509</v>
      </c>
      <c r="M1907" s="2">
        <v>43516</v>
      </c>
      <c r="N1907" s="2">
        <v>43516</v>
      </c>
      <c r="W1907" s="1" t="s">
        <v>59</v>
      </c>
      <c r="X1907" s="1" t="str">
        <f>"690945"</f>
        <v>690945</v>
      </c>
      <c r="Z1907" s="1" t="s">
        <v>184</v>
      </c>
      <c r="AA1907" s="1">
        <v>1</v>
      </c>
      <c r="AD1907" s="1" t="s">
        <v>79</v>
      </c>
    </row>
    <row r="1908" spans="1:30" s="1" customFormat="1" x14ac:dyDescent="0.3">
      <c r="A1908" s="1" t="s">
        <v>3841</v>
      </c>
      <c r="B1908" s="1" t="s">
        <v>3842</v>
      </c>
      <c r="C1908" s="1" t="s">
        <v>3843</v>
      </c>
      <c r="D1908" s="1" t="s">
        <v>34</v>
      </c>
      <c r="F1908" s="1" t="s">
        <v>4475</v>
      </c>
      <c r="G1908" s="1" t="s">
        <v>3852</v>
      </c>
      <c r="H1908" s="1" t="s">
        <v>60</v>
      </c>
      <c r="I1908" s="1" t="s">
        <v>113</v>
      </c>
      <c r="J1908" s="1" t="s">
        <v>61</v>
      </c>
      <c r="K1908" s="1" t="str">
        <f>"LVL"</f>
        <v>LVL</v>
      </c>
      <c r="L1908" s="2">
        <v>43509</v>
      </c>
      <c r="M1908" s="2">
        <v>43516</v>
      </c>
      <c r="N1908" s="2">
        <v>43516</v>
      </c>
      <c r="W1908" s="1" t="s">
        <v>59</v>
      </c>
      <c r="X1908" s="1" t="str">
        <f>"690945"</f>
        <v>690945</v>
      </c>
      <c r="Z1908" s="1" t="s">
        <v>184</v>
      </c>
      <c r="AA1908" s="1">
        <v>1</v>
      </c>
      <c r="AB1908" s="1" t="s">
        <v>3853</v>
      </c>
      <c r="AD1908" s="1" t="s">
        <v>79</v>
      </c>
    </row>
    <row r="1909" spans="1:30" s="1" customFormat="1" x14ac:dyDescent="0.3">
      <c r="A1909" s="1" t="s">
        <v>2020</v>
      </c>
      <c r="B1909" s="1" t="s">
        <v>2021</v>
      </c>
      <c r="C1909" s="1" t="s">
        <v>2022</v>
      </c>
      <c r="D1909" s="1" t="s">
        <v>34</v>
      </c>
      <c r="F1909" s="1" t="s">
        <v>4475</v>
      </c>
      <c r="G1909" s="1" t="s">
        <v>3854</v>
      </c>
      <c r="H1909" s="1" t="s">
        <v>60</v>
      </c>
      <c r="I1909" s="1" t="s">
        <v>113</v>
      </c>
      <c r="J1909" s="1" t="s">
        <v>61</v>
      </c>
      <c r="K1909" s="1" t="str">
        <f>"LVL"</f>
        <v>LVL</v>
      </c>
      <c r="L1909" s="2">
        <v>43509</v>
      </c>
      <c r="M1909" s="2">
        <v>43516</v>
      </c>
      <c r="N1909" s="2">
        <v>43516</v>
      </c>
      <c r="W1909" s="1" t="s">
        <v>59</v>
      </c>
      <c r="X1909" s="1" t="str">
        <f>"690945"</f>
        <v>690945</v>
      </c>
      <c r="Z1909" s="1" t="s">
        <v>184</v>
      </c>
      <c r="AA1909" s="1">
        <v>1</v>
      </c>
      <c r="AB1909" s="1" t="s">
        <v>3855</v>
      </c>
      <c r="AD1909" s="1" t="s">
        <v>79</v>
      </c>
    </row>
    <row r="1910" spans="1:30" s="1" customFormat="1" x14ac:dyDescent="0.3">
      <c r="A1910" s="1" t="s">
        <v>2020</v>
      </c>
      <c r="B1910" s="1" t="s">
        <v>2021</v>
      </c>
      <c r="C1910" s="1" t="s">
        <v>2022</v>
      </c>
      <c r="D1910" s="1" t="s">
        <v>34</v>
      </c>
      <c r="F1910" s="1" t="s">
        <v>4475</v>
      </c>
      <c r="G1910" s="1" t="s">
        <v>3854</v>
      </c>
      <c r="H1910" s="1" t="s">
        <v>60</v>
      </c>
      <c r="I1910" s="1" t="s">
        <v>113</v>
      </c>
      <c r="J1910" s="1" t="s">
        <v>61</v>
      </c>
      <c r="K1910" s="1" t="str">
        <f>"LVL"</f>
        <v>LVL</v>
      </c>
      <c r="L1910" s="2">
        <v>43509</v>
      </c>
      <c r="M1910" s="2">
        <v>43516</v>
      </c>
      <c r="N1910" s="2">
        <v>43516</v>
      </c>
      <c r="W1910" s="1" t="s">
        <v>59</v>
      </c>
      <c r="X1910" s="1" t="str">
        <f>"690945"</f>
        <v>690945</v>
      </c>
      <c r="Z1910" s="1" t="s">
        <v>184</v>
      </c>
      <c r="AA1910" s="1">
        <v>1</v>
      </c>
      <c r="AB1910" s="1" t="s">
        <v>3855</v>
      </c>
      <c r="AD1910" s="1" t="s">
        <v>79</v>
      </c>
    </row>
    <row r="1911" spans="1:30" s="1" customFormat="1" x14ac:dyDescent="0.3">
      <c r="A1911" s="1" t="s">
        <v>3773</v>
      </c>
      <c r="B1911" s="1" t="s">
        <v>134</v>
      </c>
      <c r="C1911" s="1" t="s">
        <v>3774</v>
      </c>
      <c r="D1911" s="1" t="s">
        <v>34</v>
      </c>
      <c r="F1911" s="1" t="s">
        <v>4475</v>
      </c>
      <c r="G1911" s="1" t="s">
        <v>3856</v>
      </c>
      <c r="H1911" s="1" t="s">
        <v>60</v>
      </c>
      <c r="I1911" s="1" t="s">
        <v>113</v>
      </c>
      <c r="J1911" s="1" t="s">
        <v>61</v>
      </c>
      <c r="K1911" s="1" t="str">
        <f>"LVL"</f>
        <v>LVL</v>
      </c>
      <c r="L1911" s="2">
        <v>43509</v>
      </c>
      <c r="M1911" s="2">
        <v>43516</v>
      </c>
      <c r="N1911" s="2">
        <v>43516</v>
      </c>
      <c r="W1911" s="1" t="s">
        <v>59</v>
      </c>
      <c r="X1911" s="1" t="str">
        <f>"690945"</f>
        <v>690945</v>
      </c>
      <c r="Z1911" s="1" t="s">
        <v>184</v>
      </c>
      <c r="AA1911" s="1">
        <v>1</v>
      </c>
      <c r="AB1911" s="1" t="s">
        <v>3857</v>
      </c>
      <c r="AD1911" s="1" t="s">
        <v>79</v>
      </c>
    </row>
    <row r="1912" spans="1:30" s="1" customFormat="1" x14ac:dyDescent="0.3">
      <c r="A1912" s="1" t="s">
        <v>2745</v>
      </c>
      <c r="B1912" s="1" t="s">
        <v>2746</v>
      </c>
      <c r="C1912" s="1" t="s">
        <v>2747</v>
      </c>
      <c r="D1912" s="1" t="s">
        <v>37</v>
      </c>
      <c r="F1912" s="1">
        <v>78</v>
      </c>
      <c r="G1912" s="1" t="s">
        <v>3858</v>
      </c>
      <c r="H1912" s="1" t="s">
        <v>60</v>
      </c>
      <c r="I1912" s="1" t="s">
        <v>95</v>
      </c>
      <c r="J1912" s="1" t="s">
        <v>61</v>
      </c>
      <c r="K1912" s="1" t="str">
        <f>"44"</f>
        <v>44</v>
      </c>
      <c r="L1912" s="2">
        <v>43510</v>
      </c>
      <c r="M1912" s="2">
        <v>43511</v>
      </c>
      <c r="N1912" s="2">
        <v>43511</v>
      </c>
      <c r="W1912" s="1" t="s">
        <v>59</v>
      </c>
      <c r="X1912" s="1" t="str">
        <f>"607064"</f>
        <v>607064</v>
      </c>
      <c r="Z1912" s="1" t="s">
        <v>42</v>
      </c>
      <c r="AA1912" s="1">
        <v>2</v>
      </c>
      <c r="AD1912" s="1" t="s">
        <v>43</v>
      </c>
    </row>
    <row r="1913" spans="1:30" s="1" customFormat="1" x14ac:dyDescent="0.3">
      <c r="A1913" s="1" t="s">
        <v>3860</v>
      </c>
      <c r="B1913" s="1" t="s">
        <v>3235</v>
      </c>
      <c r="C1913" s="1" t="s">
        <v>2694</v>
      </c>
      <c r="D1913" s="1" t="s">
        <v>34</v>
      </c>
      <c r="F1913" s="1" t="s">
        <v>4475</v>
      </c>
      <c r="G1913" s="1" t="s">
        <v>3859</v>
      </c>
      <c r="H1913" s="1" t="s">
        <v>60</v>
      </c>
      <c r="I1913" s="1" t="s">
        <v>113</v>
      </c>
      <c r="J1913" s="1" t="s">
        <v>61</v>
      </c>
      <c r="K1913" s="1" t="str">
        <f t="shared" ref="K1913:K1919" si="134">"LVL"</f>
        <v>LVL</v>
      </c>
      <c r="L1913" s="2">
        <v>43510</v>
      </c>
      <c r="M1913" s="2">
        <v>43518</v>
      </c>
      <c r="N1913" s="2">
        <v>43518</v>
      </c>
      <c r="W1913" s="1" t="s">
        <v>59</v>
      </c>
      <c r="X1913" s="1" t="str">
        <f>"690945"</f>
        <v>690945</v>
      </c>
      <c r="Z1913" s="1" t="s">
        <v>184</v>
      </c>
      <c r="AA1913" s="1">
        <v>1</v>
      </c>
      <c r="AD1913" s="1" t="s">
        <v>79</v>
      </c>
    </row>
    <row r="1914" spans="1:30" s="1" customFormat="1" x14ac:dyDescent="0.3">
      <c r="A1914" s="1" t="s">
        <v>1207</v>
      </c>
      <c r="B1914" s="1" t="s">
        <v>1208</v>
      </c>
      <c r="C1914" s="1" t="s">
        <v>1209</v>
      </c>
      <c r="D1914" s="1" t="s">
        <v>34</v>
      </c>
      <c r="F1914" s="1" t="s">
        <v>4475</v>
      </c>
      <c r="G1914" s="1" t="s">
        <v>3861</v>
      </c>
      <c r="H1914" s="1" t="s">
        <v>60</v>
      </c>
      <c r="I1914" s="1" t="s">
        <v>113</v>
      </c>
      <c r="J1914" s="1" t="s">
        <v>61</v>
      </c>
      <c r="K1914" s="1" t="str">
        <f t="shared" si="134"/>
        <v>LVL</v>
      </c>
      <c r="L1914" s="2">
        <v>43510</v>
      </c>
      <c r="M1914" s="2">
        <v>43517</v>
      </c>
      <c r="N1914" s="2">
        <v>43517</v>
      </c>
      <c r="W1914" s="1" t="s">
        <v>59</v>
      </c>
      <c r="X1914" s="1" t="str">
        <f>"139545"</f>
        <v>139545</v>
      </c>
      <c r="Z1914" s="1" t="s">
        <v>74</v>
      </c>
      <c r="AA1914" s="1">
        <v>1</v>
      </c>
      <c r="AD1914" s="1" t="s">
        <v>79</v>
      </c>
    </row>
    <row r="1915" spans="1:30" s="1" customFormat="1" x14ac:dyDescent="0.3">
      <c r="A1915" s="1" t="s">
        <v>3863</v>
      </c>
      <c r="B1915" s="1" t="s">
        <v>3864</v>
      </c>
      <c r="C1915" s="1" t="s">
        <v>3865</v>
      </c>
      <c r="D1915" s="1" t="s">
        <v>34</v>
      </c>
      <c r="F1915" s="1" t="s">
        <v>4475</v>
      </c>
      <c r="G1915" s="1" t="s">
        <v>3862</v>
      </c>
      <c r="H1915" s="1" t="s">
        <v>60</v>
      </c>
      <c r="I1915" s="1" t="s">
        <v>113</v>
      </c>
      <c r="J1915" s="1" t="s">
        <v>61</v>
      </c>
      <c r="K1915" s="1" t="str">
        <f t="shared" si="134"/>
        <v>LVL</v>
      </c>
      <c r="L1915" s="2">
        <v>43510</v>
      </c>
      <c r="M1915" s="2">
        <v>43517</v>
      </c>
      <c r="N1915" s="2">
        <v>43517</v>
      </c>
      <c r="W1915" s="1" t="s">
        <v>59</v>
      </c>
      <c r="X1915" s="1" t="str">
        <f>"690945"</f>
        <v>690945</v>
      </c>
      <c r="Z1915" s="1" t="s">
        <v>184</v>
      </c>
      <c r="AA1915" s="1">
        <v>1</v>
      </c>
      <c r="AD1915" s="1" t="s">
        <v>79</v>
      </c>
    </row>
    <row r="1916" spans="1:30" s="1" customFormat="1" x14ac:dyDescent="0.3">
      <c r="A1916" s="1" t="s">
        <v>3578</v>
      </c>
      <c r="B1916" s="1" t="s">
        <v>3579</v>
      </c>
      <c r="C1916" s="1" t="s">
        <v>58</v>
      </c>
      <c r="D1916" s="1" t="s">
        <v>34</v>
      </c>
      <c r="F1916" s="1" t="s">
        <v>4475</v>
      </c>
      <c r="G1916" s="1" t="s">
        <v>3866</v>
      </c>
      <c r="H1916" s="1" t="s">
        <v>60</v>
      </c>
      <c r="I1916" s="1" t="s">
        <v>113</v>
      </c>
      <c r="J1916" s="1" t="s">
        <v>61</v>
      </c>
      <c r="K1916" s="1" t="str">
        <f t="shared" si="134"/>
        <v>LVL</v>
      </c>
      <c r="L1916" s="2">
        <v>43510</v>
      </c>
      <c r="M1916" s="2">
        <v>43517</v>
      </c>
      <c r="N1916" s="2">
        <v>43517</v>
      </c>
      <c r="W1916" s="1" t="s">
        <v>59</v>
      </c>
      <c r="X1916" s="1" t="str">
        <f>"690945"</f>
        <v>690945</v>
      </c>
      <c r="Z1916" s="1" t="s">
        <v>184</v>
      </c>
      <c r="AA1916" s="1">
        <v>1</v>
      </c>
      <c r="AB1916" s="1" t="s">
        <v>3867</v>
      </c>
      <c r="AD1916" s="1" t="s">
        <v>79</v>
      </c>
    </row>
    <row r="1917" spans="1:30" s="1" customFormat="1" x14ac:dyDescent="0.3">
      <c r="A1917" s="1" t="s">
        <v>3578</v>
      </c>
      <c r="B1917" s="1" t="s">
        <v>3579</v>
      </c>
      <c r="C1917" s="1" t="s">
        <v>58</v>
      </c>
      <c r="D1917" s="1" t="s">
        <v>34</v>
      </c>
      <c r="F1917" s="1" t="s">
        <v>4475</v>
      </c>
      <c r="G1917" s="1" t="s">
        <v>3866</v>
      </c>
      <c r="H1917" s="1" t="s">
        <v>60</v>
      </c>
      <c r="I1917" s="1" t="s">
        <v>113</v>
      </c>
      <c r="J1917" s="1" t="s">
        <v>61</v>
      </c>
      <c r="K1917" s="1" t="str">
        <f t="shared" si="134"/>
        <v>LVL</v>
      </c>
      <c r="L1917" s="2">
        <v>43510</v>
      </c>
      <c r="M1917" s="2">
        <v>43517</v>
      </c>
      <c r="N1917" s="2">
        <v>43517</v>
      </c>
      <c r="W1917" s="1" t="s">
        <v>59</v>
      </c>
      <c r="X1917" s="1" t="str">
        <f>"690945"</f>
        <v>690945</v>
      </c>
      <c r="Z1917" s="1" t="s">
        <v>184</v>
      </c>
      <c r="AA1917" s="1">
        <v>1</v>
      </c>
      <c r="AB1917" s="1" t="s">
        <v>3867</v>
      </c>
      <c r="AD1917" s="1" t="s">
        <v>79</v>
      </c>
    </row>
    <row r="1918" spans="1:30" s="1" customFormat="1" x14ac:dyDescent="0.3">
      <c r="A1918" s="1" t="s">
        <v>1052</v>
      </c>
      <c r="B1918" s="1" t="s">
        <v>1053</v>
      </c>
      <c r="C1918" s="1" t="s">
        <v>1054</v>
      </c>
      <c r="D1918" s="1" t="s">
        <v>34</v>
      </c>
      <c r="F1918" s="1" t="s">
        <v>4475</v>
      </c>
      <c r="G1918" s="1" t="s">
        <v>3868</v>
      </c>
      <c r="H1918" s="1" t="s">
        <v>60</v>
      </c>
      <c r="I1918" s="1" t="s">
        <v>113</v>
      </c>
      <c r="J1918" s="1" t="s">
        <v>61</v>
      </c>
      <c r="K1918" s="1" t="str">
        <f t="shared" si="134"/>
        <v>LVL</v>
      </c>
      <c r="L1918" s="2">
        <v>43510</v>
      </c>
      <c r="M1918" s="2">
        <v>43517</v>
      </c>
      <c r="N1918" s="2">
        <v>43517</v>
      </c>
      <c r="W1918" s="1" t="s">
        <v>59</v>
      </c>
      <c r="X1918" s="1" t="str">
        <f>"690945"</f>
        <v>690945</v>
      </c>
      <c r="Z1918" s="1" t="s">
        <v>184</v>
      </c>
      <c r="AA1918" s="1">
        <v>1</v>
      </c>
      <c r="AD1918" s="1" t="s">
        <v>79</v>
      </c>
    </row>
    <row r="1919" spans="1:30" s="1" customFormat="1" x14ac:dyDescent="0.3">
      <c r="A1919" s="1" t="s">
        <v>3863</v>
      </c>
      <c r="B1919" s="1" t="s">
        <v>3864</v>
      </c>
      <c r="C1919" s="1" t="s">
        <v>3865</v>
      </c>
      <c r="D1919" s="1" t="s">
        <v>34</v>
      </c>
      <c r="F1919" s="1" t="s">
        <v>4475</v>
      </c>
      <c r="G1919" s="1" t="s">
        <v>3869</v>
      </c>
      <c r="H1919" s="1" t="s">
        <v>60</v>
      </c>
      <c r="I1919" s="1" t="s">
        <v>113</v>
      </c>
      <c r="J1919" s="1" t="s">
        <v>61</v>
      </c>
      <c r="K1919" s="1" t="str">
        <f t="shared" si="134"/>
        <v>LVL</v>
      </c>
      <c r="L1919" s="2">
        <v>43510</v>
      </c>
      <c r="M1919" s="2">
        <v>43517</v>
      </c>
      <c r="N1919" s="2">
        <v>43517</v>
      </c>
      <c r="W1919" s="1" t="s">
        <v>59</v>
      </c>
      <c r="X1919" s="1" t="str">
        <f>"690945"</f>
        <v>690945</v>
      </c>
      <c r="Z1919" s="1" t="s">
        <v>184</v>
      </c>
      <c r="AA1919" s="1">
        <v>1</v>
      </c>
      <c r="AD1919" s="1" t="s">
        <v>79</v>
      </c>
    </row>
    <row r="1920" spans="1:30" s="1" customFormat="1" x14ac:dyDescent="0.3">
      <c r="A1920" s="1" t="s">
        <v>402</v>
      </c>
      <c r="B1920" s="1" t="s">
        <v>403</v>
      </c>
      <c r="C1920" s="1" t="s">
        <v>404</v>
      </c>
      <c r="D1920" s="1" t="s">
        <v>37</v>
      </c>
      <c r="F1920" s="1" t="s">
        <v>4478</v>
      </c>
      <c r="G1920" s="1" t="s">
        <v>3870</v>
      </c>
      <c r="H1920" s="1" t="s">
        <v>60</v>
      </c>
      <c r="I1920" s="1" t="s">
        <v>113</v>
      </c>
      <c r="J1920" s="1" t="s">
        <v>61</v>
      </c>
      <c r="K1920" s="1" t="str">
        <f>"102"</f>
        <v>102</v>
      </c>
      <c r="L1920" s="2">
        <v>43510</v>
      </c>
      <c r="M1920" s="2">
        <v>43511</v>
      </c>
      <c r="N1920" s="2">
        <v>43511</v>
      </c>
      <c r="W1920" s="1" t="s">
        <v>59</v>
      </c>
      <c r="X1920" s="1" t="str">
        <f>"847692"</f>
        <v>847692</v>
      </c>
      <c r="Z1920" s="1" t="s">
        <v>108</v>
      </c>
      <c r="AA1920" s="1">
        <v>1</v>
      </c>
      <c r="AB1920" s="1" t="s">
        <v>3871</v>
      </c>
      <c r="AD1920" s="1" t="s">
        <v>114</v>
      </c>
    </row>
    <row r="1921" spans="1:32" s="1" customFormat="1" x14ac:dyDescent="0.3">
      <c r="A1921" s="1" t="s">
        <v>835</v>
      </c>
      <c r="B1921" s="1" t="s">
        <v>836</v>
      </c>
      <c r="C1921" s="1" t="s">
        <v>300</v>
      </c>
      <c r="D1921" s="1" t="s">
        <v>34</v>
      </c>
      <c r="F1921" s="1" t="s">
        <v>4475</v>
      </c>
      <c r="G1921" s="1" t="s">
        <v>3872</v>
      </c>
      <c r="H1921" s="1" t="s">
        <v>60</v>
      </c>
      <c r="I1921" s="1" t="s">
        <v>113</v>
      </c>
      <c r="J1921" s="1" t="s">
        <v>61</v>
      </c>
      <c r="K1921" s="1" t="str">
        <f>"LVL"</f>
        <v>LVL</v>
      </c>
      <c r="L1921" s="2">
        <v>43510</v>
      </c>
      <c r="M1921" s="2">
        <v>43518</v>
      </c>
      <c r="N1921" s="2">
        <v>43518</v>
      </c>
      <c r="W1921" s="1" t="s">
        <v>59</v>
      </c>
      <c r="X1921" s="1" t="str">
        <f>"690945"</f>
        <v>690945</v>
      </c>
      <c r="Z1921" s="1" t="s">
        <v>184</v>
      </c>
      <c r="AA1921" s="1">
        <v>1</v>
      </c>
      <c r="AD1921" s="1" t="s">
        <v>79</v>
      </c>
    </row>
    <row r="1922" spans="1:32" s="1" customFormat="1" x14ac:dyDescent="0.3">
      <c r="A1922" s="1" t="s">
        <v>402</v>
      </c>
      <c r="B1922" s="1" t="s">
        <v>403</v>
      </c>
      <c r="C1922" s="1" t="s">
        <v>404</v>
      </c>
      <c r="D1922" s="1" t="s">
        <v>37</v>
      </c>
      <c r="F1922" s="1" t="s">
        <v>4478</v>
      </c>
      <c r="G1922" s="1" t="s">
        <v>3873</v>
      </c>
      <c r="H1922" s="1" t="s">
        <v>60</v>
      </c>
      <c r="I1922" s="1" t="s">
        <v>113</v>
      </c>
      <c r="J1922" s="1" t="s">
        <v>61</v>
      </c>
      <c r="K1922" s="1" t="str">
        <f>"102"</f>
        <v>102</v>
      </c>
      <c r="L1922" s="2">
        <v>43510</v>
      </c>
      <c r="M1922" s="2">
        <v>43511</v>
      </c>
      <c r="N1922" s="2">
        <v>43511</v>
      </c>
      <c r="W1922" s="1" t="s">
        <v>59</v>
      </c>
      <c r="X1922" s="1" t="str">
        <f>"847692"</f>
        <v>847692</v>
      </c>
      <c r="Z1922" s="1" t="s">
        <v>108</v>
      </c>
      <c r="AA1922" s="1">
        <v>1</v>
      </c>
      <c r="AB1922" s="1" t="s">
        <v>3874</v>
      </c>
      <c r="AD1922" s="1" t="s">
        <v>114</v>
      </c>
    </row>
    <row r="1923" spans="1:32" s="1" customFormat="1" x14ac:dyDescent="0.3">
      <c r="A1923" s="1" t="s">
        <v>1682</v>
      </c>
      <c r="B1923" s="1" t="s">
        <v>282</v>
      </c>
      <c r="C1923" s="1" t="s">
        <v>1683</v>
      </c>
      <c r="D1923" s="1" t="s">
        <v>37</v>
      </c>
      <c r="F1923" s="1">
        <v>105</v>
      </c>
      <c r="G1923" s="1" t="s">
        <v>3875</v>
      </c>
      <c r="H1923" s="1" t="s">
        <v>60</v>
      </c>
      <c r="I1923" s="1" t="s">
        <v>113</v>
      </c>
      <c r="J1923" s="1" t="s">
        <v>61</v>
      </c>
      <c r="K1923" s="1" t="str">
        <f>"102"</f>
        <v>102</v>
      </c>
      <c r="L1923" s="2">
        <v>43511</v>
      </c>
      <c r="M1923" s="2">
        <v>43514</v>
      </c>
      <c r="N1923" s="2">
        <v>43514</v>
      </c>
      <c r="W1923" s="1" t="s">
        <v>59</v>
      </c>
      <c r="X1923" s="1" t="str">
        <f>"305671"</f>
        <v>305671</v>
      </c>
      <c r="Z1923" s="1" t="s">
        <v>65</v>
      </c>
      <c r="AA1923" s="1">
        <v>1</v>
      </c>
      <c r="AD1923" s="1" t="s">
        <v>67</v>
      </c>
    </row>
    <row r="1924" spans="1:32" s="1" customFormat="1" x14ac:dyDescent="0.3">
      <c r="A1924" s="1" t="s">
        <v>770</v>
      </c>
      <c r="B1924" s="1" t="s">
        <v>771</v>
      </c>
      <c r="C1924" s="1" t="s">
        <v>772</v>
      </c>
      <c r="D1924" s="1" t="s">
        <v>34</v>
      </c>
      <c r="F1924" s="1" t="s">
        <v>4475</v>
      </c>
      <c r="G1924" s="1" t="s">
        <v>3876</v>
      </c>
      <c r="H1924" s="1" t="s">
        <v>60</v>
      </c>
      <c r="I1924" s="1" t="s">
        <v>113</v>
      </c>
      <c r="J1924" s="1" t="s">
        <v>61</v>
      </c>
      <c r="K1924" s="1" t="str">
        <f>"LVL"</f>
        <v>LVL</v>
      </c>
      <c r="L1924" s="2">
        <v>43511</v>
      </c>
      <c r="M1924" s="2">
        <v>43518</v>
      </c>
      <c r="N1924" s="2">
        <v>43518</v>
      </c>
      <c r="W1924" s="1" t="s">
        <v>59</v>
      </c>
      <c r="X1924" s="1" t="str">
        <f>"690945"</f>
        <v>690945</v>
      </c>
      <c r="Z1924" s="1" t="s">
        <v>184</v>
      </c>
      <c r="AA1924" s="1">
        <v>1</v>
      </c>
      <c r="AD1924" s="1" t="s">
        <v>79</v>
      </c>
    </row>
    <row r="1925" spans="1:32" s="1" customFormat="1" x14ac:dyDescent="0.3">
      <c r="A1925" s="1" t="s">
        <v>977</v>
      </c>
      <c r="B1925" s="1" t="s">
        <v>978</v>
      </c>
      <c r="C1925" s="1" t="s">
        <v>979</v>
      </c>
      <c r="D1925" s="1" t="s">
        <v>37</v>
      </c>
      <c r="F1925" s="1">
        <v>105</v>
      </c>
      <c r="G1925" s="1" t="s">
        <v>3877</v>
      </c>
      <c r="H1925" s="1" t="s">
        <v>60</v>
      </c>
      <c r="I1925" s="1" t="s">
        <v>113</v>
      </c>
      <c r="J1925" s="1" t="s">
        <v>61</v>
      </c>
      <c r="K1925" s="1" t="str">
        <f>"44"</f>
        <v>44</v>
      </c>
      <c r="L1925" s="2">
        <v>43511</v>
      </c>
      <c r="M1925" s="2">
        <v>43514</v>
      </c>
      <c r="N1925" s="2">
        <v>43514</v>
      </c>
      <c r="W1925" s="1" t="s">
        <v>59</v>
      </c>
      <c r="X1925" s="1" t="str">
        <f>"305671"</f>
        <v>305671</v>
      </c>
      <c r="Z1925" s="1" t="s">
        <v>65</v>
      </c>
      <c r="AA1925" s="1">
        <v>1</v>
      </c>
      <c r="AD1925" s="1" t="s">
        <v>67</v>
      </c>
    </row>
    <row r="1926" spans="1:32" s="1" customFormat="1" x14ac:dyDescent="0.3">
      <c r="A1926" s="1" t="s">
        <v>3301</v>
      </c>
      <c r="B1926" s="1" t="s">
        <v>134</v>
      </c>
      <c r="C1926" s="1" t="s">
        <v>3302</v>
      </c>
      <c r="D1926" s="1" t="s">
        <v>37</v>
      </c>
      <c r="F1926" s="1">
        <v>105</v>
      </c>
      <c r="G1926" s="1" t="s">
        <v>3878</v>
      </c>
      <c r="H1926" s="1" t="s">
        <v>60</v>
      </c>
      <c r="I1926" s="1" t="s">
        <v>64</v>
      </c>
      <c r="J1926" s="1" t="s">
        <v>61</v>
      </c>
      <c r="K1926" s="1" t="str">
        <f>"102"</f>
        <v>102</v>
      </c>
      <c r="L1926" s="2">
        <v>43514</v>
      </c>
      <c r="M1926" s="2">
        <v>43515</v>
      </c>
      <c r="N1926" s="2">
        <v>43515</v>
      </c>
      <c r="W1926" s="1" t="s">
        <v>59</v>
      </c>
      <c r="X1926" s="1" t="str">
        <f>"305671"</f>
        <v>305671</v>
      </c>
      <c r="Z1926" s="1" t="s">
        <v>65</v>
      </c>
      <c r="AA1926" s="1">
        <v>1</v>
      </c>
      <c r="AB1926" s="1" t="s">
        <v>49</v>
      </c>
      <c r="AD1926" s="1" t="s">
        <v>67</v>
      </c>
    </row>
    <row r="1927" spans="1:32" s="1" customFormat="1" x14ac:dyDescent="0.3">
      <c r="A1927" s="1" t="s">
        <v>3537</v>
      </c>
      <c r="B1927" s="1" t="s">
        <v>3538</v>
      </c>
      <c r="C1927" s="1" t="s">
        <v>3539</v>
      </c>
      <c r="D1927" s="1" t="s">
        <v>34</v>
      </c>
      <c r="F1927" s="1" t="s">
        <v>4475</v>
      </c>
      <c r="G1927" s="1" t="s">
        <v>3879</v>
      </c>
      <c r="H1927" s="1" t="s">
        <v>60</v>
      </c>
      <c r="I1927" s="1" t="s">
        <v>64</v>
      </c>
      <c r="J1927" s="1" t="s">
        <v>61</v>
      </c>
      <c r="K1927" s="1" t="str">
        <f>"LVL"</f>
        <v>LVL</v>
      </c>
      <c r="L1927" s="2">
        <v>43514</v>
      </c>
      <c r="M1927" s="2">
        <v>43522</v>
      </c>
      <c r="N1927" s="2">
        <v>43522</v>
      </c>
      <c r="W1927" s="1" t="s">
        <v>59</v>
      </c>
      <c r="X1927" s="1" t="str">
        <f>"690945"</f>
        <v>690945</v>
      </c>
      <c r="Z1927" s="1" t="s">
        <v>184</v>
      </c>
      <c r="AA1927" s="1">
        <v>1</v>
      </c>
      <c r="AD1927" s="1" t="s">
        <v>79</v>
      </c>
    </row>
    <row r="1928" spans="1:32" s="1" customFormat="1" x14ac:dyDescent="0.3">
      <c r="A1928" s="1" t="s">
        <v>3537</v>
      </c>
      <c r="B1928" s="1" t="s">
        <v>3538</v>
      </c>
      <c r="C1928" s="1" t="s">
        <v>3539</v>
      </c>
      <c r="D1928" s="1" t="s">
        <v>34</v>
      </c>
      <c r="F1928" s="1" t="s">
        <v>4475</v>
      </c>
      <c r="G1928" s="1" t="s">
        <v>3880</v>
      </c>
      <c r="H1928" s="1" t="s">
        <v>60</v>
      </c>
      <c r="I1928" s="1" t="s">
        <v>64</v>
      </c>
      <c r="J1928" s="1" t="s">
        <v>61</v>
      </c>
      <c r="K1928" s="1" t="str">
        <f>"LVL"</f>
        <v>LVL</v>
      </c>
      <c r="L1928" s="2">
        <v>43514</v>
      </c>
      <c r="M1928" s="2">
        <v>43522</v>
      </c>
      <c r="N1928" s="2">
        <v>43522</v>
      </c>
      <c r="W1928" s="1" t="s">
        <v>59</v>
      </c>
      <c r="X1928" s="1" t="str">
        <f>"690945"</f>
        <v>690945</v>
      </c>
      <c r="Z1928" s="1" t="s">
        <v>184</v>
      </c>
      <c r="AA1928" s="1">
        <v>1</v>
      </c>
      <c r="AD1928" s="1" t="s">
        <v>79</v>
      </c>
    </row>
    <row r="1929" spans="1:32" s="1" customFormat="1" x14ac:dyDescent="0.3">
      <c r="A1929" s="1" t="s">
        <v>3884</v>
      </c>
      <c r="B1929" s="1" t="s">
        <v>3885</v>
      </c>
      <c r="C1929" s="1" t="s">
        <v>35</v>
      </c>
      <c r="D1929" s="1" t="s">
        <v>3883</v>
      </c>
      <c r="F1929" s="1" t="s">
        <v>4522</v>
      </c>
      <c r="G1929" s="1" t="s">
        <v>3882</v>
      </c>
      <c r="H1929" s="1" t="s">
        <v>60</v>
      </c>
      <c r="I1929" s="1" t="s">
        <v>3890</v>
      </c>
      <c r="J1929" s="1" t="s">
        <v>61</v>
      </c>
      <c r="K1929" s="1" t="str">
        <f>"FRN"</f>
        <v>FRN</v>
      </c>
      <c r="L1929" s="2">
        <v>43514</v>
      </c>
      <c r="M1929" s="2">
        <v>43556</v>
      </c>
      <c r="N1929" s="2">
        <v>43556</v>
      </c>
      <c r="O1929" s="2">
        <v>43557</v>
      </c>
      <c r="R1929" s="1" t="str">
        <f>"A59A0064"</f>
        <v>A59A0064</v>
      </c>
      <c r="S1929" s="1" t="s">
        <v>3886</v>
      </c>
      <c r="T1929" s="1" t="s">
        <v>3887</v>
      </c>
      <c r="U1929" s="1" t="s">
        <v>3888</v>
      </c>
      <c r="V1929" s="1" t="s">
        <v>3889</v>
      </c>
      <c r="W1929" s="1" t="s">
        <v>488</v>
      </c>
      <c r="X1929" s="1" t="str">
        <f>"255840"</f>
        <v>255840</v>
      </c>
      <c r="Z1929" s="1" t="s">
        <v>3881</v>
      </c>
      <c r="AA1929" s="1">
        <v>4</v>
      </c>
      <c r="AB1929" s="1" t="s">
        <v>3892</v>
      </c>
      <c r="AD1929" s="1" t="s">
        <v>3891</v>
      </c>
      <c r="AF1929" s="2">
        <v>43556</v>
      </c>
    </row>
    <row r="1930" spans="1:32" s="1" customFormat="1" x14ac:dyDescent="0.3">
      <c r="A1930" s="1" t="s">
        <v>3884</v>
      </c>
      <c r="B1930" s="1" t="s">
        <v>3885</v>
      </c>
      <c r="C1930" s="1" t="s">
        <v>35</v>
      </c>
      <c r="D1930" s="1" t="s">
        <v>3883</v>
      </c>
      <c r="F1930" s="1" t="s">
        <v>4523</v>
      </c>
      <c r="G1930" s="1" t="s">
        <v>3894</v>
      </c>
      <c r="H1930" s="1" t="s">
        <v>60</v>
      </c>
      <c r="I1930" s="1" t="s">
        <v>3890</v>
      </c>
      <c r="J1930" s="1" t="s">
        <v>61</v>
      </c>
      <c r="K1930" s="1" t="str">
        <f>"FRN"</f>
        <v>FRN</v>
      </c>
      <c r="L1930" s="2">
        <v>43514</v>
      </c>
      <c r="M1930" s="2">
        <v>43556</v>
      </c>
      <c r="N1930" s="2">
        <v>43556</v>
      </c>
      <c r="O1930" s="2">
        <v>43557</v>
      </c>
      <c r="R1930" s="1" t="str">
        <f>"A3893510"</f>
        <v>A3893510</v>
      </c>
      <c r="S1930" s="1" t="s">
        <v>3895</v>
      </c>
      <c r="U1930" s="1" t="s">
        <v>3896</v>
      </c>
      <c r="V1930" s="1" t="s">
        <v>3897</v>
      </c>
      <c r="W1930" s="1" t="s">
        <v>488</v>
      </c>
      <c r="X1930" s="1" t="str">
        <f>"686324"</f>
        <v>686324</v>
      </c>
      <c r="Z1930" s="1" t="s">
        <v>3893</v>
      </c>
      <c r="AA1930" s="1">
        <v>1</v>
      </c>
      <c r="AB1930" s="1" t="s">
        <v>3899</v>
      </c>
      <c r="AD1930" s="1" t="s">
        <v>3898</v>
      </c>
      <c r="AF1930" s="2">
        <v>43556</v>
      </c>
    </row>
    <row r="1931" spans="1:32" s="1" customFormat="1" x14ac:dyDescent="0.3">
      <c r="A1931" s="1" t="s">
        <v>3884</v>
      </c>
      <c r="B1931" s="1" t="s">
        <v>3885</v>
      </c>
      <c r="C1931" s="1" t="s">
        <v>35</v>
      </c>
      <c r="D1931" s="1" t="s">
        <v>3883</v>
      </c>
      <c r="F1931" s="1" t="s">
        <v>4524</v>
      </c>
      <c r="G1931" s="1" t="s">
        <v>3901</v>
      </c>
      <c r="H1931" s="1" t="s">
        <v>60</v>
      </c>
      <c r="I1931" s="1" t="s">
        <v>3890</v>
      </c>
      <c r="J1931" s="1" t="s">
        <v>61</v>
      </c>
      <c r="K1931" s="1" t="str">
        <f>"FRN"</f>
        <v>FRN</v>
      </c>
      <c r="L1931" s="2">
        <v>43514</v>
      </c>
      <c r="M1931" s="2">
        <v>43556</v>
      </c>
      <c r="N1931" s="2">
        <v>43556</v>
      </c>
      <c r="O1931" s="2">
        <v>43557</v>
      </c>
      <c r="R1931" s="1" t="str">
        <f>"A3899101"</f>
        <v>A3899101</v>
      </c>
      <c r="S1931" s="1" t="s">
        <v>568</v>
      </c>
      <c r="T1931" s="1" t="s">
        <v>3887</v>
      </c>
      <c r="U1931" s="1" t="s">
        <v>3902</v>
      </c>
      <c r="V1931" s="1" t="s">
        <v>569</v>
      </c>
      <c r="W1931" s="1" t="s">
        <v>488</v>
      </c>
      <c r="X1931" s="1" t="str">
        <f>"250700"</f>
        <v>250700</v>
      </c>
      <c r="Z1931" s="1" t="s">
        <v>3900</v>
      </c>
      <c r="AA1931" s="1">
        <v>2</v>
      </c>
      <c r="AB1931" s="1" t="s">
        <v>3904</v>
      </c>
      <c r="AD1931" s="1" t="s">
        <v>3903</v>
      </c>
      <c r="AF1931" s="2">
        <v>43556</v>
      </c>
    </row>
    <row r="1932" spans="1:32" s="1" customFormat="1" x14ac:dyDescent="0.3">
      <c r="A1932" s="1" t="s">
        <v>2094</v>
      </c>
      <c r="B1932" s="1" t="s">
        <v>289</v>
      </c>
      <c r="C1932" s="1" t="s">
        <v>2095</v>
      </c>
      <c r="D1932" s="1" t="s">
        <v>34</v>
      </c>
      <c r="F1932" s="1" t="s">
        <v>4475</v>
      </c>
      <c r="G1932" s="1" t="s">
        <v>3905</v>
      </c>
      <c r="H1932" s="1" t="s">
        <v>60</v>
      </c>
      <c r="I1932" s="1" t="s">
        <v>95</v>
      </c>
      <c r="J1932" s="1" t="s">
        <v>61</v>
      </c>
      <c r="K1932" s="1" t="str">
        <f>"LVL"</f>
        <v>LVL</v>
      </c>
      <c r="L1932" s="2">
        <v>43515</v>
      </c>
      <c r="M1932" s="2">
        <v>43522</v>
      </c>
      <c r="N1932" s="2">
        <v>43522</v>
      </c>
      <c r="W1932" s="1" t="s">
        <v>59</v>
      </c>
      <c r="X1932" s="1" t="str">
        <f>"690945"</f>
        <v>690945</v>
      </c>
      <c r="Z1932" s="1" t="s">
        <v>184</v>
      </c>
      <c r="AA1932" s="1">
        <v>3</v>
      </c>
      <c r="AD1932" s="1" t="s">
        <v>79</v>
      </c>
    </row>
    <row r="1933" spans="1:32" s="1" customFormat="1" x14ac:dyDescent="0.3">
      <c r="A1933" s="1" t="s">
        <v>1834</v>
      </c>
      <c r="B1933" s="1" t="s">
        <v>1835</v>
      </c>
      <c r="C1933" s="1" t="s">
        <v>1836</v>
      </c>
      <c r="D1933" s="1" t="s">
        <v>37</v>
      </c>
      <c r="F1933" s="1">
        <v>105</v>
      </c>
      <c r="G1933" s="1" t="s">
        <v>3906</v>
      </c>
      <c r="H1933" s="1" t="s">
        <v>60</v>
      </c>
      <c r="I1933" s="1" t="s">
        <v>64</v>
      </c>
      <c r="J1933" s="1" t="s">
        <v>61</v>
      </c>
      <c r="K1933" s="1" t="str">
        <f>"102"</f>
        <v>102</v>
      </c>
      <c r="L1933" s="2">
        <v>43515</v>
      </c>
      <c r="M1933" s="2">
        <v>43517</v>
      </c>
      <c r="N1933" s="2">
        <v>43517</v>
      </c>
      <c r="W1933" s="1" t="s">
        <v>59</v>
      </c>
      <c r="X1933" s="1" t="str">
        <f>"305671"</f>
        <v>305671</v>
      </c>
      <c r="Z1933" s="1" t="s">
        <v>65</v>
      </c>
      <c r="AA1933" s="1">
        <v>1</v>
      </c>
      <c r="AD1933" s="1" t="s">
        <v>67</v>
      </c>
    </row>
    <row r="1934" spans="1:32" s="1" customFormat="1" x14ac:dyDescent="0.3">
      <c r="A1934" s="1" t="s">
        <v>440</v>
      </c>
      <c r="B1934" s="1" t="s">
        <v>441</v>
      </c>
      <c r="C1934" s="1" t="s">
        <v>442</v>
      </c>
      <c r="D1934" s="1" t="s">
        <v>37</v>
      </c>
      <c r="F1934" s="1" t="s">
        <v>4518</v>
      </c>
      <c r="G1934" s="1" t="s">
        <v>3907</v>
      </c>
      <c r="H1934" s="1" t="s">
        <v>60</v>
      </c>
      <c r="I1934" s="1" t="s">
        <v>113</v>
      </c>
      <c r="J1934" s="1" t="s">
        <v>61</v>
      </c>
      <c r="K1934" s="1" t="str">
        <f>"102"</f>
        <v>102</v>
      </c>
      <c r="L1934" s="2">
        <v>43515</v>
      </c>
      <c r="M1934" s="2">
        <v>43516</v>
      </c>
      <c r="N1934" s="2">
        <v>43516</v>
      </c>
      <c r="W1934" s="1" t="s">
        <v>59</v>
      </c>
      <c r="X1934" s="1" t="str">
        <f>"232994"</f>
        <v>232994</v>
      </c>
      <c r="Z1934" s="1" t="s">
        <v>3609</v>
      </c>
      <c r="AA1934" s="1">
        <v>1</v>
      </c>
      <c r="AB1934" s="1" t="s">
        <v>3908</v>
      </c>
      <c r="AD1934" s="1" t="s">
        <v>3614</v>
      </c>
    </row>
    <row r="1935" spans="1:32" s="1" customFormat="1" x14ac:dyDescent="0.3">
      <c r="A1935" s="1" t="s">
        <v>2603</v>
      </c>
      <c r="B1935" s="1" t="s">
        <v>51</v>
      </c>
      <c r="C1935" s="1" t="s">
        <v>2604</v>
      </c>
      <c r="D1935" s="1" t="s">
        <v>34</v>
      </c>
      <c r="F1935" s="1" t="s">
        <v>4475</v>
      </c>
      <c r="G1935" s="1" t="s">
        <v>3909</v>
      </c>
      <c r="H1935" s="1" t="s">
        <v>60</v>
      </c>
      <c r="I1935" s="1" t="s">
        <v>113</v>
      </c>
      <c r="J1935" s="1" t="s">
        <v>61</v>
      </c>
      <c r="K1935" s="1" t="str">
        <f>"LVL"</f>
        <v>LVL</v>
      </c>
      <c r="L1935" s="2">
        <v>43515</v>
      </c>
      <c r="M1935" s="2">
        <v>43522</v>
      </c>
      <c r="N1935" s="2">
        <v>43522</v>
      </c>
      <c r="W1935" s="1" t="s">
        <v>59</v>
      </c>
      <c r="X1935" s="1" t="str">
        <f>"690945"</f>
        <v>690945</v>
      </c>
      <c r="Z1935" s="1" t="s">
        <v>184</v>
      </c>
      <c r="AA1935" s="1">
        <v>1</v>
      </c>
      <c r="AD1935" s="1" t="s">
        <v>79</v>
      </c>
    </row>
    <row r="1936" spans="1:32" s="1" customFormat="1" x14ac:dyDescent="0.3">
      <c r="A1936" s="1" t="s">
        <v>1348</v>
      </c>
      <c r="B1936" s="1" t="s">
        <v>1349</v>
      </c>
      <c r="C1936" s="1" t="s">
        <v>607</v>
      </c>
      <c r="D1936" s="1" t="s">
        <v>34</v>
      </c>
      <c r="F1936" s="1" t="s">
        <v>4475</v>
      </c>
      <c r="G1936" s="1" t="s">
        <v>3910</v>
      </c>
      <c r="H1936" s="1" t="s">
        <v>60</v>
      </c>
      <c r="I1936" s="1" t="s">
        <v>113</v>
      </c>
      <c r="J1936" s="1" t="s">
        <v>61</v>
      </c>
      <c r="K1936" s="1" t="str">
        <f>"LVL"</f>
        <v>LVL</v>
      </c>
      <c r="L1936" s="2">
        <v>43516</v>
      </c>
      <c r="M1936" s="2">
        <v>43523</v>
      </c>
      <c r="N1936" s="2">
        <v>43523</v>
      </c>
      <c r="W1936" s="1" t="s">
        <v>59</v>
      </c>
      <c r="X1936" s="1" t="str">
        <f>"690945"</f>
        <v>690945</v>
      </c>
      <c r="Z1936" s="1" t="s">
        <v>184</v>
      </c>
      <c r="AA1936" s="1">
        <v>1</v>
      </c>
      <c r="AD1936" s="1" t="s">
        <v>79</v>
      </c>
    </row>
    <row r="1937" spans="1:30" s="1" customFormat="1" x14ac:dyDescent="0.3">
      <c r="A1937" s="1" t="s">
        <v>483</v>
      </c>
      <c r="B1937" s="1" t="s">
        <v>484</v>
      </c>
      <c r="C1937" s="1" t="s">
        <v>295</v>
      </c>
      <c r="D1937" s="1" t="s">
        <v>34</v>
      </c>
      <c r="F1937" s="1" t="s">
        <v>4475</v>
      </c>
      <c r="G1937" s="1" t="s">
        <v>3911</v>
      </c>
      <c r="H1937" s="1" t="s">
        <v>60</v>
      </c>
      <c r="I1937" s="1" t="s">
        <v>113</v>
      </c>
      <c r="J1937" s="1" t="s">
        <v>61</v>
      </c>
      <c r="K1937" s="1" t="str">
        <f>"LVL"</f>
        <v>LVL</v>
      </c>
      <c r="L1937" s="2">
        <v>43516</v>
      </c>
      <c r="M1937" s="2">
        <v>43523</v>
      </c>
      <c r="N1937" s="2">
        <v>43523</v>
      </c>
      <c r="W1937" s="1" t="s">
        <v>59</v>
      </c>
      <c r="X1937" s="1" t="str">
        <f>"690945"</f>
        <v>690945</v>
      </c>
      <c r="Z1937" s="1" t="s">
        <v>184</v>
      </c>
      <c r="AA1937" s="1">
        <v>1</v>
      </c>
      <c r="AB1937" s="1" t="s">
        <v>3912</v>
      </c>
      <c r="AD1937" s="1" t="s">
        <v>79</v>
      </c>
    </row>
    <row r="1938" spans="1:30" s="1" customFormat="1" x14ac:dyDescent="0.3">
      <c r="A1938" s="1" t="s">
        <v>483</v>
      </c>
      <c r="B1938" s="1" t="s">
        <v>484</v>
      </c>
      <c r="C1938" s="1" t="s">
        <v>295</v>
      </c>
      <c r="D1938" s="1" t="s">
        <v>34</v>
      </c>
      <c r="F1938" s="1" t="s">
        <v>4475</v>
      </c>
      <c r="G1938" s="1" t="s">
        <v>3911</v>
      </c>
      <c r="H1938" s="1" t="s">
        <v>60</v>
      </c>
      <c r="I1938" s="1" t="s">
        <v>113</v>
      </c>
      <c r="J1938" s="1" t="s">
        <v>61</v>
      </c>
      <c r="K1938" s="1" t="str">
        <f>"LVL"</f>
        <v>LVL</v>
      </c>
      <c r="L1938" s="2">
        <v>43516</v>
      </c>
      <c r="M1938" s="2">
        <v>43523</v>
      </c>
      <c r="N1938" s="2">
        <v>43523</v>
      </c>
      <c r="W1938" s="1" t="s">
        <v>59</v>
      </c>
      <c r="X1938" s="1" t="str">
        <f>"690945"</f>
        <v>690945</v>
      </c>
      <c r="Z1938" s="1" t="s">
        <v>184</v>
      </c>
      <c r="AA1938" s="1">
        <v>1</v>
      </c>
      <c r="AB1938" s="1" t="s">
        <v>3912</v>
      </c>
      <c r="AD1938" s="1" t="s">
        <v>79</v>
      </c>
    </row>
    <row r="1939" spans="1:30" s="1" customFormat="1" x14ac:dyDescent="0.3">
      <c r="A1939" s="1" t="s">
        <v>483</v>
      </c>
      <c r="B1939" s="1" t="s">
        <v>484</v>
      </c>
      <c r="C1939" s="1" t="s">
        <v>295</v>
      </c>
      <c r="D1939" s="1" t="s">
        <v>34</v>
      </c>
      <c r="F1939" s="1" t="s">
        <v>4475</v>
      </c>
      <c r="G1939" s="1" t="s">
        <v>3913</v>
      </c>
      <c r="H1939" s="1" t="s">
        <v>60</v>
      </c>
      <c r="I1939" s="1" t="s">
        <v>113</v>
      </c>
      <c r="J1939" s="1" t="s">
        <v>61</v>
      </c>
      <c r="K1939" s="1" t="str">
        <f>"LVL"</f>
        <v>LVL</v>
      </c>
      <c r="L1939" s="2">
        <v>43516</v>
      </c>
      <c r="M1939" s="2">
        <v>43523</v>
      </c>
      <c r="N1939" s="2">
        <v>43523</v>
      </c>
      <c r="W1939" s="1" t="s">
        <v>59</v>
      </c>
      <c r="X1939" s="1" t="str">
        <f>"690945"</f>
        <v>690945</v>
      </c>
      <c r="Z1939" s="1" t="s">
        <v>184</v>
      </c>
      <c r="AA1939" s="1">
        <v>1</v>
      </c>
      <c r="AB1939" s="1" t="s">
        <v>3914</v>
      </c>
      <c r="AD1939" s="1" t="s">
        <v>79</v>
      </c>
    </row>
    <row r="1940" spans="1:30" s="1" customFormat="1" x14ac:dyDescent="0.3">
      <c r="A1940" s="1" t="s">
        <v>3916</v>
      </c>
      <c r="B1940" s="1" t="s">
        <v>3917</v>
      </c>
      <c r="C1940" s="1" t="s">
        <v>3918</v>
      </c>
      <c r="D1940" s="1" t="s">
        <v>37</v>
      </c>
      <c r="F1940" s="1">
        <v>73</v>
      </c>
      <c r="G1940" s="1" t="s">
        <v>3915</v>
      </c>
      <c r="H1940" s="1" t="s">
        <v>60</v>
      </c>
      <c r="I1940" s="1" t="s">
        <v>95</v>
      </c>
      <c r="J1940" s="1" t="s">
        <v>61</v>
      </c>
      <c r="K1940" s="1" t="str">
        <f>"FRN"</f>
        <v>FRN</v>
      </c>
      <c r="L1940" s="2">
        <v>43517</v>
      </c>
      <c r="M1940" s="2">
        <v>43522</v>
      </c>
      <c r="N1940" s="2">
        <v>43522</v>
      </c>
      <c r="W1940" s="1" t="s">
        <v>59</v>
      </c>
      <c r="X1940" s="1" t="str">
        <f>"003734"</f>
        <v>003734</v>
      </c>
      <c r="Z1940" s="1" t="s">
        <v>36</v>
      </c>
      <c r="AA1940" s="1">
        <v>9</v>
      </c>
      <c r="AD1940" s="1" t="s">
        <v>39</v>
      </c>
    </row>
    <row r="1941" spans="1:30" s="1" customFormat="1" x14ac:dyDescent="0.3">
      <c r="A1941" s="1" t="s">
        <v>1957</v>
      </c>
      <c r="B1941" s="1" t="s">
        <v>134</v>
      </c>
      <c r="C1941" s="1" t="s">
        <v>550</v>
      </c>
      <c r="D1941" s="1" t="s">
        <v>34</v>
      </c>
      <c r="F1941" s="1" t="s">
        <v>4475</v>
      </c>
      <c r="G1941" s="1" t="s">
        <v>3919</v>
      </c>
      <c r="H1941" s="1" t="s">
        <v>60</v>
      </c>
      <c r="I1941" s="1" t="s">
        <v>113</v>
      </c>
      <c r="J1941" s="1" t="s">
        <v>61</v>
      </c>
      <c r="K1941" s="1" t="str">
        <f>"LVL"</f>
        <v>LVL</v>
      </c>
      <c r="L1941" s="2">
        <v>43517</v>
      </c>
      <c r="M1941" s="2">
        <v>43524</v>
      </c>
      <c r="N1941" s="2">
        <v>43524</v>
      </c>
      <c r="W1941" s="1" t="s">
        <v>59</v>
      </c>
      <c r="X1941" s="1" t="str">
        <f>"690945"</f>
        <v>690945</v>
      </c>
      <c r="Z1941" s="1" t="s">
        <v>184</v>
      </c>
      <c r="AA1941" s="1">
        <v>1</v>
      </c>
      <c r="AB1941" s="1" t="s">
        <v>3920</v>
      </c>
      <c r="AD1941" s="1" t="s">
        <v>79</v>
      </c>
    </row>
    <row r="1942" spans="1:30" s="1" customFormat="1" x14ac:dyDescent="0.3">
      <c r="A1942" s="1" t="s">
        <v>1558</v>
      </c>
      <c r="B1942" s="1" t="s">
        <v>51</v>
      </c>
      <c r="C1942" s="1" t="s">
        <v>1559</v>
      </c>
      <c r="D1942" s="1" t="s">
        <v>34</v>
      </c>
      <c r="F1942" s="1" t="s">
        <v>4475</v>
      </c>
      <c r="G1942" s="1" t="s">
        <v>3921</v>
      </c>
      <c r="H1942" s="1" t="s">
        <v>60</v>
      </c>
      <c r="I1942" s="1" t="s">
        <v>113</v>
      </c>
      <c r="J1942" s="1" t="s">
        <v>61</v>
      </c>
      <c r="K1942" s="1" t="str">
        <f>"LVL"</f>
        <v>LVL</v>
      </c>
      <c r="L1942" s="2">
        <v>43517</v>
      </c>
      <c r="M1942" s="2">
        <v>43525</v>
      </c>
      <c r="N1942" s="2">
        <v>43525</v>
      </c>
      <c r="W1942" s="1" t="s">
        <v>59</v>
      </c>
      <c r="X1942" s="1" t="str">
        <f>"690945"</f>
        <v>690945</v>
      </c>
      <c r="Z1942" s="1" t="s">
        <v>184</v>
      </c>
      <c r="AA1942" s="1">
        <v>1</v>
      </c>
      <c r="AD1942" s="1" t="s">
        <v>79</v>
      </c>
    </row>
    <row r="1943" spans="1:30" s="1" customFormat="1" x14ac:dyDescent="0.3">
      <c r="A1943" s="1" t="s">
        <v>2143</v>
      </c>
      <c r="B1943" s="1" t="s">
        <v>500</v>
      </c>
      <c r="C1943" s="1" t="s">
        <v>2144</v>
      </c>
      <c r="D1943" s="1" t="s">
        <v>37</v>
      </c>
      <c r="F1943" s="1" t="s">
        <v>4518</v>
      </c>
      <c r="G1943" s="1" t="s">
        <v>3922</v>
      </c>
      <c r="H1943" s="1" t="s">
        <v>60</v>
      </c>
      <c r="I1943" s="1" t="s">
        <v>64</v>
      </c>
      <c r="J1943" s="1" t="s">
        <v>61</v>
      </c>
      <c r="K1943" s="1" t="str">
        <f>"102"</f>
        <v>102</v>
      </c>
      <c r="L1943" s="2">
        <v>43518</v>
      </c>
      <c r="M1943" s="2">
        <v>43521</v>
      </c>
      <c r="N1943" s="2">
        <v>43521</v>
      </c>
      <c r="W1943" s="1" t="s">
        <v>59</v>
      </c>
      <c r="X1943" s="1" t="str">
        <f>"232994"</f>
        <v>232994</v>
      </c>
      <c r="Z1943" s="1" t="s">
        <v>3609</v>
      </c>
      <c r="AA1943" s="1">
        <v>1</v>
      </c>
      <c r="AB1943" s="1" t="s">
        <v>3923</v>
      </c>
      <c r="AD1943" s="1" t="s">
        <v>3614</v>
      </c>
    </row>
    <row r="1944" spans="1:30" s="1" customFormat="1" x14ac:dyDescent="0.3">
      <c r="A1944" s="1" t="s">
        <v>2143</v>
      </c>
      <c r="B1944" s="1" t="s">
        <v>500</v>
      </c>
      <c r="C1944" s="1" t="s">
        <v>2144</v>
      </c>
      <c r="D1944" s="1" t="s">
        <v>37</v>
      </c>
      <c r="F1944" s="1" t="s">
        <v>4518</v>
      </c>
      <c r="G1944" s="1" t="s">
        <v>3922</v>
      </c>
      <c r="H1944" s="1" t="s">
        <v>60</v>
      </c>
      <c r="I1944" s="1" t="s">
        <v>64</v>
      </c>
      <c r="J1944" s="1" t="s">
        <v>61</v>
      </c>
      <c r="K1944" s="1" t="str">
        <f>"102"</f>
        <v>102</v>
      </c>
      <c r="L1944" s="2">
        <v>43518</v>
      </c>
      <c r="M1944" s="2">
        <v>43521</v>
      </c>
      <c r="N1944" s="2">
        <v>43521</v>
      </c>
      <c r="W1944" s="1" t="s">
        <v>59</v>
      </c>
      <c r="X1944" s="1" t="str">
        <f>"232994"</f>
        <v>232994</v>
      </c>
      <c r="Z1944" s="1" t="s">
        <v>3609</v>
      </c>
      <c r="AA1944" s="1">
        <v>1</v>
      </c>
      <c r="AB1944" s="1" t="s">
        <v>3923</v>
      </c>
      <c r="AD1944" s="1" t="s">
        <v>3614</v>
      </c>
    </row>
    <row r="1945" spans="1:30" s="1" customFormat="1" x14ac:dyDescent="0.3">
      <c r="A1945" s="1" t="s">
        <v>3925</v>
      </c>
      <c r="B1945" s="1" t="s">
        <v>634</v>
      </c>
      <c r="C1945" s="1" t="s">
        <v>635</v>
      </c>
      <c r="D1945" s="1" t="s">
        <v>37</v>
      </c>
      <c r="F1945" s="1">
        <v>105</v>
      </c>
      <c r="G1945" s="1" t="s">
        <v>3924</v>
      </c>
      <c r="H1945" s="1" t="s">
        <v>60</v>
      </c>
      <c r="I1945" s="1" t="s">
        <v>113</v>
      </c>
      <c r="J1945" s="1" t="s">
        <v>61</v>
      </c>
      <c r="K1945" s="1" t="str">
        <f>"102"</f>
        <v>102</v>
      </c>
      <c r="L1945" s="2">
        <v>43518</v>
      </c>
      <c r="M1945" s="2">
        <v>43521</v>
      </c>
      <c r="N1945" s="2">
        <v>43521</v>
      </c>
      <c r="W1945" s="1" t="s">
        <v>59</v>
      </c>
      <c r="X1945" s="1" t="str">
        <f>"305671"</f>
        <v>305671</v>
      </c>
      <c r="Z1945" s="1" t="s">
        <v>65</v>
      </c>
      <c r="AA1945" s="1">
        <v>1</v>
      </c>
      <c r="AD1945" s="1" t="s">
        <v>67</v>
      </c>
    </row>
    <row r="1946" spans="1:30" s="1" customFormat="1" x14ac:dyDescent="0.3">
      <c r="A1946" s="1" t="s">
        <v>3925</v>
      </c>
      <c r="B1946" s="1" t="s">
        <v>634</v>
      </c>
      <c r="C1946" s="1" t="s">
        <v>635</v>
      </c>
      <c r="D1946" s="1" t="s">
        <v>37</v>
      </c>
      <c r="F1946" s="1">
        <v>105</v>
      </c>
      <c r="G1946" s="1" t="s">
        <v>3926</v>
      </c>
      <c r="H1946" s="1" t="s">
        <v>60</v>
      </c>
      <c r="I1946" s="1" t="s">
        <v>113</v>
      </c>
      <c r="J1946" s="1" t="s">
        <v>61</v>
      </c>
      <c r="K1946" s="1" t="str">
        <f>"102"</f>
        <v>102</v>
      </c>
      <c r="L1946" s="2">
        <v>43518</v>
      </c>
      <c r="M1946" s="2">
        <v>43521</v>
      </c>
      <c r="N1946" s="2">
        <v>43521</v>
      </c>
      <c r="W1946" s="1" t="s">
        <v>59</v>
      </c>
      <c r="X1946" s="1" t="str">
        <f>"305671"</f>
        <v>305671</v>
      </c>
      <c r="Z1946" s="1" t="s">
        <v>65</v>
      </c>
      <c r="AA1946" s="1">
        <v>1</v>
      </c>
      <c r="AD1946" s="1" t="s">
        <v>67</v>
      </c>
    </row>
    <row r="1947" spans="1:30" s="1" customFormat="1" x14ac:dyDescent="0.3">
      <c r="A1947" s="1" t="s">
        <v>3928</v>
      </c>
      <c r="B1947" s="1" t="s">
        <v>3929</v>
      </c>
      <c r="C1947" s="1" t="s">
        <v>3930</v>
      </c>
      <c r="D1947" s="1" t="s">
        <v>34</v>
      </c>
      <c r="F1947" s="1" t="s">
        <v>4475</v>
      </c>
      <c r="G1947" s="1" t="s">
        <v>3927</v>
      </c>
      <c r="H1947" s="1" t="s">
        <v>60</v>
      </c>
      <c r="I1947" s="1" t="s">
        <v>113</v>
      </c>
      <c r="J1947" s="1" t="s">
        <v>61</v>
      </c>
      <c r="K1947" s="1" t="str">
        <f t="shared" ref="K1947:K1954" si="135">"LVL"</f>
        <v>LVL</v>
      </c>
      <c r="L1947" s="2">
        <v>43518</v>
      </c>
      <c r="M1947" s="2">
        <v>43525</v>
      </c>
      <c r="N1947" s="2">
        <v>43525</v>
      </c>
      <c r="W1947" s="1" t="s">
        <v>59</v>
      </c>
      <c r="X1947" s="1" t="str">
        <f t="shared" ref="X1947:X1953" si="136">"690945"</f>
        <v>690945</v>
      </c>
      <c r="Z1947" s="1" t="s">
        <v>184</v>
      </c>
      <c r="AA1947" s="1">
        <v>1</v>
      </c>
      <c r="AB1947" s="1" t="s">
        <v>3931</v>
      </c>
      <c r="AD1947" s="1" t="s">
        <v>79</v>
      </c>
    </row>
    <row r="1948" spans="1:30" s="1" customFormat="1" x14ac:dyDescent="0.3">
      <c r="A1948" s="1" t="s">
        <v>3933</v>
      </c>
      <c r="B1948" s="1" t="s">
        <v>3934</v>
      </c>
      <c r="C1948" s="1" t="s">
        <v>46</v>
      </c>
      <c r="D1948" s="1" t="s">
        <v>34</v>
      </c>
      <c r="F1948" s="1" t="s">
        <v>4475</v>
      </c>
      <c r="G1948" s="1" t="s">
        <v>3932</v>
      </c>
      <c r="H1948" s="1" t="s">
        <v>60</v>
      </c>
      <c r="I1948" s="1" t="s">
        <v>113</v>
      </c>
      <c r="J1948" s="1" t="s">
        <v>61</v>
      </c>
      <c r="K1948" s="1" t="str">
        <f t="shared" si="135"/>
        <v>LVL</v>
      </c>
      <c r="L1948" s="2">
        <v>43518</v>
      </c>
      <c r="M1948" s="2">
        <v>43525</v>
      </c>
      <c r="N1948" s="2">
        <v>43525</v>
      </c>
      <c r="W1948" s="1" t="s">
        <v>59</v>
      </c>
      <c r="X1948" s="1" t="str">
        <f t="shared" si="136"/>
        <v>690945</v>
      </c>
      <c r="Z1948" s="1" t="s">
        <v>184</v>
      </c>
      <c r="AA1948" s="1">
        <v>1</v>
      </c>
      <c r="AD1948" s="1" t="s">
        <v>79</v>
      </c>
    </row>
    <row r="1949" spans="1:30" s="1" customFormat="1" x14ac:dyDescent="0.3">
      <c r="A1949" s="1" t="s">
        <v>3933</v>
      </c>
      <c r="B1949" s="1" t="s">
        <v>3934</v>
      </c>
      <c r="C1949" s="1" t="s">
        <v>46</v>
      </c>
      <c r="D1949" s="1" t="s">
        <v>34</v>
      </c>
      <c r="F1949" s="1" t="s">
        <v>4475</v>
      </c>
      <c r="G1949" s="1" t="s">
        <v>3932</v>
      </c>
      <c r="H1949" s="1" t="s">
        <v>60</v>
      </c>
      <c r="I1949" s="1" t="s">
        <v>113</v>
      </c>
      <c r="J1949" s="1" t="s">
        <v>61</v>
      </c>
      <c r="K1949" s="1" t="str">
        <f t="shared" si="135"/>
        <v>LVL</v>
      </c>
      <c r="L1949" s="2">
        <v>43518</v>
      </c>
      <c r="M1949" s="2">
        <v>43525</v>
      </c>
      <c r="N1949" s="2">
        <v>43525</v>
      </c>
      <c r="W1949" s="1" t="s">
        <v>59</v>
      </c>
      <c r="X1949" s="1" t="str">
        <f t="shared" si="136"/>
        <v>690945</v>
      </c>
      <c r="Z1949" s="1" t="s">
        <v>184</v>
      </c>
      <c r="AA1949" s="1">
        <v>1</v>
      </c>
      <c r="AD1949" s="1" t="s">
        <v>79</v>
      </c>
    </row>
    <row r="1950" spans="1:30" s="1" customFormat="1" x14ac:dyDescent="0.3">
      <c r="A1950" s="1" t="s">
        <v>3936</v>
      </c>
      <c r="B1950" s="1" t="s">
        <v>3937</v>
      </c>
      <c r="C1950" s="1" t="s">
        <v>3938</v>
      </c>
      <c r="D1950" s="1" t="s">
        <v>34</v>
      </c>
      <c r="F1950" s="1" t="s">
        <v>4475</v>
      </c>
      <c r="G1950" s="1" t="s">
        <v>3935</v>
      </c>
      <c r="H1950" s="1" t="s">
        <v>60</v>
      </c>
      <c r="I1950" s="1" t="s">
        <v>113</v>
      </c>
      <c r="J1950" s="1" t="s">
        <v>61</v>
      </c>
      <c r="K1950" s="1" t="str">
        <f t="shared" si="135"/>
        <v>LVL</v>
      </c>
      <c r="L1950" s="2">
        <v>43518</v>
      </c>
      <c r="M1950" s="2">
        <v>43525</v>
      </c>
      <c r="N1950" s="2">
        <v>43525</v>
      </c>
      <c r="W1950" s="1" t="s">
        <v>59</v>
      </c>
      <c r="X1950" s="1" t="str">
        <f t="shared" si="136"/>
        <v>690945</v>
      </c>
      <c r="Z1950" s="1" t="s">
        <v>184</v>
      </c>
      <c r="AA1950" s="1">
        <v>1</v>
      </c>
      <c r="AB1950" s="1" t="s">
        <v>3939</v>
      </c>
      <c r="AD1950" s="1" t="s">
        <v>79</v>
      </c>
    </row>
    <row r="1951" spans="1:30" s="1" customFormat="1" x14ac:dyDescent="0.3">
      <c r="A1951" s="1" t="s">
        <v>3936</v>
      </c>
      <c r="B1951" s="1" t="s">
        <v>3937</v>
      </c>
      <c r="C1951" s="1" t="s">
        <v>3938</v>
      </c>
      <c r="D1951" s="1" t="s">
        <v>34</v>
      </c>
      <c r="F1951" s="1" t="s">
        <v>4475</v>
      </c>
      <c r="G1951" s="1" t="s">
        <v>3935</v>
      </c>
      <c r="H1951" s="1" t="s">
        <v>60</v>
      </c>
      <c r="I1951" s="1" t="s">
        <v>113</v>
      </c>
      <c r="J1951" s="1" t="s">
        <v>61</v>
      </c>
      <c r="K1951" s="1" t="str">
        <f t="shared" si="135"/>
        <v>LVL</v>
      </c>
      <c r="L1951" s="2">
        <v>43518</v>
      </c>
      <c r="M1951" s="2">
        <v>43525</v>
      </c>
      <c r="N1951" s="2">
        <v>43525</v>
      </c>
      <c r="W1951" s="1" t="s">
        <v>59</v>
      </c>
      <c r="X1951" s="1" t="str">
        <f t="shared" si="136"/>
        <v>690945</v>
      </c>
      <c r="Z1951" s="1" t="s">
        <v>184</v>
      </c>
      <c r="AA1951" s="1">
        <v>1</v>
      </c>
      <c r="AB1951" s="1" t="s">
        <v>3939</v>
      </c>
      <c r="AD1951" s="1" t="s">
        <v>79</v>
      </c>
    </row>
    <row r="1952" spans="1:30" s="1" customFormat="1" x14ac:dyDescent="0.3">
      <c r="A1952" s="1" t="s">
        <v>1558</v>
      </c>
      <c r="B1952" s="1" t="s">
        <v>51</v>
      </c>
      <c r="C1952" s="1" t="s">
        <v>1559</v>
      </c>
      <c r="D1952" s="1" t="s">
        <v>34</v>
      </c>
      <c r="F1952" s="1" t="s">
        <v>4475</v>
      </c>
      <c r="G1952" s="1" t="s">
        <v>3940</v>
      </c>
      <c r="H1952" s="1" t="s">
        <v>60</v>
      </c>
      <c r="I1952" s="1" t="s">
        <v>113</v>
      </c>
      <c r="J1952" s="1" t="s">
        <v>61</v>
      </c>
      <c r="K1952" s="1" t="str">
        <f t="shared" si="135"/>
        <v>LVL</v>
      </c>
      <c r="L1952" s="2">
        <v>43518</v>
      </c>
      <c r="M1952" s="2">
        <v>43525</v>
      </c>
      <c r="N1952" s="2">
        <v>43525</v>
      </c>
      <c r="W1952" s="1" t="s">
        <v>59</v>
      </c>
      <c r="X1952" s="1" t="str">
        <f t="shared" si="136"/>
        <v>690945</v>
      </c>
      <c r="Z1952" s="1" t="s">
        <v>184</v>
      </c>
      <c r="AA1952" s="1">
        <v>1</v>
      </c>
      <c r="AD1952" s="1" t="s">
        <v>79</v>
      </c>
    </row>
    <row r="1953" spans="1:30" s="1" customFormat="1" x14ac:dyDescent="0.3">
      <c r="A1953" s="1" t="s">
        <v>1558</v>
      </c>
      <c r="B1953" s="1" t="s">
        <v>51</v>
      </c>
      <c r="C1953" s="1" t="s">
        <v>1559</v>
      </c>
      <c r="D1953" s="1" t="s">
        <v>34</v>
      </c>
      <c r="F1953" s="1" t="s">
        <v>4475</v>
      </c>
      <c r="G1953" s="1" t="s">
        <v>3940</v>
      </c>
      <c r="H1953" s="1" t="s">
        <v>60</v>
      </c>
      <c r="I1953" s="1" t="s">
        <v>113</v>
      </c>
      <c r="J1953" s="1" t="s">
        <v>61</v>
      </c>
      <c r="K1953" s="1" t="str">
        <f t="shared" si="135"/>
        <v>LVL</v>
      </c>
      <c r="L1953" s="2">
        <v>43518</v>
      </c>
      <c r="M1953" s="2">
        <v>43525</v>
      </c>
      <c r="N1953" s="2">
        <v>43525</v>
      </c>
      <c r="W1953" s="1" t="s">
        <v>59</v>
      </c>
      <c r="X1953" s="1" t="str">
        <f t="shared" si="136"/>
        <v>690945</v>
      </c>
      <c r="Z1953" s="1" t="s">
        <v>184</v>
      </c>
      <c r="AA1953" s="1">
        <v>1</v>
      </c>
      <c r="AD1953" s="1" t="s">
        <v>79</v>
      </c>
    </row>
    <row r="1954" spans="1:30" s="1" customFormat="1" x14ac:dyDescent="0.3">
      <c r="A1954" s="1" t="s">
        <v>2701</v>
      </c>
      <c r="B1954" s="1" t="s">
        <v>120</v>
      </c>
      <c r="C1954" s="1" t="s">
        <v>121</v>
      </c>
      <c r="D1954" s="1" t="s">
        <v>34</v>
      </c>
      <c r="F1954" s="1" t="s">
        <v>4475</v>
      </c>
      <c r="G1954" s="1" t="s">
        <v>3941</v>
      </c>
      <c r="H1954" s="1" t="s">
        <v>60</v>
      </c>
      <c r="I1954" s="1" t="s">
        <v>113</v>
      </c>
      <c r="J1954" s="1" t="s">
        <v>61</v>
      </c>
      <c r="K1954" s="1" t="str">
        <f t="shared" si="135"/>
        <v>LVL</v>
      </c>
      <c r="L1954" s="2">
        <v>43518</v>
      </c>
      <c r="M1954" s="2">
        <v>43528</v>
      </c>
      <c r="N1954" s="2">
        <v>43528</v>
      </c>
      <c r="W1954" s="1" t="s">
        <v>59</v>
      </c>
      <c r="X1954" s="1" t="str">
        <f>"139545"</f>
        <v>139545</v>
      </c>
      <c r="Z1954" s="1" t="s">
        <v>74</v>
      </c>
      <c r="AA1954" s="1">
        <v>1</v>
      </c>
      <c r="AD1954" s="1" t="s">
        <v>79</v>
      </c>
    </row>
    <row r="1955" spans="1:30" s="1" customFormat="1" x14ac:dyDescent="0.3">
      <c r="A1955" s="1" t="s">
        <v>838</v>
      </c>
      <c r="B1955" s="1" t="s">
        <v>839</v>
      </c>
      <c r="C1955" s="1" t="s">
        <v>840</v>
      </c>
      <c r="D1955" s="1" t="s">
        <v>37</v>
      </c>
      <c r="F1955" s="1">
        <v>105</v>
      </c>
      <c r="G1955" s="1" t="s">
        <v>3942</v>
      </c>
      <c r="H1955" s="1" t="s">
        <v>60</v>
      </c>
      <c r="I1955" s="1" t="s">
        <v>113</v>
      </c>
      <c r="J1955" s="1" t="s">
        <v>61</v>
      </c>
      <c r="K1955" s="1" t="str">
        <f>"FRN"</f>
        <v>FRN</v>
      </c>
      <c r="L1955" s="2">
        <v>43519</v>
      </c>
      <c r="M1955" s="2">
        <v>43522</v>
      </c>
      <c r="N1955" s="2">
        <v>43522</v>
      </c>
      <c r="W1955" s="1" t="s">
        <v>59</v>
      </c>
      <c r="X1955" s="1" t="str">
        <f>"305671"</f>
        <v>305671</v>
      </c>
      <c r="Z1955" s="1" t="s">
        <v>65</v>
      </c>
      <c r="AA1955" s="1">
        <v>1</v>
      </c>
      <c r="AD1955" s="1" t="s">
        <v>67</v>
      </c>
    </row>
    <row r="1956" spans="1:30" s="1" customFormat="1" x14ac:dyDescent="0.3">
      <c r="A1956" s="1" t="s">
        <v>3537</v>
      </c>
      <c r="B1956" s="1" t="s">
        <v>3538</v>
      </c>
      <c r="C1956" s="1" t="s">
        <v>3539</v>
      </c>
      <c r="D1956" s="1" t="s">
        <v>34</v>
      </c>
      <c r="F1956" s="1" t="s">
        <v>4475</v>
      </c>
      <c r="G1956" s="1" t="s">
        <v>3943</v>
      </c>
      <c r="H1956" s="1" t="s">
        <v>60</v>
      </c>
      <c r="I1956" s="1" t="s">
        <v>64</v>
      </c>
      <c r="J1956" s="1" t="s">
        <v>61</v>
      </c>
      <c r="K1956" s="1" t="str">
        <f t="shared" ref="K1956:K1984" si="137">"LVL"</f>
        <v>LVL</v>
      </c>
      <c r="L1956" s="2">
        <v>43521</v>
      </c>
      <c r="M1956" s="2">
        <v>43529</v>
      </c>
      <c r="N1956" s="2">
        <v>43529</v>
      </c>
      <c r="W1956" s="1" t="s">
        <v>59</v>
      </c>
      <c r="X1956" s="1" t="str">
        <f>"690945"</f>
        <v>690945</v>
      </c>
      <c r="Z1956" s="1" t="s">
        <v>184</v>
      </c>
      <c r="AA1956" s="1">
        <v>1</v>
      </c>
      <c r="AD1956" s="1" t="s">
        <v>79</v>
      </c>
    </row>
    <row r="1957" spans="1:30" s="1" customFormat="1" x14ac:dyDescent="0.3">
      <c r="A1957" s="1" t="s">
        <v>3019</v>
      </c>
      <c r="B1957" s="1" t="s">
        <v>500</v>
      </c>
      <c r="C1957" s="1" t="s">
        <v>3020</v>
      </c>
      <c r="D1957" s="1" t="s">
        <v>34</v>
      </c>
      <c r="F1957" s="1" t="s">
        <v>4475</v>
      </c>
      <c r="G1957" s="1" t="s">
        <v>3944</v>
      </c>
      <c r="H1957" s="1" t="s">
        <v>60</v>
      </c>
      <c r="I1957" s="1" t="s">
        <v>113</v>
      </c>
      <c r="J1957" s="1" t="s">
        <v>61</v>
      </c>
      <c r="K1957" s="1" t="str">
        <f t="shared" si="137"/>
        <v>LVL</v>
      </c>
      <c r="L1957" s="2">
        <v>43521</v>
      </c>
      <c r="M1957" s="2">
        <v>43528</v>
      </c>
      <c r="N1957" s="2">
        <v>43528</v>
      </c>
      <c r="W1957" s="1" t="s">
        <v>59</v>
      </c>
      <c r="X1957" s="1" t="str">
        <f>"139545"</f>
        <v>139545</v>
      </c>
      <c r="Z1957" s="1" t="s">
        <v>74</v>
      </c>
      <c r="AA1957" s="1">
        <v>1</v>
      </c>
      <c r="AB1957" s="1" t="s">
        <v>3945</v>
      </c>
      <c r="AD1957" s="1" t="s">
        <v>79</v>
      </c>
    </row>
    <row r="1958" spans="1:30" s="1" customFormat="1" x14ac:dyDescent="0.3">
      <c r="A1958" s="1" t="s">
        <v>3019</v>
      </c>
      <c r="B1958" s="1" t="s">
        <v>500</v>
      </c>
      <c r="C1958" s="1" t="s">
        <v>3020</v>
      </c>
      <c r="D1958" s="1" t="s">
        <v>34</v>
      </c>
      <c r="F1958" s="1" t="s">
        <v>4475</v>
      </c>
      <c r="G1958" s="1" t="s">
        <v>3944</v>
      </c>
      <c r="H1958" s="1" t="s">
        <v>60</v>
      </c>
      <c r="I1958" s="1" t="s">
        <v>113</v>
      </c>
      <c r="J1958" s="1" t="s">
        <v>61</v>
      </c>
      <c r="K1958" s="1" t="str">
        <f t="shared" si="137"/>
        <v>LVL</v>
      </c>
      <c r="L1958" s="2">
        <v>43521</v>
      </c>
      <c r="M1958" s="2">
        <v>43528</v>
      </c>
      <c r="N1958" s="2">
        <v>43528</v>
      </c>
      <c r="W1958" s="1" t="s">
        <v>59</v>
      </c>
      <c r="X1958" s="1" t="str">
        <f>"139545"</f>
        <v>139545</v>
      </c>
      <c r="Z1958" s="1" t="s">
        <v>74</v>
      </c>
      <c r="AA1958" s="1">
        <v>1</v>
      </c>
      <c r="AB1958" s="1" t="s">
        <v>3945</v>
      </c>
      <c r="AD1958" s="1" t="s">
        <v>79</v>
      </c>
    </row>
    <row r="1959" spans="1:30" s="1" customFormat="1" x14ac:dyDescent="0.3">
      <c r="A1959" s="1" t="s">
        <v>3019</v>
      </c>
      <c r="B1959" s="1" t="s">
        <v>500</v>
      </c>
      <c r="C1959" s="1" t="s">
        <v>3020</v>
      </c>
      <c r="D1959" s="1" t="s">
        <v>34</v>
      </c>
      <c r="F1959" s="1" t="s">
        <v>4475</v>
      </c>
      <c r="G1959" s="1" t="s">
        <v>3944</v>
      </c>
      <c r="H1959" s="1" t="s">
        <v>60</v>
      </c>
      <c r="I1959" s="1" t="s">
        <v>113</v>
      </c>
      <c r="J1959" s="1" t="s">
        <v>61</v>
      </c>
      <c r="K1959" s="1" t="str">
        <f t="shared" si="137"/>
        <v>LVL</v>
      </c>
      <c r="L1959" s="2">
        <v>43521</v>
      </c>
      <c r="M1959" s="2">
        <v>43528</v>
      </c>
      <c r="N1959" s="2">
        <v>43528</v>
      </c>
      <c r="W1959" s="1" t="s">
        <v>59</v>
      </c>
      <c r="X1959" s="1" t="str">
        <f>"139545"</f>
        <v>139545</v>
      </c>
      <c r="Z1959" s="1" t="s">
        <v>74</v>
      </c>
      <c r="AA1959" s="1">
        <v>1</v>
      </c>
      <c r="AB1959" s="1" t="s">
        <v>3945</v>
      </c>
      <c r="AD1959" s="1" t="s">
        <v>79</v>
      </c>
    </row>
    <row r="1960" spans="1:30" s="1" customFormat="1" x14ac:dyDescent="0.3">
      <c r="A1960" s="1" t="s">
        <v>838</v>
      </c>
      <c r="B1960" s="1" t="s">
        <v>839</v>
      </c>
      <c r="C1960" s="1" t="s">
        <v>840</v>
      </c>
      <c r="D1960" s="1" t="s">
        <v>34</v>
      </c>
      <c r="F1960" s="1" t="s">
        <v>4475</v>
      </c>
      <c r="G1960" s="1" t="s">
        <v>3946</v>
      </c>
      <c r="H1960" s="1" t="s">
        <v>60</v>
      </c>
      <c r="I1960" s="1" t="s">
        <v>113</v>
      </c>
      <c r="J1960" s="1" t="s">
        <v>61</v>
      </c>
      <c r="K1960" s="1" t="str">
        <f t="shared" si="137"/>
        <v>LVL</v>
      </c>
      <c r="L1960" s="2">
        <v>43521</v>
      </c>
      <c r="M1960" s="2">
        <v>43528</v>
      </c>
      <c r="N1960" s="2">
        <v>43528</v>
      </c>
      <c r="W1960" s="1" t="s">
        <v>59</v>
      </c>
      <c r="X1960" s="1" t="str">
        <f t="shared" ref="X1960:X1971" si="138">"690945"</f>
        <v>690945</v>
      </c>
      <c r="Z1960" s="1" t="s">
        <v>184</v>
      </c>
      <c r="AA1960" s="1">
        <v>1</v>
      </c>
      <c r="AD1960" s="1" t="s">
        <v>79</v>
      </c>
    </row>
    <row r="1961" spans="1:30" s="1" customFormat="1" x14ac:dyDescent="0.3">
      <c r="A1961" s="1" t="s">
        <v>838</v>
      </c>
      <c r="B1961" s="1" t="s">
        <v>839</v>
      </c>
      <c r="C1961" s="1" t="s">
        <v>840</v>
      </c>
      <c r="D1961" s="1" t="s">
        <v>34</v>
      </c>
      <c r="F1961" s="1" t="s">
        <v>4475</v>
      </c>
      <c r="G1961" s="1" t="s">
        <v>3946</v>
      </c>
      <c r="H1961" s="1" t="s">
        <v>60</v>
      </c>
      <c r="I1961" s="1" t="s">
        <v>113</v>
      </c>
      <c r="J1961" s="1" t="s">
        <v>61</v>
      </c>
      <c r="K1961" s="1" t="str">
        <f t="shared" si="137"/>
        <v>LVL</v>
      </c>
      <c r="L1961" s="2">
        <v>43521</v>
      </c>
      <c r="M1961" s="2">
        <v>43528</v>
      </c>
      <c r="N1961" s="2">
        <v>43528</v>
      </c>
      <c r="W1961" s="1" t="s">
        <v>59</v>
      </c>
      <c r="X1961" s="1" t="str">
        <f t="shared" si="138"/>
        <v>690945</v>
      </c>
      <c r="Z1961" s="1" t="s">
        <v>184</v>
      </c>
      <c r="AA1961" s="1">
        <v>1</v>
      </c>
      <c r="AD1961" s="1" t="s">
        <v>79</v>
      </c>
    </row>
    <row r="1962" spans="1:30" s="1" customFormat="1" x14ac:dyDescent="0.3">
      <c r="A1962" s="1" t="s">
        <v>3948</v>
      </c>
      <c r="B1962" s="1" t="s">
        <v>51</v>
      </c>
      <c r="C1962" s="1" t="s">
        <v>3949</v>
      </c>
      <c r="D1962" s="1" t="s">
        <v>34</v>
      </c>
      <c r="F1962" s="1" t="s">
        <v>4475</v>
      </c>
      <c r="G1962" s="1" t="s">
        <v>3947</v>
      </c>
      <c r="H1962" s="1" t="s">
        <v>60</v>
      </c>
      <c r="I1962" s="1" t="s">
        <v>113</v>
      </c>
      <c r="J1962" s="1" t="s">
        <v>61</v>
      </c>
      <c r="K1962" s="1" t="str">
        <f t="shared" si="137"/>
        <v>LVL</v>
      </c>
      <c r="L1962" s="2">
        <v>43521</v>
      </c>
      <c r="M1962" s="2">
        <v>43528</v>
      </c>
      <c r="N1962" s="2">
        <v>43528</v>
      </c>
      <c r="W1962" s="1" t="s">
        <v>59</v>
      </c>
      <c r="X1962" s="1" t="str">
        <f t="shared" si="138"/>
        <v>690945</v>
      </c>
      <c r="Z1962" s="1" t="s">
        <v>184</v>
      </c>
      <c r="AA1962" s="1">
        <v>1</v>
      </c>
      <c r="AD1962" s="1" t="s">
        <v>79</v>
      </c>
    </row>
    <row r="1963" spans="1:30" s="1" customFormat="1" x14ac:dyDescent="0.3">
      <c r="A1963" s="1" t="s">
        <v>3948</v>
      </c>
      <c r="B1963" s="1" t="s">
        <v>51</v>
      </c>
      <c r="C1963" s="1" t="s">
        <v>3949</v>
      </c>
      <c r="D1963" s="1" t="s">
        <v>34</v>
      </c>
      <c r="F1963" s="1" t="s">
        <v>4475</v>
      </c>
      <c r="G1963" s="1" t="s">
        <v>3947</v>
      </c>
      <c r="H1963" s="1" t="s">
        <v>60</v>
      </c>
      <c r="I1963" s="1" t="s">
        <v>113</v>
      </c>
      <c r="J1963" s="1" t="s">
        <v>61</v>
      </c>
      <c r="K1963" s="1" t="str">
        <f t="shared" si="137"/>
        <v>LVL</v>
      </c>
      <c r="L1963" s="2">
        <v>43521</v>
      </c>
      <c r="M1963" s="2">
        <v>43528</v>
      </c>
      <c r="N1963" s="2">
        <v>43528</v>
      </c>
      <c r="W1963" s="1" t="s">
        <v>59</v>
      </c>
      <c r="X1963" s="1" t="str">
        <f t="shared" si="138"/>
        <v>690945</v>
      </c>
      <c r="Z1963" s="1" t="s">
        <v>184</v>
      </c>
      <c r="AA1963" s="1">
        <v>1</v>
      </c>
      <c r="AD1963" s="1" t="s">
        <v>79</v>
      </c>
    </row>
    <row r="1964" spans="1:30" s="1" customFormat="1" x14ac:dyDescent="0.3">
      <c r="A1964" s="1" t="s">
        <v>3948</v>
      </c>
      <c r="B1964" s="1" t="s">
        <v>51</v>
      </c>
      <c r="C1964" s="1" t="s">
        <v>3949</v>
      </c>
      <c r="D1964" s="1" t="s">
        <v>34</v>
      </c>
      <c r="F1964" s="1" t="s">
        <v>4475</v>
      </c>
      <c r="G1964" s="1" t="s">
        <v>3947</v>
      </c>
      <c r="H1964" s="1" t="s">
        <v>60</v>
      </c>
      <c r="I1964" s="1" t="s">
        <v>113</v>
      </c>
      <c r="J1964" s="1" t="s">
        <v>61</v>
      </c>
      <c r="K1964" s="1" t="str">
        <f t="shared" si="137"/>
        <v>LVL</v>
      </c>
      <c r="L1964" s="2">
        <v>43521</v>
      </c>
      <c r="M1964" s="2">
        <v>43528</v>
      </c>
      <c r="N1964" s="2">
        <v>43528</v>
      </c>
      <c r="W1964" s="1" t="s">
        <v>59</v>
      </c>
      <c r="X1964" s="1" t="str">
        <f t="shared" si="138"/>
        <v>690945</v>
      </c>
      <c r="Z1964" s="1" t="s">
        <v>184</v>
      </c>
      <c r="AA1964" s="1">
        <v>1</v>
      </c>
      <c r="AD1964" s="1" t="s">
        <v>79</v>
      </c>
    </row>
    <row r="1965" spans="1:30" s="1" customFormat="1" x14ac:dyDescent="0.3">
      <c r="A1965" s="1" t="s">
        <v>3948</v>
      </c>
      <c r="B1965" s="1" t="s">
        <v>51</v>
      </c>
      <c r="C1965" s="1" t="s">
        <v>3949</v>
      </c>
      <c r="D1965" s="1" t="s">
        <v>34</v>
      </c>
      <c r="F1965" s="1" t="s">
        <v>4475</v>
      </c>
      <c r="G1965" s="1" t="s">
        <v>3947</v>
      </c>
      <c r="H1965" s="1" t="s">
        <v>60</v>
      </c>
      <c r="I1965" s="1" t="s">
        <v>113</v>
      </c>
      <c r="J1965" s="1" t="s">
        <v>61</v>
      </c>
      <c r="K1965" s="1" t="str">
        <f t="shared" si="137"/>
        <v>LVL</v>
      </c>
      <c r="L1965" s="2">
        <v>43521</v>
      </c>
      <c r="M1965" s="2">
        <v>43528</v>
      </c>
      <c r="N1965" s="2">
        <v>43528</v>
      </c>
      <c r="W1965" s="1" t="s">
        <v>59</v>
      </c>
      <c r="X1965" s="1" t="str">
        <f t="shared" si="138"/>
        <v>690945</v>
      </c>
      <c r="Z1965" s="1" t="s">
        <v>184</v>
      </c>
      <c r="AA1965" s="1">
        <v>1</v>
      </c>
      <c r="AD1965" s="1" t="s">
        <v>79</v>
      </c>
    </row>
    <row r="1966" spans="1:30" s="1" customFormat="1" x14ac:dyDescent="0.3">
      <c r="A1966" s="1" t="s">
        <v>2701</v>
      </c>
      <c r="B1966" s="1" t="s">
        <v>120</v>
      </c>
      <c r="C1966" s="1" t="s">
        <v>121</v>
      </c>
      <c r="D1966" s="1" t="s">
        <v>34</v>
      </c>
      <c r="F1966" s="1" t="s">
        <v>4475</v>
      </c>
      <c r="G1966" s="1" t="s">
        <v>3950</v>
      </c>
      <c r="H1966" s="1" t="s">
        <v>60</v>
      </c>
      <c r="I1966" s="1" t="s">
        <v>113</v>
      </c>
      <c r="J1966" s="1" t="s">
        <v>61</v>
      </c>
      <c r="K1966" s="1" t="str">
        <f t="shared" si="137"/>
        <v>LVL</v>
      </c>
      <c r="L1966" s="2">
        <v>43521</v>
      </c>
      <c r="M1966" s="2">
        <v>43528</v>
      </c>
      <c r="N1966" s="2">
        <v>43528</v>
      </c>
      <c r="W1966" s="1" t="s">
        <v>59</v>
      </c>
      <c r="X1966" s="1" t="str">
        <f t="shared" si="138"/>
        <v>690945</v>
      </c>
      <c r="Z1966" s="1" t="s">
        <v>184</v>
      </c>
      <c r="AA1966" s="1">
        <v>1</v>
      </c>
      <c r="AD1966" s="1" t="s">
        <v>79</v>
      </c>
    </row>
    <row r="1967" spans="1:30" s="1" customFormat="1" x14ac:dyDescent="0.3">
      <c r="A1967" s="1" t="s">
        <v>545</v>
      </c>
      <c r="B1967" s="1" t="s">
        <v>546</v>
      </c>
      <c r="C1967" s="1" t="s">
        <v>547</v>
      </c>
      <c r="D1967" s="1" t="s">
        <v>34</v>
      </c>
      <c r="F1967" s="1" t="s">
        <v>4475</v>
      </c>
      <c r="G1967" s="1" t="s">
        <v>3951</v>
      </c>
      <c r="H1967" s="1" t="s">
        <v>60</v>
      </c>
      <c r="I1967" s="1" t="s">
        <v>113</v>
      </c>
      <c r="J1967" s="1" t="s">
        <v>61</v>
      </c>
      <c r="K1967" s="1" t="str">
        <f t="shared" si="137"/>
        <v>LVL</v>
      </c>
      <c r="L1967" s="2">
        <v>43521</v>
      </c>
      <c r="M1967" s="2">
        <v>43528</v>
      </c>
      <c r="N1967" s="2">
        <v>43528</v>
      </c>
      <c r="W1967" s="1" t="s">
        <v>59</v>
      </c>
      <c r="X1967" s="1" t="str">
        <f t="shared" si="138"/>
        <v>690945</v>
      </c>
      <c r="Z1967" s="1" t="s">
        <v>184</v>
      </c>
      <c r="AA1967" s="1">
        <v>1</v>
      </c>
      <c r="AD1967" s="1" t="s">
        <v>79</v>
      </c>
    </row>
    <row r="1968" spans="1:30" s="1" customFormat="1" x14ac:dyDescent="0.3">
      <c r="A1968" s="1" t="s">
        <v>869</v>
      </c>
      <c r="B1968" s="1" t="s">
        <v>134</v>
      </c>
      <c r="C1968" s="1" t="s">
        <v>410</v>
      </c>
      <c r="D1968" s="1" t="s">
        <v>34</v>
      </c>
      <c r="F1968" s="1" t="s">
        <v>4475</v>
      </c>
      <c r="G1968" s="1" t="s">
        <v>3952</v>
      </c>
      <c r="H1968" s="1" t="s">
        <v>60</v>
      </c>
      <c r="I1968" s="1" t="s">
        <v>113</v>
      </c>
      <c r="J1968" s="1" t="s">
        <v>61</v>
      </c>
      <c r="K1968" s="1" t="str">
        <f t="shared" si="137"/>
        <v>LVL</v>
      </c>
      <c r="L1968" s="2">
        <v>43521</v>
      </c>
      <c r="M1968" s="2">
        <v>43528</v>
      </c>
      <c r="N1968" s="2">
        <v>43528</v>
      </c>
      <c r="W1968" s="1" t="s">
        <v>59</v>
      </c>
      <c r="X1968" s="1" t="str">
        <f t="shared" si="138"/>
        <v>690945</v>
      </c>
      <c r="Z1968" s="1" t="s">
        <v>184</v>
      </c>
      <c r="AA1968" s="1">
        <v>1</v>
      </c>
      <c r="AB1968" s="1" t="s">
        <v>3953</v>
      </c>
      <c r="AD1968" s="1" t="s">
        <v>79</v>
      </c>
    </row>
    <row r="1969" spans="1:30" s="1" customFormat="1" x14ac:dyDescent="0.3">
      <c r="A1969" s="1" t="s">
        <v>869</v>
      </c>
      <c r="B1969" s="1" t="s">
        <v>134</v>
      </c>
      <c r="C1969" s="1" t="s">
        <v>410</v>
      </c>
      <c r="D1969" s="1" t="s">
        <v>34</v>
      </c>
      <c r="F1969" s="1" t="s">
        <v>4475</v>
      </c>
      <c r="G1969" s="1" t="s">
        <v>3952</v>
      </c>
      <c r="H1969" s="1" t="s">
        <v>60</v>
      </c>
      <c r="I1969" s="1" t="s">
        <v>113</v>
      </c>
      <c r="J1969" s="1" t="s">
        <v>61</v>
      </c>
      <c r="K1969" s="1" t="str">
        <f t="shared" si="137"/>
        <v>LVL</v>
      </c>
      <c r="L1969" s="2">
        <v>43521</v>
      </c>
      <c r="M1969" s="2">
        <v>43528</v>
      </c>
      <c r="N1969" s="2">
        <v>43528</v>
      </c>
      <c r="W1969" s="1" t="s">
        <v>59</v>
      </c>
      <c r="X1969" s="1" t="str">
        <f t="shared" si="138"/>
        <v>690945</v>
      </c>
      <c r="Z1969" s="1" t="s">
        <v>184</v>
      </c>
      <c r="AA1969" s="1">
        <v>1</v>
      </c>
      <c r="AB1969" s="1" t="s">
        <v>3953</v>
      </c>
      <c r="AD1969" s="1" t="s">
        <v>79</v>
      </c>
    </row>
    <row r="1970" spans="1:30" s="1" customFormat="1" x14ac:dyDescent="0.3">
      <c r="A1970" s="1" t="s">
        <v>1282</v>
      </c>
      <c r="B1970" s="1" t="s">
        <v>1283</v>
      </c>
      <c r="C1970" s="1" t="s">
        <v>1284</v>
      </c>
      <c r="D1970" s="1" t="s">
        <v>34</v>
      </c>
      <c r="F1970" s="1" t="s">
        <v>4475</v>
      </c>
      <c r="G1970" s="1" t="s">
        <v>3954</v>
      </c>
      <c r="H1970" s="1" t="s">
        <v>60</v>
      </c>
      <c r="I1970" s="1" t="s">
        <v>113</v>
      </c>
      <c r="J1970" s="1" t="s">
        <v>61</v>
      </c>
      <c r="K1970" s="1" t="str">
        <f t="shared" si="137"/>
        <v>LVL</v>
      </c>
      <c r="L1970" s="2">
        <v>43521</v>
      </c>
      <c r="M1970" s="2">
        <v>43528</v>
      </c>
      <c r="N1970" s="2">
        <v>43528</v>
      </c>
      <c r="W1970" s="1" t="s">
        <v>59</v>
      </c>
      <c r="X1970" s="1" t="str">
        <f t="shared" si="138"/>
        <v>690945</v>
      </c>
      <c r="Z1970" s="1" t="s">
        <v>184</v>
      </c>
      <c r="AA1970" s="1">
        <v>1</v>
      </c>
      <c r="AD1970" s="1" t="s">
        <v>79</v>
      </c>
    </row>
    <row r="1971" spans="1:30" s="1" customFormat="1" x14ac:dyDescent="0.3">
      <c r="A1971" s="1" t="s">
        <v>1282</v>
      </c>
      <c r="B1971" s="1" t="s">
        <v>1283</v>
      </c>
      <c r="C1971" s="1" t="s">
        <v>1284</v>
      </c>
      <c r="D1971" s="1" t="s">
        <v>34</v>
      </c>
      <c r="F1971" s="1" t="s">
        <v>4475</v>
      </c>
      <c r="G1971" s="1" t="s">
        <v>3954</v>
      </c>
      <c r="H1971" s="1" t="s">
        <v>60</v>
      </c>
      <c r="I1971" s="1" t="s">
        <v>113</v>
      </c>
      <c r="J1971" s="1" t="s">
        <v>61</v>
      </c>
      <c r="K1971" s="1" t="str">
        <f t="shared" si="137"/>
        <v>LVL</v>
      </c>
      <c r="L1971" s="2">
        <v>43521</v>
      </c>
      <c r="M1971" s="2">
        <v>43528</v>
      </c>
      <c r="N1971" s="2">
        <v>43528</v>
      </c>
      <c r="W1971" s="1" t="s">
        <v>59</v>
      </c>
      <c r="X1971" s="1" t="str">
        <f t="shared" si="138"/>
        <v>690945</v>
      </c>
      <c r="Z1971" s="1" t="s">
        <v>184</v>
      </c>
      <c r="AA1971" s="1">
        <v>1</v>
      </c>
      <c r="AD1971" s="1" t="s">
        <v>79</v>
      </c>
    </row>
    <row r="1972" spans="1:30" s="1" customFormat="1" x14ac:dyDescent="0.3">
      <c r="A1972" s="1" t="s">
        <v>2701</v>
      </c>
      <c r="B1972" s="1" t="s">
        <v>120</v>
      </c>
      <c r="C1972" s="1" t="s">
        <v>121</v>
      </c>
      <c r="D1972" s="1" t="s">
        <v>34</v>
      </c>
      <c r="F1972" s="1" t="s">
        <v>4475</v>
      </c>
      <c r="G1972" s="1" t="s">
        <v>3955</v>
      </c>
      <c r="H1972" s="1" t="s">
        <v>60</v>
      </c>
      <c r="I1972" s="1" t="s">
        <v>113</v>
      </c>
      <c r="J1972" s="1" t="s">
        <v>61</v>
      </c>
      <c r="K1972" s="1" t="str">
        <f t="shared" si="137"/>
        <v>LVL</v>
      </c>
      <c r="L1972" s="2">
        <v>43521</v>
      </c>
      <c r="M1972" s="2">
        <v>43528</v>
      </c>
      <c r="N1972" s="2">
        <v>43528</v>
      </c>
      <c r="W1972" s="1" t="s">
        <v>59</v>
      </c>
      <c r="X1972" s="1" t="str">
        <f>"139545"</f>
        <v>139545</v>
      </c>
      <c r="Z1972" s="1" t="s">
        <v>74</v>
      </c>
      <c r="AA1972" s="1">
        <v>1</v>
      </c>
      <c r="AD1972" s="1" t="s">
        <v>79</v>
      </c>
    </row>
    <row r="1973" spans="1:30" s="1" customFormat="1" x14ac:dyDescent="0.3">
      <c r="A1973" s="1" t="s">
        <v>545</v>
      </c>
      <c r="B1973" s="1" t="s">
        <v>546</v>
      </c>
      <c r="C1973" s="1" t="s">
        <v>547</v>
      </c>
      <c r="D1973" s="1" t="s">
        <v>34</v>
      </c>
      <c r="F1973" s="1" t="s">
        <v>4475</v>
      </c>
      <c r="G1973" s="1" t="s">
        <v>3956</v>
      </c>
      <c r="H1973" s="1" t="s">
        <v>60</v>
      </c>
      <c r="I1973" s="1" t="s">
        <v>113</v>
      </c>
      <c r="J1973" s="1" t="s">
        <v>61</v>
      </c>
      <c r="K1973" s="1" t="str">
        <f t="shared" si="137"/>
        <v>LVL</v>
      </c>
      <c r="L1973" s="2">
        <v>43521</v>
      </c>
      <c r="M1973" s="2">
        <v>43528</v>
      </c>
      <c r="N1973" s="2">
        <v>43528</v>
      </c>
      <c r="W1973" s="1" t="s">
        <v>59</v>
      </c>
      <c r="X1973" s="1" t="str">
        <f>"139545"</f>
        <v>139545</v>
      </c>
      <c r="Z1973" s="1" t="s">
        <v>74</v>
      </c>
      <c r="AA1973" s="1">
        <v>1</v>
      </c>
      <c r="AD1973" s="1" t="s">
        <v>79</v>
      </c>
    </row>
    <row r="1974" spans="1:30" s="1" customFormat="1" x14ac:dyDescent="0.3">
      <c r="A1974" s="1" t="s">
        <v>3019</v>
      </c>
      <c r="B1974" s="1" t="s">
        <v>500</v>
      </c>
      <c r="C1974" s="1" t="s">
        <v>3020</v>
      </c>
      <c r="D1974" s="1" t="s">
        <v>34</v>
      </c>
      <c r="F1974" s="1" t="s">
        <v>4475</v>
      </c>
      <c r="G1974" s="1" t="s">
        <v>3957</v>
      </c>
      <c r="H1974" s="1" t="s">
        <v>60</v>
      </c>
      <c r="I1974" s="1" t="s">
        <v>113</v>
      </c>
      <c r="J1974" s="1" t="s">
        <v>61</v>
      </c>
      <c r="K1974" s="1" t="str">
        <f t="shared" si="137"/>
        <v>LVL</v>
      </c>
      <c r="L1974" s="2">
        <v>43521</v>
      </c>
      <c r="M1974" s="2">
        <v>43528</v>
      </c>
      <c r="N1974" s="2">
        <v>43528</v>
      </c>
      <c r="W1974" s="1" t="s">
        <v>59</v>
      </c>
      <c r="X1974" s="1" t="str">
        <f t="shared" ref="X1974:X1979" si="139">"690945"</f>
        <v>690945</v>
      </c>
      <c r="Z1974" s="1" t="s">
        <v>184</v>
      </c>
      <c r="AA1974" s="1">
        <v>1</v>
      </c>
      <c r="AB1974" s="1" t="s">
        <v>3958</v>
      </c>
      <c r="AD1974" s="1" t="s">
        <v>79</v>
      </c>
    </row>
    <row r="1975" spans="1:30" s="1" customFormat="1" x14ac:dyDescent="0.3">
      <c r="A1975" s="1" t="s">
        <v>3019</v>
      </c>
      <c r="B1975" s="1" t="s">
        <v>500</v>
      </c>
      <c r="C1975" s="1" t="s">
        <v>3020</v>
      </c>
      <c r="D1975" s="1" t="s">
        <v>34</v>
      </c>
      <c r="F1975" s="1" t="s">
        <v>4475</v>
      </c>
      <c r="G1975" s="1" t="s">
        <v>3957</v>
      </c>
      <c r="H1975" s="1" t="s">
        <v>60</v>
      </c>
      <c r="I1975" s="1" t="s">
        <v>113</v>
      </c>
      <c r="J1975" s="1" t="s">
        <v>61</v>
      </c>
      <c r="K1975" s="1" t="str">
        <f t="shared" si="137"/>
        <v>LVL</v>
      </c>
      <c r="L1975" s="2">
        <v>43521</v>
      </c>
      <c r="M1975" s="2">
        <v>43528</v>
      </c>
      <c r="N1975" s="2">
        <v>43528</v>
      </c>
      <c r="W1975" s="1" t="s">
        <v>59</v>
      </c>
      <c r="X1975" s="1" t="str">
        <f t="shared" si="139"/>
        <v>690945</v>
      </c>
      <c r="Z1975" s="1" t="s">
        <v>184</v>
      </c>
      <c r="AA1975" s="1">
        <v>1</v>
      </c>
      <c r="AB1975" s="1" t="s">
        <v>3958</v>
      </c>
      <c r="AD1975" s="1" t="s">
        <v>79</v>
      </c>
    </row>
    <row r="1976" spans="1:30" s="1" customFormat="1" x14ac:dyDescent="0.3">
      <c r="A1976" s="1" t="s">
        <v>3019</v>
      </c>
      <c r="B1976" s="1" t="s">
        <v>500</v>
      </c>
      <c r="C1976" s="1" t="s">
        <v>3020</v>
      </c>
      <c r="D1976" s="1" t="s">
        <v>34</v>
      </c>
      <c r="F1976" s="1" t="s">
        <v>4475</v>
      </c>
      <c r="G1976" s="1" t="s">
        <v>3957</v>
      </c>
      <c r="H1976" s="1" t="s">
        <v>60</v>
      </c>
      <c r="I1976" s="1" t="s">
        <v>113</v>
      </c>
      <c r="J1976" s="1" t="s">
        <v>61</v>
      </c>
      <c r="K1976" s="1" t="str">
        <f t="shared" si="137"/>
        <v>LVL</v>
      </c>
      <c r="L1976" s="2">
        <v>43521</v>
      </c>
      <c r="M1976" s="2">
        <v>43528</v>
      </c>
      <c r="N1976" s="2">
        <v>43528</v>
      </c>
      <c r="W1976" s="1" t="s">
        <v>59</v>
      </c>
      <c r="X1976" s="1" t="str">
        <f t="shared" si="139"/>
        <v>690945</v>
      </c>
      <c r="Z1976" s="1" t="s">
        <v>184</v>
      </c>
      <c r="AA1976" s="1">
        <v>1</v>
      </c>
      <c r="AB1976" s="1" t="s">
        <v>3958</v>
      </c>
      <c r="AD1976" s="1" t="s">
        <v>79</v>
      </c>
    </row>
    <row r="1977" spans="1:30" s="1" customFormat="1" x14ac:dyDescent="0.3">
      <c r="A1977" s="1" t="s">
        <v>281</v>
      </c>
      <c r="B1977" s="1" t="s">
        <v>282</v>
      </c>
      <c r="C1977" s="1" t="s">
        <v>283</v>
      </c>
      <c r="D1977" s="1" t="s">
        <v>34</v>
      </c>
      <c r="F1977" s="1" t="s">
        <v>4475</v>
      </c>
      <c r="G1977" s="1" t="s">
        <v>3959</v>
      </c>
      <c r="H1977" s="1" t="s">
        <v>60</v>
      </c>
      <c r="I1977" s="1" t="s">
        <v>113</v>
      </c>
      <c r="J1977" s="1" t="s">
        <v>61</v>
      </c>
      <c r="K1977" s="1" t="str">
        <f t="shared" si="137"/>
        <v>LVL</v>
      </c>
      <c r="L1977" s="2">
        <v>43521</v>
      </c>
      <c r="M1977" s="2">
        <v>43528</v>
      </c>
      <c r="N1977" s="2">
        <v>43528</v>
      </c>
      <c r="W1977" s="1" t="s">
        <v>59</v>
      </c>
      <c r="X1977" s="1" t="str">
        <f t="shared" si="139"/>
        <v>690945</v>
      </c>
      <c r="Z1977" s="1" t="s">
        <v>184</v>
      </c>
      <c r="AA1977" s="1">
        <v>1</v>
      </c>
      <c r="AD1977" s="1" t="s">
        <v>79</v>
      </c>
    </row>
    <row r="1978" spans="1:30" s="1" customFormat="1" x14ac:dyDescent="0.3">
      <c r="A1978" s="1" t="s">
        <v>1282</v>
      </c>
      <c r="B1978" s="1" t="s">
        <v>1283</v>
      </c>
      <c r="C1978" s="1" t="s">
        <v>1284</v>
      </c>
      <c r="D1978" s="1" t="s">
        <v>34</v>
      </c>
      <c r="F1978" s="1" t="s">
        <v>4475</v>
      </c>
      <c r="G1978" s="1" t="s">
        <v>3960</v>
      </c>
      <c r="H1978" s="1" t="s">
        <v>60</v>
      </c>
      <c r="I1978" s="1" t="s">
        <v>113</v>
      </c>
      <c r="J1978" s="1" t="s">
        <v>61</v>
      </c>
      <c r="K1978" s="1" t="str">
        <f t="shared" si="137"/>
        <v>LVL</v>
      </c>
      <c r="L1978" s="2">
        <v>43521</v>
      </c>
      <c r="M1978" s="2">
        <v>43528</v>
      </c>
      <c r="N1978" s="2">
        <v>43528</v>
      </c>
      <c r="W1978" s="1" t="s">
        <v>59</v>
      </c>
      <c r="X1978" s="1" t="str">
        <f t="shared" si="139"/>
        <v>690945</v>
      </c>
      <c r="Z1978" s="1" t="s">
        <v>184</v>
      </c>
      <c r="AA1978" s="1">
        <v>1</v>
      </c>
      <c r="AD1978" s="1" t="s">
        <v>79</v>
      </c>
    </row>
    <row r="1979" spans="1:30" s="1" customFormat="1" x14ac:dyDescent="0.3">
      <c r="A1979" s="1" t="s">
        <v>1282</v>
      </c>
      <c r="B1979" s="1" t="s">
        <v>1283</v>
      </c>
      <c r="C1979" s="1" t="s">
        <v>1284</v>
      </c>
      <c r="D1979" s="1" t="s">
        <v>34</v>
      </c>
      <c r="F1979" s="1" t="s">
        <v>4475</v>
      </c>
      <c r="G1979" s="1" t="s">
        <v>3960</v>
      </c>
      <c r="H1979" s="1" t="s">
        <v>60</v>
      </c>
      <c r="I1979" s="1" t="s">
        <v>113</v>
      </c>
      <c r="J1979" s="1" t="s">
        <v>61</v>
      </c>
      <c r="K1979" s="1" t="str">
        <f t="shared" si="137"/>
        <v>LVL</v>
      </c>
      <c r="L1979" s="2">
        <v>43521</v>
      </c>
      <c r="M1979" s="2">
        <v>43528</v>
      </c>
      <c r="N1979" s="2">
        <v>43528</v>
      </c>
      <c r="W1979" s="1" t="s">
        <v>59</v>
      </c>
      <c r="X1979" s="1" t="str">
        <f t="shared" si="139"/>
        <v>690945</v>
      </c>
      <c r="Z1979" s="1" t="s">
        <v>184</v>
      </c>
      <c r="AA1979" s="1">
        <v>1</v>
      </c>
      <c r="AD1979" s="1" t="s">
        <v>79</v>
      </c>
    </row>
    <row r="1980" spans="1:30" s="1" customFormat="1" x14ac:dyDescent="0.3">
      <c r="A1980" s="1" t="s">
        <v>3432</v>
      </c>
      <c r="B1980" s="1" t="s">
        <v>3433</v>
      </c>
      <c r="C1980" s="1" t="s">
        <v>3434</v>
      </c>
      <c r="D1980" s="1" t="s">
        <v>34</v>
      </c>
      <c r="F1980" s="1" t="s">
        <v>4475</v>
      </c>
      <c r="G1980" s="1" t="s">
        <v>3961</v>
      </c>
      <c r="H1980" s="1" t="s">
        <v>60</v>
      </c>
      <c r="I1980" s="1" t="s">
        <v>113</v>
      </c>
      <c r="J1980" s="1" t="s">
        <v>61</v>
      </c>
      <c r="K1980" s="1" t="str">
        <f t="shared" si="137"/>
        <v>LVL</v>
      </c>
      <c r="L1980" s="2">
        <v>43521</v>
      </c>
      <c r="M1980" s="2">
        <v>43529</v>
      </c>
      <c r="N1980" s="2">
        <v>43529</v>
      </c>
      <c r="W1980" s="1" t="s">
        <v>59</v>
      </c>
      <c r="X1980" s="1" t="str">
        <f>"139545"</f>
        <v>139545</v>
      </c>
      <c r="Z1980" s="1" t="s">
        <v>74</v>
      </c>
      <c r="AA1980" s="1">
        <v>1</v>
      </c>
      <c r="AD1980" s="1" t="s">
        <v>79</v>
      </c>
    </row>
    <row r="1981" spans="1:30" s="1" customFormat="1" x14ac:dyDescent="0.3">
      <c r="A1981" s="1" t="s">
        <v>3948</v>
      </c>
      <c r="B1981" s="1" t="s">
        <v>51</v>
      </c>
      <c r="C1981" s="1" t="s">
        <v>3949</v>
      </c>
      <c r="D1981" s="1" t="s">
        <v>34</v>
      </c>
      <c r="F1981" s="1" t="s">
        <v>4475</v>
      </c>
      <c r="G1981" s="1" t="s">
        <v>3962</v>
      </c>
      <c r="H1981" s="1" t="s">
        <v>60</v>
      </c>
      <c r="I1981" s="1" t="s">
        <v>113</v>
      </c>
      <c r="J1981" s="1" t="s">
        <v>61</v>
      </c>
      <c r="K1981" s="1" t="str">
        <f t="shared" si="137"/>
        <v>LVL</v>
      </c>
      <c r="L1981" s="2">
        <v>43521</v>
      </c>
      <c r="M1981" s="2">
        <v>43529</v>
      </c>
      <c r="N1981" s="2">
        <v>43529</v>
      </c>
      <c r="W1981" s="1" t="s">
        <v>59</v>
      </c>
      <c r="X1981" s="1" t="str">
        <f>"690945"</f>
        <v>690945</v>
      </c>
      <c r="Z1981" s="1" t="s">
        <v>184</v>
      </c>
      <c r="AA1981" s="1">
        <v>1</v>
      </c>
      <c r="AD1981" s="1" t="s">
        <v>79</v>
      </c>
    </row>
    <row r="1982" spans="1:30" s="1" customFormat="1" x14ac:dyDescent="0.3">
      <c r="A1982" s="1" t="s">
        <v>3948</v>
      </c>
      <c r="B1982" s="1" t="s">
        <v>51</v>
      </c>
      <c r="C1982" s="1" t="s">
        <v>3949</v>
      </c>
      <c r="D1982" s="1" t="s">
        <v>34</v>
      </c>
      <c r="F1982" s="1" t="s">
        <v>4475</v>
      </c>
      <c r="G1982" s="1" t="s">
        <v>3962</v>
      </c>
      <c r="H1982" s="1" t="s">
        <v>60</v>
      </c>
      <c r="I1982" s="1" t="s">
        <v>113</v>
      </c>
      <c r="J1982" s="1" t="s">
        <v>61</v>
      </c>
      <c r="K1982" s="1" t="str">
        <f t="shared" si="137"/>
        <v>LVL</v>
      </c>
      <c r="L1982" s="2">
        <v>43521</v>
      </c>
      <c r="M1982" s="2">
        <v>43529</v>
      </c>
      <c r="N1982" s="2">
        <v>43529</v>
      </c>
      <c r="W1982" s="1" t="s">
        <v>59</v>
      </c>
      <c r="X1982" s="1" t="str">
        <f>"690945"</f>
        <v>690945</v>
      </c>
      <c r="Z1982" s="1" t="s">
        <v>184</v>
      </c>
      <c r="AA1982" s="1">
        <v>1</v>
      </c>
      <c r="AD1982" s="1" t="s">
        <v>79</v>
      </c>
    </row>
    <row r="1983" spans="1:30" s="1" customFormat="1" x14ac:dyDescent="0.3">
      <c r="A1983" s="1" t="s">
        <v>3964</v>
      </c>
      <c r="B1983" s="1" t="s">
        <v>3965</v>
      </c>
      <c r="C1983" s="1" t="s">
        <v>607</v>
      </c>
      <c r="D1983" s="1" t="s">
        <v>34</v>
      </c>
      <c r="F1983" s="1" t="s">
        <v>4475</v>
      </c>
      <c r="G1983" s="1" t="s">
        <v>3963</v>
      </c>
      <c r="H1983" s="1" t="s">
        <v>60</v>
      </c>
      <c r="I1983" s="1" t="s">
        <v>113</v>
      </c>
      <c r="J1983" s="1" t="s">
        <v>61</v>
      </c>
      <c r="K1983" s="1" t="str">
        <f t="shared" si="137"/>
        <v>LVL</v>
      </c>
      <c r="L1983" s="2">
        <v>43521</v>
      </c>
      <c r="M1983" s="2">
        <v>43529</v>
      </c>
      <c r="N1983" s="2">
        <v>43529</v>
      </c>
      <c r="W1983" s="1" t="s">
        <v>59</v>
      </c>
      <c r="X1983" s="1" t="str">
        <f>"690945"</f>
        <v>690945</v>
      </c>
      <c r="Z1983" s="1" t="s">
        <v>184</v>
      </c>
      <c r="AA1983" s="1">
        <v>1</v>
      </c>
      <c r="AB1983" s="1" t="s">
        <v>3966</v>
      </c>
      <c r="AD1983" s="1" t="s">
        <v>79</v>
      </c>
    </row>
    <row r="1984" spans="1:30" s="1" customFormat="1" x14ac:dyDescent="0.3">
      <c r="A1984" s="1" t="s">
        <v>3968</v>
      </c>
      <c r="B1984" s="1" t="s">
        <v>3969</v>
      </c>
      <c r="C1984" s="1" t="s">
        <v>850</v>
      </c>
      <c r="D1984" s="1" t="s">
        <v>34</v>
      </c>
      <c r="F1984" s="1" t="s">
        <v>4511</v>
      </c>
      <c r="G1984" s="1" t="s">
        <v>3967</v>
      </c>
      <c r="H1984" s="1" t="s">
        <v>60</v>
      </c>
      <c r="I1984" s="1" t="s">
        <v>1977</v>
      </c>
      <c r="J1984" s="1" t="s">
        <v>61</v>
      </c>
      <c r="K1984" s="1" t="str">
        <f t="shared" si="137"/>
        <v>LVL</v>
      </c>
      <c r="L1984" s="2">
        <v>43521</v>
      </c>
      <c r="M1984" s="2">
        <v>43529</v>
      </c>
      <c r="N1984" s="2">
        <v>43529</v>
      </c>
      <c r="W1984" s="1" t="s">
        <v>59</v>
      </c>
      <c r="X1984" s="1" t="str">
        <f>"717688"</f>
        <v>717688</v>
      </c>
      <c r="Z1984" s="1" t="s">
        <v>3204</v>
      </c>
      <c r="AA1984" s="1">
        <v>8</v>
      </c>
      <c r="AD1984" s="1" t="s">
        <v>3208</v>
      </c>
    </row>
    <row r="1985" spans="1:30" s="1" customFormat="1" x14ac:dyDescent="0.3">
      <c r="A1985" s="1" t="s">
        <v>419</v>
      </c>
      <c r="B1985" s="1" t="s">
        <v>420</v>
      </c>
      <c r="C1985" s="1" t="s">
        <v>421</v>
      </c>
      <c r="D1985" s="1" t="s">
        <v>37</v>
      </c>
      <c r="F1985" s="1">
        <v>78</v>
      </c>
      <c r="G1985" s="1" t="s">
        <v>3970</v>
      </c>
      <c r="H1985" s="1" t="s">
        <v>60</v>
      </c>
      <c r="I1985" s="1" t="s">
        <v>64</v>
      </c>
      <c r="J1985" s="1" t="s">
        <v>61</v>
      </c>
      <c r="K1985" s="1" t="str">
        <f>"44"</f>
        <v>44</v>
      </c>
      <c r="L1985" s="2">
        <v>43522</v>
      </c>
      <c r="M1985" s="2">
        <v>43523</v>
      </c>
      <c r="N1985" s="2">
        <v>43523</v>
      </c>
      <c r="W1985" s="1" t="s">
        <v>59</v>
      </c>
      <c r="X1985" s="1" t="str">
        <f>"607064"</f>
        <v>607064</v>
      </c>
      <c r="Z1985" s="1" t="s">
        <v>42</v>
      </c>
      <c r="AA1985" s="1">
        <v>1</v>
      </c>
      <c r="AB1985" s="1" t="s">
        <v>49</v>
      </c>
      <c r="AD1985" s="1" t="s">
        <v>43</v>
      </c>
    </row>
    <row r="1986" spans="1:30" s="1" customFormat="1" x14ac:dyDescent="0.3">
      <c r="A1986" s="1" t="s">
        <v>887</v>
      </c>
      <c r="B1986" s="1" t="s">
        <v>888</v>
      </c>
      <c r="C1986" s="1" t="s">
        <v>889</v>
      </c>
      <c r="D1986" s="1" t="s">
        <v>37</v>
      </c>
      <c r="F1986" s="1">
        <v>78</v>
      </c>
      <c r="G1986" s="1" t="s">
        <v>3971</v>
      </c>
      <c r="H1986" s="1" t="s">
        <v>60</v>
      </c>
      <c r="I1986" s="1" t="s">
        <v>64</v>
      </c>
      <c r="J1986" s="1" t="s">
        <v>61</v>
      </c>
      <c r="K1986" s="1" t="str">
        <f>"FRN"</f>
        <v>FRN</v>
      </c>
      <c r="L1986" s="2">
        <v>43522</v>
      </c>
      <c r="M1986" s="2">
        <v>43523</v>
      </c>
      <c r="N1986" s="2">
        <v>43523</v>
      </c>
      <c r="W1986" s="1" t="s">
        <v>59</v>
      </c>
      <c r="X1986" s="1" t="str">
        <f>"607064"</f>
        <v>607064</v>
      </c>
      <c r="Z1986" s="1" t="s">
        <v>42</v>
      </c>
      <c r="AA1986" s="1">
        <v>1</v>
      </c>
      <c r="AD1986" s="1" t="s">
        <v>43</v>
      </c>
    </row>
    <row r="1987" spans="1:30" s="1" customFormat="1" x14ac:dyDescent="0.3">
      <c r="A1987" s="1" t="s">
        <v>3964</v>
      </c>
      <c r="B1987" s="1" t="s">
        <v>3965</v>
      </c>
      <c r="C1987" s="1" t="s">
        <v>607</v>
      </c>
      <c r="D1987" s="1" t="s">
        <v>34</v>
      </c>
      <c r="F1987" s="1" t="s">
        <v>4475</v>
      </c>
      <c r="G1987" s="1" t="s">
        <v>3972</v>
      </c>
      <c r="H1987" s="1" t="s">
        <v>60</v>
      </c>
      <c r="I1987" s="1" t="s">
        <v>113</v>
      </c>
      <c r="J1987" s="1" t="s">
        <v>61</v>
      </c>
      <c r="K1987" s="1" t="str">
        <f t="shared" ref="K1987:K2009" si="140">"LVL"</f>
        <v>LVL</v>
      </c>
      <c r="L1987" s="2">
        <v>43522</v>
      </c>
      <c r="M1987" s="2">
        <v>43529</v>
      </c>
      <c r="N1987" s="2">
        <v>43529</v>
      </c>
      <c r="W1987" s="1" t="s">
        <v>59</v>
      </c>
      <c r="X1987" s="1" t="str">
        <f>"690945"</f>
        <v>690945</v>
      </c>
      <c r="Z1987" s="1" t="s">
        <v>184</v>
      </c>
      <c r="AA1987" s="1">
        <v>1</v>
      </c>
      <c r="AB1987" s="1" t="s">
        <v>3973</v>
      </c>
      <c r="AD1987" s="1" t="s">
        <v>79</v>
      </c>
    </row>
    <row r="1988" spans="1:30" s="1" customFormat="1" x14ac:dyDescent="0.3">
      <c r="A1988" s="1" t="s">
        <v>3432</v>
      </c>
      <c r="B1988" s="1" t="s">
        <v>3433</v>
      </c>
      <c r="C1988" s="1" t="s">
        <v>3434</v>
      </c>
      <c r="D1988" s="1" t="s">
        <v>34</v>
      </c>
      <c r="F1988" s="1" t="s">
        <v>4475</v>
      </c>
      <c r="G1988" s="1" t="s">
        <v>3974</v>
      </c>
      <c r="H1988" s="1" t="s">
        <v>60</v>
      </c>
      <c r="I1988" s="1" t="s">
        <v>113</v>
      </c>
      <c r="J1988" s="1" t="s">
        <v>61</v>
      </c>
      <c r="K1988" s="1" t="str">
        <f t="shared" si="140"/>
        <v>LVL</v>
      </c>
      <c r="L1988" s="2">
        <v>43522</v>
      </c>
      <c r="M1988" s="2">
        <v>43529</v>
      </c>
      <c r="N1988" s="2">
        <v>43529</v>
      </c>
      <c r="W1988" s="1" t="s">
        <v>59</v>
      </c>
      <c r="X1988" s="1" t="str">
        <f>"139545"</f>
        <v>139545</v>
      </c>
      <c r="Z1988" s="1" t="s">
        <v>74</v>
      </c>
      <c r="AA1988" s="1">
        <v>1</v>
      </c>
      <c r="AD1988" s="1" t="s">
        <v>79</v>
      </c>
    </row>
    <row r="1989" spans="1:30" s="1" customFormat="1" x14ac:dyDescent="0.3">
      <c r="A1989" s="1" t="s">
        <v>1244</v>
      </c>
      <c r="B1989" s="1" t="s">
        <v>134</v>
      </c>
      <c r="C1989" s="1" t="s">
        <v>171</v>
      </c>
      <c r="D1989" s="1" t="s">
        <v>34</v>
      </c>
      <c r="F1989" s="1" t="s">
        <v>4475</v>
      </c>
      <c r="G1989" s="1" t="s">
        <v>3975</v>
      </c>
      <c r="H1989" s="1" t="s">
        <v>60</v>
      </c>
      <c r="I1989" s="1" t="s">
        <v>113</v>
      </c>
      <c r="J1989" s="1" t="s">
        <v>61</v>
      </c>
      <c r="K1989" s="1" t="str">
        <f t="shared" si="140"/>
        <v>LVL</v>
      </c>
      <c r="L1989" s="2">
        <v>43522</v>
      </c>
      <c r="M1989" s="2">
        <v>43529</v>
      </c>
      <c r="N1989" s="2">
        <v>43529</v>
      </c>
      <c r="W1989" s="1" t="s">
        <v>59</v>
      </c>
      <c r="X1989" s="1" t="str">
        <f t="shared" ref="X1989:X1998" si="141">"690945"</f>
        <v>690945</v>
      </c>
      <c r="Z1989" s="1" t="s">
        <v>184</v>
      </c>
      <c r="AA1989" s="1">
        <v>1</v>
      </c>
      <c r="AB1989" s="1" t="s">
        <v>3976</v>
      </c>
      <c r="AD1989" s="1" t="s">
        <v>79</v>
      </c>
    </row>
    <row r="1990" spans="1:30" s="1" customFormat="1" x14ac:dyDescent="0.3">
      <c r="A1990" s="1" t="s">
        <v>281</v>
      </c>
      <c r="B1990" s="1" t="s">
        <v>282</v>
      </c>
      <c r="C1990" s="1" t="s">
        <v>283</v>
      </c>
      <c r="D1990" s="1" t="s">
        <v>34</v>
      </c>
      <c r="F1990" s="1" t="s">
        <v>4475</v>
      </c>
      <c r="G1990" s="1" t="s">
        <v>3977</v>
      </c>
      <c r="H1990" s="1" t="s">
        <v>60</v>
      </c>
      <c r="I1990" s="1" t="s">
        <v>113</v>
      </c>
      <c r="J1990" s="1" t="s">
        <v>61</v>
      </c>
      <c r="K1990" s="1" t="str">
        <f t="shared" si="140"/>
        <v>LVL</v>
      </c>
      <c r="L1990" s="2">
        <v>43522</v>
      </c>
      <c r="M1990" s="2">
        <v>43529</v>
      </c>
      <c r="N1990" s="2">
        <v>43529</v>
      </c>
      <c r="W1990" s="1" t="s">
        <v>59</v>
      </c>
      <c r="X1990" s="1" t="str">
        <f t="shared" si="141"/>
        <v>690945</v>
      </c>
      <c r="Z1990" s="1" t="s">
        <v>184</v>
      </c>
      <c r="AA1990" s="1">
        <v>1</v>
      </c>
      <c r="AD1990" s="1" t="s">
        <v>79</v>
      </c>
    </row>
    <row r="1991" spans="1:30" s="1" customFormat="1" x14ac:dyDescent="0.3">
      <c r="A1991" s="1" t="s">
        <v>1282</v>
      </c>
      <c r="B1991" s="1" t="s">
        <v>1283</v>
      </c>
      <c r="C1991" s="1" t="s">
        <v>1284</v>
      </c>
      <c r="D1991" s="1" t="s">
        <v>34</v>
      </c>
      <c r="F1991" s="1" t="s">
        <v>4475</v>
      </c>
      <c r="G1991" s="1" t="s">
        <v>3978</v>
      </c>
      <c r="H1991" s="1" t="s">
        <v>60</v>
      </c>
      <c r="I1991" s="1" t="s">
        <v>113</v>
      </c>
      <c r="J1991" s="1" t="s">
        <v>61</v>
      </c>
      <c r="K1991" s="1" t="str">
        <f t="shared" si="140"/>
        <v>LVL</v>
      </c>
      <c r="L1991" s="2">
        <v>43522</v>
      </c>
      <c r="M1991" s="2">
        <v>43529</v>
      </c>
      <c r="N1991" s="2">
        <v>43529</v>
      </c>
      <c r="W1991" s="1" t="s">
        <v>59</v>
      </c>
      <c r="X1991" s="1" t="str">
        <f t="shared" si="141"/>
        <v>690945</v>
      </c>
      <c r="Z1991" s="1" t="s">
        <v>184</v>
      </c>
      <c r="AA1991" s="1">
        <v>1</v>
      </c>
      <c r="AD1991" s="1" t="s">
        <v>79</v>
      </c>
    </row>
    <row r="1992" spans="1:30" s="1" customFormat="1" x14ac:dyDescent="0.3">
      <c r="A1992" s="1" t="s">
        <v>1327</v>
      </c>
      <c r="B1992" s="1" t="s">
        <v>1328</v>
      </c>
      <c r="C1992" s="1" t="s">
        <v>1329</v>
      </c>
      <c r="D1992" s="1" t="s">
        <v>34</v>
      </c>
      <c r="F1992" s="1" t="s">
        <v>4475</v>
      </c>
      <c r="G1992" s="1" t="s">
        <v>3979</v>
      </c>
      <c r="H1992" s="1" t="s">
        <v>60</v>
      </c>
      <c r="I1992" s="1" t="s">
        <v>113</v>
      </c>
      <c r="J1992" s="1" t="s">
        <v>61</v>
      </c>
      <c r="K1992" s="1" t="str">
        <f t="shared" si="140"/>
        <v>LVL</v>
      </c>
      <c r="L1992" s="2">
        <v>43522</v>
      </c>
      <c r="M1992" s="2">
        <v>43530</v>
      </c>
      <c r="N1992" s="2">
        <v>43530</v>
      </c>
      <c r="W1992" s="1" t="s">
        <v>59</v>
      </c>
      <c r="X1992" s="1" t="str">
        <f t="shared" si="141"/>
        <v>690945</v>
      </c>
      <c r="Z1992" s="1" t="s">
        <v>184</v>
      </c>
      <c r="AA1992" s="1">
        <v>1</v>
      </c>
      <c r="AB1992" s="1" t="s">
        <v>3980</v>
      </c>
      <c r="AD1992" s="1" t="s">
        <v>79</v>
      </c>
    </row>
    <row r="1993" spans="1:30" s="1" customFormat="1" x14ac:dyDescent="0.3">
      <c r="A1993" s="1" t="s">
        <v>1327</v>
      </c>
      <c r="B1993" s="1" t="s">
        <v>1328</v>
      </c>
      <c r="C1993" s="1" t="s">
        <v>1329</v>
      </c>
      <c r="D1993" s="1" t="s">
        <v>34</v>
      </c>
      <c r="F1993" s="1" t="s">
        <v>4475</v>
      </c>
      <c r="G1993" s="1" t="s">
        <v>3979</v>
      </c>
      <c r="H1993" s="1" t="s">
        <v>60</v>
      </c>
      <c r="I1993" s="1" t="s">
        <v>113</v>
      </c>
      <c r="J1993" s="1" t="s">
        <v>61</v>
      </c>
      <c r="K1993" s="1" t="str">
        <f t="shared" si="140"/>
        <v>LVL</v>
      </c>
      <c r="L1993" s="2">
        <v>43522</v>
      </c>
      <c r="M1993" s="2">
        <v>43530</v>
      </c>
      <c r="N1993" s="2">
        <v>43530</v>
      </c>
      <c r="W1993" s="1" t="s">
        <v>59</v>
      </c>
      <c r="X1993" s="1" t="str">
        <f t="shared" si="141"/>
        <v>690945</v>
      </c>
      <c r="Z1993" s="1" t="s">
        <v>184</v>
      </c>
      <c r="AA1993" s="1">
        <v>1</v>
      </c>
      <c r="AB1993" s="1" t="s">
        <v>3980</v>
      </c>
      <c r="AD1993" s="1" t="s">
        <v>79</v>
      </c>
    </row>
    <row r="1994" spans="1:30" s="1" customFormat="1" x14ac:dyDescent="0.3">
      <c r="A1994" s="1" t="s">
        <v>1327</v>
      </c>
      <c r="B1994" s="1" t="s">
        <v>1328</v>
      </c>
      <c r="C1994" s="1" t="s">
        <v>1329</v>
      </c>
      <c r="D1994" s="1" t="s">
        <v>34</v>
      </c>
      <c r="F1994" s="1" t="s">
        <v>4475</v>
      </c>
      <c r="G1994" s="1" t="s">
        <v>3979</v>
      </c>
      <c r="H1994" s="1" t="s">
        <v>60</v>
      </c>
      <c r="I1994" s="1" t="s">
        <v>113</v>
      </c>
      <c r="J1994" s="1" t="s">
        <v>61</v>
      </c>
      <c r="K1994" s="1" t="str">
        <f t="shared" si="140"/>
        <v>LVL</v>
      </c>
      <c r="L1994" s="2">
        <v>43522</v>
      </c>
      <c r="M1994" s="2">
        <v>43530</v>
      </c>
      <c r="N1994" s="2">
        <v>43530</v>
      </c>
      <c r="W1994" s="1" t="s">
        <v>59</v>
      </c>
      <c r="X1994" s="1" t="str">
        <f t="shared" si="141"/>
        <v>690945</v>
      </c>
      <c r="Z1994" s="1" t="s">
        <v>184</v>
      </c>
      <c r="AA1994" s="1">
        <v>1</v>
      </c>
      <c r="AB1994" s="1" t="s">
        <v>3980</v>
      </c>
      <c r="AD1994" s="1" t="s">
        <v>79</v>
      </c>
    </row>
    <row r="1995" spans="1:30" s="1" customFormat="1" x14ac:dyDescent="0.3">
      <c r="A1995" s="1" t="s">
        <v>3087</v>
      </c>
      <c r="B1995" s="1" t="s">
        <v>3088</v>
      </c>
      <c r="C1995" s="1" t="s">
        <v>3089</v>
      </c>
      <c r="D1995" s="1" t="s">
        <v>34</v>
      </c>
      <c r="F1995" s="1" t="s">
        <v>4475</v>
      </c>
      <c r="G1995" s="1" t="s">
        <v>3981</v>
      </c>
      <c r="H1995" s="1" t="s">
        <v>60</v>
      </c>
      <c r="I1995" s="1" t="s">
        <v>113</v>
      </c>
      <c r="J1995" s="1" t="s">
        <v>61</v>
      </c>
      <c r="K1995" s="1" t="str">
        <f t="shared" si="140"/>
        <v>LVL</v>
      </c>
      <c r="L1995" s="2">
        <v>43522</v>
      </c>
      <c r="M1995" s="2">
        <v>43530</v>
      </c>
      <c r="N1995" s="2">
        <v>43530</v>
      </c>
      <c r="W1995" s="1" t="s">
        <v>59</v>
      </c>
      <c r="X1995" s="1" t="str">
        <f t="shared" si="141"/>
        <v>690945</v>
      </c>
      <c r="Z1995" s="1" t="s">
        <v>184</v>
      </c>
      <c r="AA1995" s="1">
        <v>1</v>
      </c>
      <c r="AD1995" s="1" t="s">
        <v>79</v>
      </c>
    </row>
    <row r="1996" spans="1:30" s="1" customFormat="1" x14ac:dyDescent="0.3">
      <c r="A1996" s="1" t="s">
        <v>3087</v>
      </c>
      <c r="B1996" s="1" t="s">
        <v>3088</v>
      </c>
      <c r="C1996" s="1" t="s">
        <v>3089</v>
      </c>
      <c r="D1996" s="1" t="s">
        <v>34</v>
      </c>
      <c r="F1996" s="1" t="s">
        <v>4475</v>
      </c>
      <c r="G1996" s="1" t="s">
        <v>3981</v>
      </c>
      <c r="H1996" s="1" t="s">
        <v>60</v>
      </c>
      <c r="I1996" s="1" t="s">
        <v>113</v>
      </c>
      <c r="J1996" s="1" t="s">
        <v>61</v>
      </c>
      <c r="K1996" s="1" t="str">
        <f t="shared" si="140"/>
        <v>LVL</v>
      </c>
      <c r="L1996" s="2">
        <v>43522</v>
      </c>
      <c r="M1996" s="2">
        <v>43530</v>
      </c>
      <c r="N1996" s="2">
        <v>43530</v>
      </c>
      <c r="W1996" s="1" t="s">
        <v>59</v>
      </c>
      <c r="X1996" s="1" t="str">
        <f t="shared" si="141"/>
        <v>690945</v>
      </c>
      <c r="Z1996" s="1" t="s">
        <v>184</v>
      </c>
      <c r="AA1996" s="1">
        <v>1</v>
      </c>
      <c r="AD1996" s="1" t="s">
        <v>79</v>
      </c>
    </row>
    <row r="1997" spans="1:30" s="1" customFormat="1" x14ac:dyDescent="0.3">
      <c r="A1997" s="1" t="s">
        <v>3419</v>
      </c>
      <c r="B1997" s="1" t="s">
        <v>1271</v>
      </c>
      <c r="C1997" s="1" t="s">
        <v>1272</v>
      </c>
      <c r="D1997" s="1" t="s">
        <v>34</v>
      </c>
      <c r="F1997" s="1" t="s">
        <v>4475</v>
      </c>
      <c r="G1997" s="1" t="s">
        <v>3982</v>
      </c>
      <c r="H1997" s="1" t="s">
        <v>60</v>
      </c>
      <c r="I1997" s="1" t="s">
        <v>113</v>
      </c>
      <c r="J1997" s="1" t="s">
        <v>61</v>
      </c>
      <c r="K1997" s="1" t="str">
        <f t="shared" si="140"/>
        <v>LVL</v>
      </c>
      <c r="L1997" s="2">
        <v>43522</v>
      </c>
      <c r="M1997" s="2">
        <v>43530</v>
      </c>
      <c r="N1997" s="2">
        <v>43530</v>
      </c>
      <c r="W1997" s="1" t="s">
        <v>59</v>
      </c>
      <c r="X1997" s="1" t="str">
        <f t="shared" si="141"/>
        <v>690945</v>
      </c>
      <c r="Z1997" s="1" t="s">
        <v>184</v>
      </c>
      <c r="AA1997" s="1">
        <v>1</v>
      </c>
      <c r="AD1997" s="1" t="s">
        <v>79</v>
      </c>
    </row>
    <row r="1998" spans="1:30" s="1" customFormat="1" x14ac:dyDescent="0.3">
      <c r="A1998" s="1" t="s">
        <v>3419</v>
      </c>
      <c r="B1998" s="1" t="s">
        <v>1271</v>
      </c>
      <c r="C1998" s="1" t="s">
        <v>1272</v>
      </c>
      <c r="D1998" s="1" t="s">
        <v>34</v>
      </c>
      <c r="F1998" s="1" t="s">
        <v>4475</v>
      </c>
      <c r="G1998" s="1" t="s">
        <v>3982</v>
      </c>
      <c r="H1998" s="1" t="s">
        <v>60</v>
      </c>
      <c r="I1998" s="1" t="s">
        <v>113</v>
      </c>
      <c r="J1998" s="1" t="s">
        <v>61</v>
      </c>
      <c r="K1998" s="1" t="str">
        <f t="shared" si="140"/>
        <v>LVL</v>
      </c>
      <c r="L1998" s="2">
        <v>43522</v>
      </c>
      <c r="M1998" s="2">
        <v>43530</v>
      </c>
      <c r="N1998" s="2">
        <v>43530</v>
      </c>
      <c r="W1998" s="1" t="s">
        <v>59</v>
      </c>
      <c r="X1998" s="1" t="str">
        <f t="shared" si="141"/>
        <v>690945</v>
      </c>
      <c r="Z1998" s="1" t="s">
        <v>184</v>
      </c>
      <c r="AA1998" s="1">
        <v>1</v>
      </c>
      <c r="AD1998" s="1" t="s">
        <v>79</v>
      </c>
    </row>
    <row r="1999" spans="1:30" s="1" customFormat="1" x14ac:dyDescent="0.3">
      <c r="A1999" s="1" t="s">
        <v>644</v>
      </c>
      <c r="B1999" s="1" t="s">
        <v>645</v>
      </c>
      <c r="C1999" s="1" t="s">
        <v>337</v>
      </c>
      <c r="D1999" s="1" t="s">
        <v>34</v>
      </c>
      <c r="F1999" s="1" t="s">
        <v>4475</v>
      </c>
      <c r="G1999" s="1" t="s">
        <v>3983</v>
      </c>
      <c r="H1999" s="1" t="s">
        <v>60</v>
      </c>
      <c r="I1999" s="1" t="s">
        <v>113</v>
      </c>
      <c r="J1999" s="1" t="s">
        <v>61</v>
      </c>
      <c r="K1999" s="1" t="str">
        <f t="shared" si="140"/>
        <v>LVL</v>
      </c>
      <c r="L1999" s="2">
        <v>43523</v>
      </c>
      <c r="M1999" s="2">
        <v>43530</v>
      </c>
      <c r="N1999" s="2">
        <v>43530</v>
      </c>
      <c r="W1999" s="1" t="s">
        <v>59</v>
      </c>
      <c r="X1999" s="1" t="str">
        <f>"139545"</f>
        <v>139545</v>
      </c>
      <c r="Z1999" s="1" t="s">
        <v>74</v>
      </c>
      <c r="AA1999" s="1">
        <v>1</v>
      </c>
      <c r="AD1999" s="1" t="s">
        <v>79</v>
      </c>
    </row>
    <row r="2000" spans="1:30" s="1" customFormat="1" x14ac:dyDescent="0.3">
      <c r="A2000" s="1" t="s">
        <v>1327</v>
      </c>
      <c r="B2000" s="1" t="s">
        <v>1328</v>
      </c>
      <c r="C2000" s="1" t="s">
        <v>1329</v>
      </c>
      <c r="D2000" s="1" t="s">
        <v>34</v>
      </c>
      <c r="F2000" s="1" t="s">
        <v>4475</v>
      </c>
      <c r="G2000" s="1" t="s">
        <v>3984</v>
      </c>
      <c r="H2000" s="1" t="s">
        <v>60</v>
      </c>
      <c r="I2000" s="1" t="s">
        <v>113</v>
      </c>
      <c r="J2000" s="1" t="s">
        <v>61</v>
      </c>
      <c r="K2000" s="1" t="str">
        <f t="shared" si="140"/>
        <v>LVL</v>
      </c>
      <c r="L2000" s="2">
        <v>43523</v>
      </c>
      <c r="M2000" s="2">
        <v>43530</v>
      </c>
      <c r="N2000" s="2">
        <v>43530</v>
      </c>
      <c r="W2000" s="1" t="s">
        <v>59</v>
      </c>
      <c r="X2000" s="1" t="str">
        <f>"690945"</f>
        <v>690945</v>
      </c>
      <c r="Z2000" s="1" t="s">
        <v>184</v>
      </c>
      <c r="AA2000" s="1">
        <v>1</v>
      </c>
      <c r="AB2000" s="1" t="s">
        <v>3985</v>
      </c>
      <c r="AD2000" s="1" t="s">
        <v>79</v>
      </c>
    </row>
    <row r="2001" spans="1:30" s="1" customFormat="1" x14ac:dyDescent="0.3">
      <c r="A2001" s="1" t="s">
        <v>1327</v>
      </c>
      <c r="B2001" s="1" t="s">
        <v>1328</v>
      </c>
      <c r="C2001" s="1" t="s">
        <v>1329</v>
      </c>
      <c r="D2001" s="1" t="s">
        <v>34</v>
      </c>
      <c r="F2001" s="1" t="s">
        <v>4475</v>
      </c>
      <c r="G2001" s="1" t="s">
        <v>3984</v>
      </c>
      <c r="H2001" s="1" t="s">
        <v>60</v>
      </c>
      <c r="I2001" s="1" t="s">
        <v>113</v>
      </c>
      <c r="J2001" s="1" t="s">
        <v>61</v>
      </c>
      <c r="K2001" s="1" t="str">
        <f t="shared" si="140"/>
        <v>LVL</v>
      </c>
      <c r="L2001" s="2">
        <v>43523</v>
      </c>
      <c r="M2001" s="2">
        <v>43530</v>
      </c>
      <c r="N2001" s="2">
        <v>43530</v>
      </c>
      <c r="W2001" s="1" t="s">
        <v>59</v>
      </c>
      <c r="X2001" s="1" t="str">
        <f>"690945"</f>
        <v>690945</v>
      </c>
      <c r="Z2001" s="1" t="s">
        <v>184</v>
      </c>
      <c r="AA2001" s="1">
        <v>1</v>
      </c>
      <c r="AB2001" s="1" t="s">
        <v>3985</v>
      </c>
      <c r="AD2001" s="1" t="s">
        <v>79</v>
      </c>
    </row>
    <row r="2002" spans="1:30" s="1" customFormat="1" x14ac:dyDescent="0.3">
      <c r="A2002" s="1" t="s">
        <v>1327</v>
      </c>
      <c r="B2002" s="1" t="s">
        <v>1328</v>
      </c>
      <c r="C2002" s="1" t="s">
        <v>1329</v>
      </c>
      <c r="D2002" s="1" t="s">
        <v>34</v>
      </c>
      <c r="F2002" s="1" t="s">
        <v>4475</v>
      </c>
      <c r="G2002" s="1" t="s">
        <v>3984</v>
      </c>
      <c r="H2002" s="1" t="s">
        <v>60</v>
      </c>
      <c r="I2002" s="1" t="s">
        <v>113</v>
      </c>
      <c r="J2002" s="1" t="s">
        <v>61</v>
      </c>
      <c r="K2002" s="1" t="str">
        <f t="shared" si="140"/>
        <v>LVL</v>
      </c>
      <c r="L2002" s="2">
        <v>43523</v>
      </c>
      <c r="M2002" s="2">
        <v>43530</v>
      </c>
      <c r="N2002" s="2">
        <v>43530</v>
      </c>
      <c r="W2002" s="1" t="s">
        <v>59</v>
      </c>
      <c r="X2002" s="1" t="str">
        <f>"690945"</f>
        <v>690945</v>
      </c>
      <c r="Z2002" s="1" t="s">
        <v>184</v>
      </c>
      <c r="AA2002" s="1">
        <v>1</v>
      </c>
      <c r="AB2002" s="1" t="s">
        <v>3985</v>
      </c>
      <c r="AD2002" s="1" t="s">
        <v>79</v>
      </c>
    </row>
    <row r="2003" spans="1:30" s="1" customFormat="1" x14ac:dyDescent="0.3">
      <c r="A2003" s="1" t="s">
        <v>1879</v>
      </c>
      <c r="B2003" s="1" t="s">
        <v>174</v>
      </c>
      <c r="C2003" s="1" t="s">
        <v>175</v>
      </c>
      <c r="D2003" s="1" t="s">
        <v>34</v>
      </c>
      <c r="F2003" s="1" t="s">
        <v>4514</v>
      </c>
      <c r="G2003" s="1" t="s">
        <v>3986</v>
      </c>
      <c r="H2003" s="1" t="s">
        <v>60</v>
      </c>
      <c r="I2003" s="1" t="s">
        <v>113</v>
      </c>
      <c r="J2003" s="1" t="s">
        <v>61</v>
      </c>
      <c r="K2003" s="1" t="str">
        <f t="shared" si="140"/>
        <v>LVL</v>
      </c>
      <c r="L2003" s="2">
        <v>43523</v>
      </c>
      <c r="M2003" s="2">
        <v>43530</v>
      </c>
      <c r="N2003" s="2">
        <v>43530</v>
      </c>
      <c r="W2003" s="1" t="s">
        <v>59</v>
      </c>
      <c r="X2003" s="1" t="str">
        <f>"205215"</f>
        <v>205215</v>
      </c>
      <c r="Z2003" s="1" t="s">
        <v>3351</v>
      </c>
      <c r="AA2003" s="1">
        <v>1</v>
      </c>
      <c r="AD2003" s="1" t="s">
        <v>3353</v>
      </c>
    </row>
    <row r="2004" spans="1:30" s="1" customFormat="1" x14ac:dyDescent="0.3">
      <c r="A2004" s="1" t="s">
        <v>1879</v>
      </c>
      <c r="B2004" s="1" t="s">
        <v>174</v>
      </c>
      <c r="C2004" s="1" t="s">
        <v>175</v>
      </c>
      <c r="D2004" s="1" t="s">
        <v>34</v>
      </c>
      <c r="F2004" s="1" t="s">
        <v>4514</v>
      </c>
      <c r="G2004" s="1" t="s">
        <v>3986</v>
      </c>
      <c r="H2004" s="1" t="s">
        <v>60</v>
      </c>
      <c r="I2004" s="1" t="s">
        <v>113</v>
      </c>
      <c r="J2004" s="1" t="s">
        <v>61</v>
      </c>
      <c r="K2004" s="1" t="str">
        <f t="shared" si="140"/>
        <v>LVL</v>
      </c>
      <c r="L2004" s="2">
        <v>43523</v>
      </c>
      <c r="M2004" s="2">
        <v>43530</v>
      </c>
      <c r="N2004" s="2">
        <v>43530</v>
      </c>
      <c r="W2004" s="1" t="s">
        <v>59</v>
      </c>
      <c r="X2004" s="1" t="str">
        <f>"205215"</f>
        <v>205215</v>
      </c>
      <c r="Z2004" s="1" t="s">
        <v>3351</v>
      </c>
      <c r="AA2004" s="1">
        <v>1</v>
      </c>
      <c r="AD2004" s="1" t="s">
        <v>3353</v>
      </c>
    </row>
    <row r="2005" spans="1:30" s="1" customFormat="1" x14ac:dyDescent="0.3">
      <c r="A2005" s="1" t="s">
        <v>3087</v>
      </c>
      <c r="B2005" s="1" t="s">
        <v>3088</v>
      </c>
      <c r="C2005" s="1" t="s">
        <v>3089</v>
      </c>
      <c r="D2005" s="1" t="s">
        <v>34</v>
      </c>
      <c r="F2005" s="1" t="s">
        <v>4475</v>
      </c>
      <c r="G2005" s="1" t="s">
        <v>3987</v>
      </c>
      <c r="H2005" s="1" t="s">
        <v>60</v>
      </c>
      <c r="I2005" s="1" t="s">
        <v>113</v>
      </c>
      <c r="J2005" s="1" t="s">
        <v>61</v>
      </c>
      <c r="K2005" s="1" t="str">
        <f t="shared" si="140"/>
        <v>LVL</v>
      </c>
      <c r="L2005" s="2">
        <v>43523</v>
      </c>
      <c r="M2005" s="2">
        <v>43530</v>
      </c>
      <c r="N2005" s="2">
        <v>43530</v>
      </c>
      <c r="W2005" s="1" t="s">
        <v>59</v>
      </c>
      <c r="X2005" s="1" t="str">
        <f>"690945"</f>
        <v>690945</v>
      </c>
      <c r="Z2005" s="1" t="s">
        <v>184</v>
      </c>
      <c r="AA2005" s="1">
        <v>1</v>
      </c>
      <c r="AD2005" s="1" t="s">
        <v>79</v>
      </c>
    </row>
    <row r="2006" spans="1:30" s="1" customFormat="1" x14ac:dyDescent="0.3">
      <c r="A2006" s="1" t="s">
        <v>1363</v>
      </c>
      <c r="B2006" s="1" t="s">
        <v>500</v>
      </c>
      <c r="C2006" s="1" t="s">
        <v>1364</v>
      </c>
      <c r="D2006" s="1" t="s">
        <v>34</v>
      </c>
      <c r="F2006" s="1" t="s">
        <v>4475</v>
      </c>
      <c r="G2006" s="1" t="s">
        <v>3988</v>
      </c>
      <c r="H2006" s="1" t="s">
        <v>60</v>
      </c>
      <c r="I2006" s="1" t="s">
        <v>113</v>
      </c>
      <c r="J2006" s="1" t="s">
        <v>61</v>
      </c>
      <c r="K2006" s="1" t="str">
        <f t="shared" si="140"/>
        <v>LVL</v>
      </c>
      <c r="L2006" s="2">
        <v>43523</v>
      </c>
      <c r="M2006" s="2">
        <v>43530</v>
      </c>
      <c r="N2006" s="2">
        <v>43530</v>
      </c>
      <c r="W2006" s="1" t="s">
        <v>59</v>
      </c>
      <c r="X2006" s="1" t="str">
        <f>"690945"</f>
        <v>690945</v>
      </c>
      <c r="Z2006" s="1" t="s">
        <v>184</v>
      </c>
      <c r="AA2006" s="1">
        <v>1</v>
      </c>
      <c r="AB2006" s="1" t="s">
        <v>3989</v>
      </c>
      <c r="AD2006" s="1" t="s">
        <v>79</v>
      </c>
    </row>
    <row r="2007" spans="1:30" s="1" customFormat="1" x14ac:dyDescent="0.3">
      <c r="A2007" s="1" t="s">
        <v>540</v>
      </c>
      <c r="B2007" s="1" t="s">
        <v>541</v>
      </c>
      <c r="C2007" s="1" t="s">
        <v>542</v>
      </c>
      <c r="D2007" s="1" t="s">
        <v>34</v>
      </c>
      <c r="F2007" s="1" t="s">
        <v>4475</v>
      </c>
      <c r="G2007" s="1" t="s">
        <v>3990</v>
      </c>
      <c r="H2007" s="1" t="s">
        <v>60</v>
      </c>
      <c r="I2007" s="1" t="s">
        <v>113</v>
      </c>
      <c r="J2007" s="1" t="s">
        <v>61</v>
      </c>
      <c r="K2007" s="1" t="str">
        <f t="shared" si="140"/>
        <v>LVL</v>
      </c>
      <c r="L2007" s="2">
        <v>43523</v>
      </c>
      <c r="M2007" s="2">
        <v>43530</v>
      </c>
      <c r="N2007" s="2">
        <v>43530</v>
      </c>
      <c r="W2007" s="1" t="s">
        <v>59</v>
      </c>
      <c r="X2007" s="1" t="str">
        <f>"690945"</f>
        <v>690945</v>
      </c>
      <c r="Z2007" s="1" t="s">
        <v>184</v>
      </c>
      <c r="AA2007" s="1">
        <v>1</v>
      </c>
      <c r="AB2007" s="1" t="s">
        <v>3991</v>
      </c>
      <c r="AD2007" s="1" t="s">
        <v>79</v>
      </c>
    </row>
    <row r="2008" spans="1:30" s="1" customFormat="1" x14ac:dyDescent="0.3">
      <c r="A2008" s="1" t="s">
        <v>3670</v>
      </c>
      <c r="B2008" s="1" t="s">
        <v>3671</v>
      </c>
      <c r="C2008" s="1" t="s">
        <v>3672</v>
      </c>
      <c r="D2008" s="1" t="s">
        <v>34</v>
      </c>
      <c r="F2008" s="1" t="s">
        <v>4475</v>
      </c>
      <c r="G2008" s="1" t="s">
        <v>3992</v>
      </c>
      <c r="H2008" s="1" t="s">
        <v>60</v>
      </c>
      <c r="I2008" s="1" t="s">
        <v>113</v>
      </c>
      <c r="J2008" s="1" t="s">
        <v>61</v>
      </c>
      <c r="K2008" s="1" t="str">
        <f t="shared" si="140"/>
        <v>LVL</v>
      </c>
      <c r="L2008" s="2">
        <v>43523</v>
      </c>
      <c r="M2008" s="2">
        <v>43530</v>
      </c>
      <c r="N2008" s="2">
        <v>43530</v>
      </c>
      <c r="W2008" s="1" t="s">
        <v>59</v>
      </c>
      <c r="X2008" s="1" t="str">
        <f>"690945"</f>
        <v>690945</v>
      </c>
      <c r="Z2008" s="1" t="s">
        <v>184</v>
      </c>
      <c r="AA2008" s="1">
        <v>1</v>
      </c>
      <c r="AB2008" s="1" t="s">
        <v>3993</v>
      </c>
      <c r="AD2008" s="1" t="s">
        <v>79</v>
      </c>
    </row>
    <row r="2009" spans="1:30" s="1" customFormat="1" x14ac:dyDescent="0.3">
      <c r="A2009" s="1" t="s">
        <v>644</v>
      </c>
      <c r="B2009" s="1" t="s">
        <v>645</v>
      </c>
      <c r="C2009" s="1" t="s">
        <v>337</v>
      </c>
      <c r="D2009" s="1" t="s">
        <v>34</v>
      </c>
      <c r="F2009" s="1" t="s">
        <v>4475</v>
      </c>
      <c r="G2009" s="1" t="s">
        <v>3994</v>
      </c>
      <c r="H2009" s="1" t="s">
        <v>60</v>
      </c>
      <c r="I2009" s="1" t="s">
        <v>113</v>
      </c>
      <c r="J2009" s="1" t="s">
        <v>61</v>
      </c>
      <c r="K2009" s="1" t="str">
        <f t="shared" si="140"/>
        <v>LVL</v>
      </c>
      <c r="L2009" s="2">
        <v>43523</v>
      </c>
      <c r="M2009" s="2">
        <v>43531</v>
      </c>
      <c r="N2009" s="2">
        <v>43531</v>
      </c>
      <c r="W2009" s="1" t="s">
        <v>59</v>
      </c>
      <c r="X2009" s="1" t="str">
        <f>"139545"</f>
        <v>139545</v>
      </c>
      <c r="Z2009" s="1" t="s">
        <v>74</v>
      </c>
      <c r="AA2009" s="1">
        <v>1</v>
      </c>
      <c r="AD2009" s="1" t="s">
        <v>79</v>
      </c>
    </row>
    <row r="2010" spans="1:30" s="1" customFormat="1" x14ac:dyDescent="0.3">
      <c r="A2010" s="1" t="s">
        <v>3996</v>
      </c>
      <c r="B2010" s="1" t="s">
        <v>1748</v>
      </c>
      <c r="C2010" s="1" t="s">
        <v>2310</v>
      </c>
      <c r="D2010" s="1" t="s">
        <v>37</v>
      </c>
      <c r="F2010" s="1">
        <v>105</v>
      </c>
      <c r="G2010" s="1" t="s">
        <v>3995</v>
      </c>
      <c r="H2010" s="1" t="s">
        <v>60</v>
      </c>
      <c r="I2010" s="1" t="s">
        <v>113</v>
      </c>
      <c r="J2010" s="1" t="s">
        <v>61</v>
      </c>
      <c r="K2010" s="1" t="str">
        <f>"FRN"</f>
        <v>FRN</v>
      </c>
      <c r="L2010" s="2">
        <v>43523</v>
      </c>
      <c r="M2010" s="2">
        <v>43525</v>
      </c>
      <c r="N2010" s="2">
        <v>43525</v>
      </c>
      <c r="W2010" s="1" t="s">
        <v>59</v>
      </c>
      <c r="X2010" s="1" t="str">
        <f>"305671"</f>
        <v>305671</v>
      </c>
      <c r="Z2010" s="1" t="s">
        <v>65</v>
      </c>
      <c r="AA2010" s="1">
        <v>1</v>
      </c>
      <c r="AD2010" s="1" t="s">
        <v>67</v>
      </c>
    </row>
    <row r="2011" spans="1:30" s="1" customFormat="1" x14ac:dyDescent="0.3">
      <c r="A2011" s="1" t="s">
        <v>423</v>
      </c>
      <c r="B2011" s="1" t="s">
        <v>424</v>
      </c>
      <c r="C2011" s="1" t="s">
        <v>425</v>
      </c>
      <c r="D2011" s="1" t="s">
        <v>34</v>
      </c>
      <c r="F2011" s="1" t="s">
        <v>4475</v>
      </c>
      <c r="G2011" s="1" t="s">
        <v>3997</v>
      </c>
      <c r="H2011" s="1" t="s">
        <v>60</v>
      </c>
      <c r="I2011" s="1" t="s">
        <v>113</v>
      </c>
      <c r="J2011" s="1" t="s">
        <v>61</v>
      </c>
      <c r="K2011" s="1" t="str">
        <f>"LVL"</f>
        <v>LVL</v>
      </c>
      <c r="L2011" s="2">
        <v>43524</v>
      </c>
      <c r="M2011" s="2">
        <v>43531</v>
      </c>
      <c r="N2011" s="2">
        <v>43531</v>
      </c>
      <c r="W2011" s="1" t="s">
        <v>59</v>
      </c>
      <c r="X2011" s="1" t="str">
        <f>"139545"</f>
        <v>139545</v>
      </c>
      <c r="Z2011" s="1" t="s">
        <v>74</v>
      </c>
      <c r="AA2011" s="1">
        <v>1</v>
      </c>
      <c r="AD2011" s="1" t="s">
        <v>79</v>
      </c>
    </row>
    <row r="2012" spans="1:30" s="1" customFormat="1" x14ac:dyDescent="0.3">
      <c r="A2012" s="1" t="s">
        <v>423</v>
      </c>
      <c r="B2012" s="1" t="s">
        <v>424</v>
      </c>
      <c r="C2012" s="1" t="s">
        <v>425</v>
      </c>
      <c r="D2012" s="1" t="s">
        <v>34</v>
      </c>
      <c r="F2012" s="1" t="s">
        <v>4475</v>
      </c>
      <c r="G2012" s="1" t="s">
        <v>3998</v>
      </c>
      <c r="H2012" s="1" t="s">
        <v>60</v>
      </c>
      <c r="I2012" s="1" t="s">
        <v>113</v>
      </c>
      <c r="J2012" s="1" t="s">
        <v>61</v>
      </c>
      <c r="K2012" s="1" t="str">
        <f>"LVL"</f>
        <v>LVL</v>
      </c>
      <c r="L2012" s="2">
        <v>43524</v>
      </c>
      <c r="M2012" s="2">
        <v>43531</v>
      </c>
      <c r="N2012" s="2">
        <v>43531</v>
      </c>
      <c r="W2012" s="1" t="s">
        <v>59</v>
      </c>
      <c r="X2012" s="1" t="str">
        <f>"690945"</f>
        <v>690945</v>
      </c>
      <c r="Z2012" s="1" t="s">
        <v>184</v>
      </c>
      <c r="AA2012" s="1">
        <v>1</v>
      </c>
      <c r="AD2012" s="1" t="s">
        <v>79</v>
      </c>
    </row>
    <row r="2013" spans="1:30" s="1" customFormat="1" x14ac:dyDescent="0.3">
      <c r="A2013" s="1" t="s">
        <v>423</v>
      </c>
      <c r="B2013" s="1" t="s">
        <v>424</v>
      </c>
      <c r="C2013" s="1" t="s">
        <v>425</v>
      </c>
      <c r="D2013" s="1" t="s">
        <v>34</v>
      </c>
      <c r="F2013" s="1" t="s">
        <v>4475</v>
      </c>
      <c r="G2013" s="1" t="s">
        <v>3998</v>
      </c>
      <c r="H2013" s="1" t="s">
        <v>60</v>
      </c>
      <c r="I2013" s="1" t="s">
        <v>113</v>
      </c>
      <c r="J2013" s="1" t="s">
        <v>61</v>
      </c>
      <c r="K2013" s="1" t="str">
        <f>"LVL"</f>
        <v>LVL</v>
      </c>
      <c r="L2013" s="2">
        <v>43524</v>
      </c>
      <c r="M2013" s="2">
        <v>43531</v>
      </c>
      <c r="N2013" s="2">
        <v>43531</v>
      </c>
      <c r="W2013" s="1" t="s">
        <v>59</v>
      </c>
      <c r="X2013" s="1" t="str">
        <f>"690945"</f>
        <v>690945</v>
      </c>
      <c r="Z2013" s="1" t="s">
        <v>184</v>
      </c>
      <c r="AA2013" s="1">
        <v>1</v>
      </c>
      <c r="AD2013" s="1" t="s">
        <v>79</v>
      </c>
    </row>
    <row r="2014" spans="1:30" s="1" customFormat="1" x14ac:dyDescent="0.3">
      <c r="A2014" s="1" t="s">
        <v>540</v>
      </c>
      <c r="B2014" s="1" t="s">
        <v>541</v>
      </c>
      <c r="C2014" s="1" t="s">
        <v>542</v>
      </c>
      <c r="D2014" s="1" t="s">
        <v>34</v>
      </c>
      <c r="F2014" s="1" t="s">
        <v>4475</v>
      </c>
      <c r="G2014" s="1" t="s">
        <v>3999</v>
      </c>
      <c r="H2014" s="1" t="s">
        <v>60</v>
      </c>
      <c r="I2014" s="1" t="s">
        <v>113</v>
      </c>
      <c r="J2014" s="1" t="s">
        <v>61</v>
      </c>
      <c r="K2014" s="1" t="str">
        <f>"LVL"</f>
        <v>LVL</v>
      </c>
      <c r="L2014" s="2">
        <v>43524</v>
      </c>
      <c r="M2014" s="2">
        <v>43531</v>
      </c>
      <c r="N2014" s="2">
        <v>43531</v>
      </c>
      <c r="W2014" s="1" t="s">
        <v>59</v>
      </c>
      <c r="X2014" s="1" t="str">
        <f>"690945"</f>
        <v>690945</v>
      </c>
      <c r="Z2014" s="1" t="s">
        <v>184</v>
      </c>
      <c r="AA2014" s="1">
        <v>1</v>
      </c>
      <c r="AB2014" s="1" t="s">
        <v>4000</v>
      </c>
      <c r="AD2014" s="1" t="s">
        <v>79</v>
      </c>
    </row>
    <row r="2015" spans="1:30" s="1" customFormat="1" x14ac:dyDescent="0.3">
      <c r="A2015" s="1" t="s">
        <v>540</v>
      </c>
      <c r="B2015" s="1" t="s">
        <v>541</v>
      </c>
      <c r="C2015" s="1" t="s">
        <v>542</v>
      </c>
      <c r="D2015" s="1" t="s">
        <v>34</v>
      </c>
      <c r="F2015" s="1" t="s">
        <v>4475</v>
      </c>
      <c r="G2015" s="1" t="s">
        <v>3999</v>
      </c>
      <c r="H2015" s="1" t="s">
        <v>60</v>
      </c>
      <c r="I2015" s="1" t="s">
        <v>113</v>
      </c>
      <c r="J2015" s="1" t="s">
        <v>61</v>
      </c>
      <c r="K2015" s="1" t="str">
        <f>"LVL"</f>
        <v>LVL</v>
      </c>
      <c r="L2015" s="2">
        <v>43524</v>
      </c>
      <c r="M2015" s="2">
        <v>43531</v>
      </c>
      <c r="N2015" s="2">
        <v>43531</v>
      </c>
      <c r="W2015" s="1" t="s">
        <v>59</v>
      </c>
      <c r="X2015" s="1" t="str">
        <f>"690945"</f>
        <v>690945</v>
      </c>
      <c r="Z2015" s="1" t="s">
        <v>184</v>
      </c>
      <c r="AA2015" s="1">
        <v>1</v>
      </c>
      <c r="AB2015" s="1" t="s">
        <v>4000</v>
      </c>
      <c r="AD2015" s="1" t="s">
        <v>79</v>
      </c>
    </row>
    <row r="2016" spans="1:30" s="1" customFormat="1" x14ac:dyDescent="0.3">
      <c r="A2016" s="1" t="s">
        <v>449</v>
      </c>
      <c r="B2016" s="1" t="s">
        <v>450</v>
      </c>
      <c r="C2016" s="1" t="s">
        <v>451</v>
      </c>
      <c r="D2016" s="1" t="s">
        <v>37</v>
      </c>
      <c r="F2016" s="1">
        <v>105</v>
      </c>
      <c r="G2016" s="1" t="s">
        <v>4001</v>
      </c>
      <c r="H2016" s="1" t="s">
        <v>60</v>
      </c>
      <c r="I2016" s="1" t="s">
        <v>113</v>
      </c>
      <c r="J2016" s="1" t="s">
        <v>61</v>
      </c>
      <c r="K2016" s="1" t="str">
        <f>"102"</f>
        <v>102</v>
      </c>
      <c r="L2016" s="2">
        <v>43524</v>
      </c>
      <c r="M2016" s="2">
        <v>43525</v>
      </c>
      <c r="N2016" s="2">
        <v>43525</v>
      </c>
      <c r="W2016" s="1" t="s">
        <v>59</v>
      </c>
      <c r="X2016" s="1" t="str">
        <f>"305671"</f>
        <v>305671</v>
      </c>
      <c r="Z2016" s="1" t="s">
        <v>65</v>
      </c>
      <c r="AA2016" s="1">
        <v>1</v>
      </c>
      <c r="AB2016" s="1" t="s">
        <v>4002</v>
      </c>
      <c r="AD2016" s="1" t="s">
        <v>67</v>
      </c>
    </row>
    <row r="2017" spans="1:30" s="1" customFormat="1" x14ac:dyDescent="0.3">
      <c r="A2017" s="1" t="s">
        <v>540</v>
      </c>
      <c r="B2017" s="1" t="s">
        <v>541</v>
      </c>
      <c r="C2017" s="1" t="s">
        <v>542</v>
      </c>
      <c r="D2017" s="1" t="s">
        <v>34</v>
      </c>
      <c r="F2017" s="1" t="s">
        <v>4475</v>
      </c>
      <c r="G2017" s="1" t="s">
        <v>4003</v>
      </c>
      <c r="H2017" s="1" t="s">
        <v>60</v>
      </c>
      <c r="I2017" s="1" t="s">
        <v>113</v>
      </c>
      <c r="J2017" s="1" t="s">
        <v>61</v>
      </c>
      <c r="K2017" s="1" t="str">
        <f>"LVL"</f>
        <v>LVL</v>
      </c>
      <c r="L2017" s="2">
        <v>43524</v>
      </c>
      <c r="M2017" s="2">
        <v>43532</v>
      </c>
      <c r="N2017" s="2">
        <v>43532</v>
      </c>
      <c r="W2017" s="1" t="s">
        <v>59</v>
      </c>
      <c r="X2017" s="1" t="str">
        <f>"690945"</f>
        <v>690945</v>
      </c>
      <c r="Z2017" s="1" t="s">
        <v>184</v>
      </c>
      <c r="AA2017" s="1">
        <v>1</v>
      </c>
      <c r="AB2017" s="1" t="s">
        <v>4004</v>
      </c>
      <c r="AD2017" s="1" t="s">
        <v>79</v>
      </c>
    </row>
    <row r="2018" spans="1:30" s="1" customFormat="1" x14ac:dyDescent="0.3">
      <c r="A2018" s="1" t="s">
        <v>402</v>
      </c>
      <c r="B2018" s="1" t="s">
        <v>403</v>
      </c>
      <c r="C2018" s="1" t="s">
        <v>404</v>
      </c>
      <c r="D2018" s="1" t="s">
        <v>37</v>
      </c>
      <c r="F2018" s="1" t="s">
        <v>4478</v>
      </c>
      <c r="G2018" s="1" t="s">
        <v>4005</v>
      </c>
      <c r="H2018" s="1" t="s">
        <v>60</v>
      </c>
      <c r="I2018" s="1" t="s">
        <v>113</v>
      </c>
      <c r="J2018" s="1" t="s">
        <v>61</v>
      </c>
      <c r="K2018" s="1" t="str">
        <f>"102"</f>
        <v>102</v>
      </c>
      <c r="L2018" s="2">
        <v>43524</v>
      </c>
      <c r="M2018" s="2">
        <v>43528</v>
      </c>
      <c r="N2018" s="2">
        <v>43528</v>
      </c>
      <c r="W2018" s="1" t="s">
        <v>59</v>
      </c>
      <c r="X2018" s="1" t="str">
        <f>"847692"</f>
        <v>847692</v>
      </c>
      <c r="Z2018" s="1" t="s">
        <v>108</v>
      </c>
      <c r="AA2018" s="1">
        <v>1</v>
      </c>
      <c r="AB2018" s="1" t="s">
        <v>4006</v>
      </c>
      <c r="AD2018" s="1" t="s">
        <v>114</v>
      </c>
    </row>
    <row r="2019" spans="1:30" s="1" customFormat="1" x14ac:dyDescent="0.3">
      <c r="A2019" s="1" t="s">
        <v>402</v>
      </c>
      <c r="B2019" s="1" t="s">
        <v>403</v>
      </c>
      <c r="C2019" s="1" t="s">
        <v>404</v>
      </c>
      <c r="D2019" s="1" t="s">
        <v>37</v>
      </c>
      <c r="F2019" s="1" t="s">
        <v>4478</v>
      </c>
      <c r="G2019" s="1" t="s">
        <v>4007</v>
      </c>
      <c r="H2019" s="1" t="s">
        <v>60</v>
      </c>
      <c r="I2019" s="1" t="s">
        <v>113</v>
      </c>
      <c r="J2019" s="1" t="s">
        <v>61</v>
      </c>
      <c r="K2019" s="1" t="str">
        <f>"102"</f>
        <v>102</v>
      </c>
      <c r="L2019" s="2">
        <v>43524</v>
      </c>
      <c r="M2019" s="2">
        <v>43528</v>
      </c>
      <c r="N2019" s="2">
        <v>43528</v>
      </c>
      <c r="W2019" s="1" t="s">
        <v>59</v>
      </c>
      <c r="X2019" s="1" t="str">
        <f>"847692"</f>
        <v>847692</v>
      </c>
      <c r="Z2019" s="1" t="s">
        <v>108</v>
      </c>
      <c r="AA2019" s="1">
        <v>1</v>
      </c>
      <c r="AB2019" s="1" t="s">
        <v>4008</v>
      </c>
      <c r="AD2019" s="1" t="s">
        <v>114</v>
      </c>
    </row>
    <row r="2020" spans="1:30" s="1" customFormat="1" x14ac:dyDescent="0.3">
      <c r="A2020" s="1" t="s">
        <v>1463</v>
      </c>
      <c r="B2020" s="1" t="s">
        <v>1464</v>
      </c>
      <c r="C2020" s="1" t="s">
        <v>1465</v>
      </c>
      <c r="D2020" s="1" t="s">
        <v>34</v>
      </c>
      <c r="F2020" s="1" t="s">
        <v>4475</v>
      </c>
      <c r="G2020" s="1" t="s">
        <v>4009</v>
      </c>
      <c r="H2020" s="1" t="s">
        <v>60</v>
      </c>
      <c r="I2020" s="1" t="s">
        <v>113</v>
      </c>
      <c r="J2020" s="1" t="s">
        <v>61</v>
      </c>
      <c r="K2020" s="1" t="str">
        <f t="shared" ref="K2020:K2026" si="142">"LVL"</f>
        <v>LVL</v>
      </c>
      <c r="L2020" s="2">
        <v>43525</v>
      </c>
      <c r="M2020" s="2">
        <v>43535</v>
      </c>
      <c r="N2020" s="2">
        <v>43535</v>
      </c>
      <c r="W2020" s="1" t="s">
        <v>59</v>
      </c>
      <c r="X2020" s="1" t="str">
        <f>"139545"</f>
        <v>139545</v>
      </c>
      <c r="Z2020" s="1" t="s">
        <v>74</v>
      </c>
      <c r="AA2020" s="1">
        <v>1</v>
      </c>
      <c r="AD2020" s="1" t="s">
        <v>79</v>
      </c>
    </row>
    <row r="2021" spans="1:30" s="1" customFormat="1" x14ac:dyDescent="0.3">
      <c r="A2021" s="1" t="s">
        <v>1463</v>
      </c>
      <c r="B2021" s="1" t="s">
        <v>1464</v>
      </c>
      <c r="C2021" s="1" t="s">
        <v>1465</v>
      </c>
      <c r="D2021" s="1" t="s">
        <v>34</v>
      </c>
      <c r="F2021" s="1" t="s">
        <v>4475</v>
      </c>
      <c r="G2021" s="1" t="s">
        <v>4009</v>
      </c>
      <c r="H2021" s="1" t="s">
        <v>60</v>
      </c>
      <c r="I2021" s="1" t="s">
        <v>113</v>
      </c>
      <c r="J2021" s="1" t="s">
        <v>61</v>
      </c>
      <c r="K2021" s="1" t="str">
        <f t="shared" si="142"/>
        <v>LVL</v>
      </c>
      <c r="L2021" s="2">
        <v>43525</v>
      </c>
      <c r="M2021" s="2">
        <v>43535</v>
      </c>
      <c r="N2021" s="2">
        <v>43535</v>
      </c>
      <c r="W2021" s="1" t="s">
        <v>59</v>
      </c>
      <c r="X2021" s="1" t="str">
        <f>"139545"</f>
        <v>139545</v>
      </c>
      <c r="Z2021" s="1" t="s">
        <v>74</v>
      </c>
      <c r="AA2021" s="1">
        <v>1</v>
      </c>
      <c r="AD2021" s="1" t="s">
        <v>79</v>
      </c>
    </row>
    <row r="2022" spans="1:30" s="1" customFormat="1" x14ac:dyDescent="0.3">
      <c r="A2022" s="1" t="s">
        <v>1327</v>
      </c>
      <c r="B2022" s="1" t="s">
        <v>1328</v>
      </c>
      <c r="C2022" s="1" t="s">
        <v>1329</v>
      </c>
      <c r="D2022" s="1" t="s">
        <v>34</v>
      </c>
      <c r="F2022" s="1" t="s">
        <v>4475</v>
      </c>
      <c r="G2022" s="1" t="s">
        <v>4010</v>
      </c>
      <c r="H2022" s="1" t="s">
        <v>60</v>
      </c>
      <c r="I2022" s="1" t="s">
        <v>113</v>
      </c>
      <c r="J2022" s="1" t="s">
        <v>61</v>
      </c>
      <c r="K2022" s="1" t="str">
        <f t="shared" si="142"/>
        <v>LVL</v>
      </c>
      <c r="L2022" s="2">
        <v>43525</v>
      </c>
      <c r="M2022" s="2">
        <v>43535</v>
      </c>
      <c r="N2022" s="2">
        <v>43535</v>
      </c>
      <c r="W2022" s="1" t="s">
        <v>59</v>
      </c>
      <c r="X2022" s="1" t="str">
        <f>"690945"</f>
        <v>690945</v>
      </c>
      <c r="Z2022" s="1" t="s">
        <v>184</v>
      </c>
      <c r="AA2022" s="1">
        <v>1</v>
      </c>
      <c r="AB2022" s="1" t="s">
        <v>4011</v>
      </c>
      <c r="AD2022" s="1" t="s">
        <v>79</v>
      </c>
    </row>
    <row r="2023" spans="1:30" s="1" customFormat="1" x14ac:dyDescent="0.3">
      <c r="A2023" s="1" t="s">
        <v>4013</v>
      </c>
      <c r="B2023" s="1" t="s">
        <v>1025</v>
      </c>
      <c r="C2023" s="1" t="s">
        <v>2046</v>
      </c>
      <c r="D2023" s="1" t="s">
        <v>34</v>
      </c>
      <c r="F2023" s="1" t="s">
        <v>4475</v>
      </c>
      <c r="G2023" s="1" t="s">
        <v>4012</v>
      </c>
      <c r="H2023" s="1" t="s">
        <v>60</v>
      </c>
      <c r="I2023" s="1" t="s">
        <v>113</v>
      </c>
      <c r="J2023" s="1" t="s">
        <v>61</v>
      </c>
      <c r="K2023" s="1" t="str">
        <f t="shared" si="142"/>
        <v>LVL</v>
      </c>
      <c r="L2023" s="2">
        <v>43525</v>
      </c>
      <c r="M2023" s="2">
        <v>43535</v>
      </c>
      <c r="N2023" s="2">
        <v>43535</v>
      </c>
      <c r="W2023" s="1" t="s">
        <v>59</v>
      </c>
      <c r="X2023" s="1" t="str">
        <f>"690945"</f>
        <v>690945</v>
      </c>
      <c r="Z2023" s="1" t="s">
        <v>184</v>
      </c>
      <c r="AA2023" s="1">
        <v>1</v>
      </c>
      <c r="AD2023" s="1" t="s">
        <v>79</v>
      </c>
    </row>
    <row r="2024" spans="1:30" s="1" customFormat="1" x14ac:dyDescent="0.3">
      <c r="A2024" s="1" t="s">
        <v>4013</v>
      </c>
      <c r="B2024" s="1" t="s">
        <v>1025</v>
      </c>
      <c r="C2024" s="1" t="s">
        <v>2046</v>
      </c>
      <c r="D2024" s="1" t="s">
        <v>34</v>
      </c>
      <c r="F2024" s="1" t="s">
        <v>4475</v>
      </c>
      <c r="G2024" s="1" t="s">
        <v>4012</v>
      </c>
      <c r="H2024" s="1" t="s">
        <v>60</v>
      </c>
      <c r="I2024" s="1" t="s">
        <v>113</v>
      </c>
      <c r="J2024" s="1" t="s">
        <v>61</v>
      </c>
      <c r="K2024" s="1" t="str">
        <f t="shared" si="142"/>
        <v>LVL</v>
      </c>
      <c r="L2024" s="2">
        <v>43525</v>
      </c>
      <c r="M2024" s="2">
        <v>43535</v>
      </c>
      <c r="N2024" s="2">
        <v>43535</v>
      </c>
      <c r="W2024" s="1" t="s">
        <v>59</v>
      </c>
      <c r="X2024" s="1" t="str">
        <f>"690945"</f>
        <v>690945</v>
      </c>
      <c r="Z2024" s="1" t="s">
        <v>184</v>
      </c>
      <c r="AA2024" s="1">
        <v>1</v>
      </c>
      <c r="AD2024" s="1" t="s">
        <v>79</v>
      </c>
    </row>
    <row r="2025" spans="1:30" s="1" customFormat="1" x14ac:dyDescent="0.3">
      <c r="A2025" s="1" t="s">
        <v>4013</v>
      </c>
      <c r="B2025" s="1" t="s">
        <v>1025</v>
      </c>
      <c r="C2025" s="1" t="s">
        <v>2046</v>
      </c>
      <c r="D2025" s="1" t="s">
        <v>34</v>
      </c>
      <c r="F2025" s="1" t="s">
        <v>4475</v>
      </c>
      <c r="G2025" s="1" t="s">
        <v>4012</v>
      </c>
      <c r="H2025" s="1" t="s">
        <v>60</v>
      </c>
      <c r="I2025" s="1" t="s">
        <v>113</v>
      </c>
      <c r="J2025" s="1" t="s">
        <v>61</v>
      </c>
      <c r="K2025" s="1" t="str">
        <f t="shared" si="142"/>
        <v>LVL</v>
      </c>
      <c r="L2025" s="2">
        <v>43525</v>
      </c>
      <c r="M2025" s="2">
        <v>43535</v>
      </c>
      <c r="N2025" s="2">
        <v>43535</v>
      </c>
      <c r="W2025" s="1" t="s">
        <v>59</v>
      </c>
      <c r="X2025" s="1" t="str">
        <f>"690945"</f>
        <v>690945</v>
      </c>
      <c r="Z2025" s="1" t="s">
        <v>184</v>
      </c>
      <c r="AA2025" s="1">
        <v>1</v>
      </c>
      <c r="AD2025" s="1" t="s">
        <v>79</v>
      </c>
    </row>
    <row r="2026" spans="1:30" s="1" customFormat="1" x14ac:dyDescent="0.3">
      <c r="A2026" s="1" t="s">
        <v>4013</v>
      </c>
      <c r="B2026" s="1" t="s">
        <v>1025</v>
      </c>
      <c r="C2026" s="1" t="s">
        <v>2046</v>
      </c>
      <c r="D2026" s="1" t="s">
        <v>34</v>
      </c>
      <c r="F2026" s="1" t="s">
        <v>4475</v>
      </c>
      <c r="G2026" s="1" t="s">
        <v>4012</v>
      </c>
      <c r="H2026" s="1" t="s">
        <v>60</v>
      </c>
      <c r="I2026" s="1" t="s">
        <v>113</v>
      </c>
      <c r="J2026" s="1" t="s">
        <v>61</v>
      </c>
      <c r="K2026" s="1" t="str">
        <f t="shared" si="142"/>
        <v>LVL</v>
      </c>
      <c r="L2026" s="2">
        <v>43525</v>
      </c>
      <c r="M2026" s="2">
        <v>43535</v>
      </c>
      <c r="N2026" s="2">
        <v>43535</v>
      </c>
      <c r="W2026" s="1" t="s">
        <v>59</v>
      </c>
      <c r="X2026" s="1" t="str">
        <f>"690945"</f>
        <v>690945</v>
      </c>
      <c r="Z2026" s="1" t="s">
        <v>184</v>
      </c>
      <c r="AA2026" s="1">
        <v>1</v>
      </c>
      <c r="AD2026" s="1" t="s">
        <v>79</v>
      </c>
    </row>
    <row r="2027" spans="1:30" s="1" customFormat="1" x14ac:dyDescent="0.3">
      <c r="A2027" s="1" t="s">
        <v>440</v>
      </c>
      <c r="B2027" s="1" t="s">
        <v>441</v>
      </c>
      <c r="C2027" s="1" t="s">
        <v>442</v>
      </c>
      <c r="D2027" s="1" t="s">
        <v>37</v>
      </c>
      <c r="F2027" s="1">
        <v>105</v>
      </c>
      <c r="G2027" s="1" t="s">
        <v>4014</v>
      </c>
      <c r="H2027" s="1" t="s">
        <v>60</v>
      </c>
      <c r="I2027" s="1" t="s">
        <v>113</v>
      </c>
      <c r="J2027" s="1" t="s">
        <v>61</v>
      </c>
      <c r="K2027" s="1" t="str">
        <f>"102"</f>
        <v>102</v>
      </c>
      <c r="L2027" s="2">
        <v>43525</v>
      </c>
      <c r="M2027" s="2">
        <v>43528</v>
      </c>
      <c r="N2027" s="2">
        <v>43528</v>
      </c>
      <c r="W2027" s="1" t="s">
        <v>59</v>
      </c>
      <c r="X2027" s="1" t="str">
        <f>"305671"</f>
        <v>305671</v>
      </c>
      <c r="Z2027" s="1" t="s">
        <v>65</v>
      </c>
      <c r="AA2027" s="1">
        <v>1</v>
      </c>
      <c r="AB2027" s="1" t="s">
        <v>4015</v>
      </c>
      <c r="AD2027" s="1" t="s">
        <v>67</v>
      </c>
    </row>
    <row r="2028" spans="1:30" s="1" customFormat="1" x14ac:dyDescent="0.3">
      <c r="A2028" s="1" t="s">
        <v>440</v>
      </c>
      <c r="B2028" s="1" t="s">
        <v>441</v>
      </c>
      <c r="C2028" s="1" t="s">
        <v>442</v>
      </c>
      <c r="D2028" s="1" t="s">
        <v>37</v>
      </c>
      <c r="F2028" s="1">
        <v>105</v>
      </c>
      <c r="G2028" s="1" t="s">
        <v>4014</v>
      </c>
      <c r="H2028" s="1" t="s">
        <v>60</v>
      </c>
      <c r="I2028" s="1" t="s">
        <v>113</v>
      </c>
      <c r="J2028" s="1" t="s">
        <v>61</v>
      </c>
      <c r="K2028" s="1" t="str">
        <f>"102"</f>
        <v>102</v>
      </c>
      <c r="L2028" s="2">
        <v>43525</v>
      </c>
      <c r="M2028" s="2">
        <v>43528</v>
      </c>
      <c r="N2028" s="2">
        <v>43528</v>
      </c>
      <c r="W2028" s="1" t="s">
        <v>59</v>
      </c>
      <c r="X2028" s="1" t="str">
        <f>"305671"</f>
        <v>305671</v>
      </c>
      <c r="Z2028" s="1" t="s">
        <v>65</v>
      </c>
      <c r="AA2028" s="1">
        <v>1</v>
      </c>
      <c r="AB2028" s="1" t="s">
        <v>4015</v>
      </c>
      <c r="AD2028" s="1" t="s">
        <v>67</v>
      </c>
    </row>
    <row r="2029" spans="1:30" s="1" customFormat="1" x14ac:dyDescent="0.3">
      <c r="A2029" s="1" t="s">
        <v>1713</v>
      </c>
      <c r="B2029" s="1" t="s">
        <v>1714</v>
      </c>
      <c r="C2029" s="1" t="s">
        <v>1447</v>
      </c>
      <c r="D2029" s="1" t="s">
        <v>37</v>
      </c>
      <c r="F2029" s="1">
        <v>105</v>
      </c>
      <c r="G2029" s="1" t="s">
        <v>4016</v>
      </c>
      <c r="H2029" s="1" t="s">
        <v>60</v>
      </c>
      <c r="I2029" s="1" t="s">
        <v>113</v>
      </c>
      <c r="J2029" s="1" t="s">
        <v>61</v>
      </c>
      <c r="K2029" s="1" t="str">
        <f>"44"</f>
        <v>44</v>
      </c>
      <c r="L2029" s="2">
        <v>43525</v>
      </c>
      <c r="M2029" s="2">
        <v>43528</v>
      </c>
      <c r="N2029" s="2">
        <v>43528</v>
      </c>
      <c r="W2029" s="1" t="s">
        <v>59</v>
      </c>
      <c r="X2029" s="1" t="str">
        <f>"305671"</f>
        <v>305671</v>
      </c>
      <c r="Z2029" s="1" t="s">
        <v>65</v>
      </c>
      <c r="AA2029" s="1">
        <v>1</v>
      </c>
      <c r="AD2029" s="1" t="s">
        <v>67</v>
      </c>
    </row>
    <row r="2030" spans="1:30" s="1" customFormat="1" x14ac:dyDescent="0.3">
      <c r="A2030" s="1" t="s">
        <v>1713</v>
      </c>
      <c r="B2030" s="1" t="s">
        <v>1714</v>
      </c>
      <c r="C2030" s="1" t="s">
        <v>1447</v>
      </c>
      <c r="D2030" s="1" t="s">
        <v>37</v>
      </c>
      <c r="F2030" s="1">
        <v>105</v>
      </c>
      <c r="G2030" s="1" t="s">
        <v>4017</v>
      </c>
      <c r="H2030" s="1" t="s">
        <v>60</v>
      </c>
      <c r="I2030" s="1" t="s">
        <v>113</v>
      </c>
      <c r="J2030" s="1" t="s">
        <v>61</v>
      </c>
      <c r="K2030" s="1" t="str">
        <f>"44"</f>
        <v>44</v>
      </c>
      <c r="L2030" s="2">
        <v>43525</v>
      </c>
      <c r="M2030" s="2">
        <v>43528</v>
      </c>
      <c r="N2030" s="2">
        <v>43528</v>
      </c>
      <c r="W2030" s="1" t="s">
        <v>59</v>
      </c>
      <c r="X2030" s="1" t="str">
        <f>"305671"</f>
        <v>305671</v>
      </c>
      <c r="Z2030" s="1" t="s">
        <v>65</v>
      </c>
      <c r="AA2030" s="1">
        <v>1</v>
      </c>
      <c r="AD2030" s="1" t="s">
        <v>67</v>
      </c>
    </row>
    <row r="2031" spans="1:30" s="1" customFormat="1" x14ac:dyDescent="0.3">
      <c r="A2031" s="1" t="s">
        <v>502</v>
      </c>
      <c r="B2031" s="1" t="s">
        <v>500</v>
      </c>
      <c r="C2031" s="1" t="s">
        <v>2814</v>
      </c>
      <c r="D2031" s="1" t="s">
        <v>34</v>
      </c>
      <c r="F2031" s="1" t="s">
        <v>4475</v>
      </c>
      <c r="G2031" s="1" t="s">
        <v>4018</v>
      </c>
      <c r="H2031" s="1" t="s">
        <v>60</v>
      </c>
      <c r="I2031" s="1" t="s">
        <v>95</v>
      </c>
      <c r="J2031" s="1" t="s">
        <v>61</v>
      </c>
      <c r="K2031" s="1" t="str">
        <f>"LVL"</f>
        <v>LVL</v>
      </c>
      <c r="L2031" s="2">
        <v>43528</v>
      </c>
      <c r="M2031" s="2">
        <v>43535</v>
      </c>
      <c r="N2031" s="2">
        <v>43535</v>
      </c>
      <c r="W2031" s="1" t="s">
        <v>59</v>
      </c>
      <c r="X2031" s="1" t="str">
        <f>"139545"</f>
        <v>139545</v>
      </c>
      <c r="Z2031" s="1" t="s">
        <v>74</v>
      </c>
      <c r="AA2031" s="1">
        <v>1</v>
      </c>
      <c r="AD2031" s="1" t="s">
        <v>79</v>
      </c>
    </row>
    <row r="2032" spans="1:30" s="1" customFormat="1" x14ac:dyDescent="0.3">
      <c r="A2032" s="1" t="s">
        <v>2745</v>
      </c>
      <c r="B2032" s="1" t="s">
        <v>2746</v>
      </c>
      <c r="C2032" s="1" t="s">
        <v>2747</v>
      </c>
      <c r="D2032" s="1" t="s">
        <v>37</v>
      </c>
      <c r="F2032" s="1">
        <v>78</v>
      </c>
      <c r="G2032" s="1" t="s">
        <v>4019</v>
      </c>
      <c r="H2032" s="1" t="s">
        <v>60</v>
      </c>
      <c r="I2032" s="1" t="s">
        <v>64</v>
      </c>
      <c r="J2032" s="1" t="s">
        <v>61</v>
      </c>
      <c r="K2032" s="1" t="str">
        <f>"44"</f>
        <v>44</v>
      </c>
      <c r="L2032" s="2">
        <v>43528</v>
      </c>
      <c r="M2032" s="2">
        <v>43529</v>
      </c>
      <c r="N2032" s="2">
        <v>43529</v>
      </c>
      <c r="W2032" s="1" t="s">
        <v>59</v>
      </c>
      <c r="X2032" s="1" t="str">
        <f>"607064"</f>
        <v>607064</v>
      </c>
      <c r="Z2032" s="1" t="s">
        <v>42</v>
      </c>
      <c r="AA2032" s="1">
        <v>1</v>
      </c>
      <c r="AD2032" s="1" t="s">
        <v>43</v>
      </c>
    </row>
    <row r="2033" spans="1:30" s="1" customFormat="1" x14ac:dyDescent="0.3">
      <c r="A2033" s="1" t="s">
        <v>4022</v>
      </c>
      <c r="B2033" s="1" t="s">
        <v>4023</v>
      </c>
      <c r="C2033" s="1" t="s">
        <v>2138</v>
      </c>
      <c r="D2033" s="1" t="s">
        <v>34</v>
      </c>
      <c r="F2033" s="1" t="s">
        <v>4525</v>
      </c>
      <c r="G2033" s="1" t="s">
        <v>4021</v>
      </c>
      <c r="H2033" s="1" t="s">
        <v>60</v>
      </c>
      <c r="I2033" s="1" t="s">
        <v>95</v>
      </c>
      <c r="J2033" s="1" t="s">
        <v>61</v>
      </c>
      <c r="K2033" s="1" t="str">
        <f t="shared" ref="K2033:K2042" si="143">"LVL"</f>
        <v>LVL</v>
      </c>
      <c r="L2033" s="2">
        <v>43528</v>
      </c>
      <c r="M2033" s="2">
        <v>43536</v>
      </c>
      <c r="N2033" s="2">
        <v>43536</v>
      </c>
      <c r="W2033" s="1" t="s">
        <v>59</v>
      </c>
      <c r="X2033" s="1" t="str">
        <f>"168303"</f>
        <v>168303</v>
      </c>
      <c r="Z2033" s="1" t="s">
        <v>4020</v>
      </c>
      <c r="AA2033" s="1">
        <v>2</v>
      </c>
      <c r="AD2033" s="1" t="s">
        <v>4024</v>
      </c>
    </row>
    <row r="2034" spans="1:30" s="1" customFormat="1" x14ac:dyDescent="0.3">
      <c r="A2034" s="1" t="s">
        <v>838</v>
      </c>
      <c r="B2034" s="1" t="s">
        <v>839</v>
      </c>
      <c r="C2034" s="1" t="s">
        <v>840</v>
      </c>
      <c r="D2034" s="1" t="s">
        <v>34</v>
      </c>
      <c r="F2034" s="1" t="s">
        <v>4475</v>
      </c>
      <c r="G2034" s="1" t="s">
        <v>4025</v>
      </c>
      <c r="H2034" s="1" t="s">
        <v>60</v>
      </c>
      <c r="I2034" s="1" t="s">
        <v>113</v>
      </c>
      <c r="J2034" s="1" t="s">
        <v>61</v>
      </c>
      <c r="K2034" s="1" t="str">
        <f t="shared" si="143"/>
        <v>LVL</v>
      </c>
      <c r="L2034" s="2">
        <v>43528</v>
      </c>
      <c r="M2034" s="2">
        <v>43535</v>
      </c>
      <c r="N2034" s="2">
        <v>43535</v>
      </c>
      <c r="W2034" s="1" t="s">
        <v>59</v>
      </c>
      <c r="X2034" s="1" t="str">
        <f t="shared" ref="X2034:X2042" si="144">"690945"</f>
        <v>690945</v>
      </c>
      <c r="Z2034" s="1" t="s">
        <v>184</v>
      </c>
      <c r="AA2034" s="1">
        <v>1</v>
      </c>
      <c r="AD2034" s="1" t="s">
        <v>79</v>
      </c>
    </row>
    <row r="2035" spans="1:30" s="1" customFormat="1" x14ac:dyDescent="0.3">
      <c r="A2035" s="1" t="s">
        <v>2558</v>
      </c>
      <c r="B2035" s="1" t="s">
        <v>2559</v>
      </c>
      <c r="C2035" s="1" t="s">
        <v>2560</v>
      </c>
      <c r="D2035" s="1" t="s">
        <v>34</v>
      </c>
      <c r="F2035" s="1" t="s">
        <v>4475</v>
      </c>
      <c r="G2035" s="1" t="s">
        <v>4026</v>
      </c>
      <c r="H2035" s="1" t="s">
        <v>60</v>
      </c>
      <c r="I2035" s="1" t="s">
        <v>113</v>
      </c>
      <c r="J2035" s="1" t="s">
        <v>61</v>
      </c>
      <c r="K2035" s="1" t="str">
        <f t="shared" si="143"/>
        <v>LVL</v>
      </c>
      <c r="L2035" s="2">
        <v>43528</v>
      </c>
      <c r="M2035" s="2">
        <v>43535</v>
      </c>
      <c r="N2035" s="2">
        <v>43535</v>
      </c>
      <c r="W2035" s="1" t="s">
        <v>59</v>
      </c>
      <c r="X2035" s="1" t="str">
        <f t="shared" si="144"/>
        <v>690945</v>
      </c>
      <c r="Z2035" s="1" t="s">
        <v>184</v>
      </c>
      <c r="AA2035" s="1">
        <v>1</v>
      </c>
      <c r="AD2035" s="1" t="s">
        <v>79</v>
      </c>
    </row>
    <row r="2036" spans="1:30" s="1" customFormat="1" x14ac:dyDescent="0.3">
      <c r="A2036" s="1" t="s">
        <v>2558</v>
      </c>
      <c r="B2036" s="1" t="s">
        <v>2559</v>
      </c>
      <c r="C2036" s="1" t="s">
        <v>2560</v>
      </c>
      <c r="D2036" s="1" t="s">
        <v>34</v>
      </c>
      <c r="F2036" s="1" t="s">
        <v>4475</v>
      </c>
      <c r="G2036" s="1" t="s">
        <v>4026</v>
      </c>
      <c r="H2036" s="1" t="s">
        <v>60</v>
      </c>
      <c r="I2036" s="1" t="s">
        <v>113</v>
      </c>
      <c r="J2036" s="1" t="s">
        <v>61</v>
      </c>
      <c r="K2036" s="1" t="str">
        <f t="shared" si="143"/>
        <v>LVL</v>
      </c>
      <c r="L2036" s="2">
        <v>43528</v>
      </c>
      <c r="M2036" s="2">
        <v>43535</v>
      </c>
      <c r="N2036" s="2">
        <v>43535</v>
      </c>
      <c r="W2036" s="1" t="s">
        <v>59</v>
      </c>
      <c r="X2036" s="1" t="str">
        <f t="shared" si="144"/>
        <v>690945</v>
      </c>
      <c r="Z2036" s="1" t="s">
        <v>184</v>
      </c>
      <c r="AA2036" s="1">
        <v>1</v>
      </c>
      <c r="AD2036" s="1" t="s">
        <v>79</v>
      </c>
    </row>
    <row r="2037" spans="1:30" s="1" customFormat="1" x14ac:dyDescent="0.3">
      <c r="A2037" s="1" t="s">
        <v>2558</v>
      </c>
      <c r="B2037" s="1" t="s">
        <v>2559</v>
      </c>
      <c r="C2037" s="1" t="s">
        <v>2560</v>
      </c>
      <c r="D2037" s="1" t="s">
        <v>34</v>
      </c>
      <c r="F2037" s="1" t="s">
        <v>4475</v>
      </c>
      <c r="G2037" s="1" t="s">
        <v>4026</v>
      </c>
      <c r="H2037" s="1" t="s">
        <v>60</v>
      </c>
      <c r="I2037" s="1" t="s">
        <v>113</v>
      </c>
      <c r="J2037" s="1" t="s">
        <v>61</v>
      </c>
      <c r="K2037" s="1" t="str">
        <f t="shared" si="143"/>
        <v>LVL</v>
      </c>
      <c r="L2037" s="2">
        <v>43528</v>
      </c>
      <c r="M2037" s="2">
        <v>43535</v>
      </c>
      <c r="N2037" s="2">
        <v>43535</v>
      </c>
      <c r="W2037" s="1" t="s">
        <v>59</v>
      </c>
      <c r="X2037" s="1" t="str">
        <f t="shared" si="144"/>
        <v>690945</v>
      </c>
      <c r="Z2037" s="1" t="s">
        <v>184</v>
      </c>
      <c r="AA2037" s="1">
        <v>1</v>
      </c>
      <c r="AD2037" s="1" t="s">
        <v>79</v>
      </c>
    </row>
    <row r="2038" spans="1:30" s="1" customFormat="1" x14ac:dyDescent="0.3">
      <c r="A2038" s="1" t="s">
        <v>4028</v>
      </c>
      <c r="B2038" s="1" t="s">
        <v>134</v>
      </c>
      <c r="C2038" s="1" t="s">
        <v>4029</v>
      </c>
      <c r="D2038" s="1" t="s">
        <v>34</v>
      </c>
      <c r="F2038" s="1" t="s">
        <v>4475</v>
      </c>
      <c r="G2038" s="1" t="s">
        <v>4027</v>
      </c>
      <c r="H2038" s="1" t="s">
        <v>60</v>
      </c>
      <c r="I2038" s="1" t="s">
        <v>113</v>
      </c>
      <c r="J2038" s="1" t="s">
        <v>61</v>
      </c>
      <c r="K2038" s="1" t="str">
        <f t="shared" si="143"/>
        <v>LVL</v>
      </c>
      <c r="L2038" s="2">
        <v>43528</v>
      </c>
      <c r="M2038" s="2">
        <v>43535</v>
      </c>
      <c r="N2038" s="2">
        <v>43535</v>
      </c>
      <c r="W2038" s="1" t="s">
        <v>59</v>
      </c>
      <c r="X2038" s="1" t="str">
        <f t="shared" si="144"/>
        <v>690945</v>
      </c>
      <c r="Z2038" s="1" t="s">
        <v>184</v>
      </c>
      <c r="AA2038" s="1">
        <v>1</v>
      </c>
      <c r="AB2038" s="1" t="s">
        <v>4030</v>
      </c>
      <c r="AD2038" s="1" t="s">
        <v>79</v>
      </c>
    </row>
    <row r="2039" spans="1:30" s="1" customFormat="1" x14ac:dyDescent="0.3">
      <c r="A2039" s="1" t="s">
        <v>2558</v>
      </c>
      <c r="B2039" s="1" t="s">
        <v>2559</v>
      </c>
      <c r="C2039" s="1" t="s">
        <v>2560</v>
      </c>
      <c r="D2039" s="1" t="s">
        <v>34</v>
      </c>
      <c r="F2039" s="1" t="s">
        <v>4475</v>
      </c>
      <c r="G2039" s="1" t="s">
        <v>4031</v>
      </c>
      <c r="H2039" s="1" t="s">
        <v>60</v>
      </c>
      <c r="I2039" s="1" t="s">
        <v>113</v>
      </c>
      <c r="J2039" s="1" t="s">
        <v>61</v>
      </c>
      <c r="K2039" s="1" t="str">
        <f t="shared" si="143"/>
        <v>LVL</v>
      </c>
      <c r="L2039" s="2">
        <v>43528</v>
      </c>
      <c r="M2039" s="2">
        <v>43535</v>
      </c>
      <c r="N2039" s="2">
        <v>43535</v>
      </c>
      <c r="W2039" s="1" t="s">
        <v>59</v>
      </c>
      <c r="X2039" s="1" t="str">
        <f t="shared" si="144"/>
        <v>690945</v>
      </c>
      <c r="Z2039" s="1" t="s">
        <v>184</v>
      </c>
      <c r="AA2039" s="1">
        <v>1</v>
      </c>
      <c r="AD2039" s="1" t="s">
        <v>79</v>
      </c>
    </row>
    <row r="2040" spans="1:30" s="1" customFormat="1" x14ac:dyDescent="0.3">
      <c r="A2040" s="1" t="s">
        <v>2136</v>
      </c>
      <c r="B2040" s="1" t="s">
        <v>2137</v>
      </c>
      <c r="C2040" s="1" t="s">
        <v>2138</v>
      </c>
      <c r="D2040" s="1" t="s">
        <v>34</v>
      </c>
      <c r="F2040" s="1" t="s">
        <v>4475</v>
      </c>
      <c r="G2040" s="1" t="s">
        <v>4032</v>
      </c>
      <c r="H2040" s="1" t="s">
        <v>60</v>
      </c>
      <c r="I2040" s="1" t="s">
        <v>113</v>
      </c>
      <c r="J2040" s="1" t="s">
        <v>61</v>
      </c>
      <c r="K2040" s="1" t="str">
        <f t="shared" si="143"/>
        <v>LVL</v>
      </c>
      <c r="L2040" s="2">
        <v>43528</v>
      </c>
      <c r="M2040" s="2">
        <v>43535</v>
      </c>
      <c r="N2040" s="2">
        <v>43535</v>
      </c>
      <c r="W2040" s="1" t="s">
        <v>59</v>
      </c>
      <c r="X2040" s="1" t="str">
        <f t="shared" si="144"/>
        <v>690945</v>
      </c>
      <c r="Z2040" s="1" t="s">
        <v>184</v>
      </c>
      <c r="AA2040" s="1">
        <v>1</v>
      </c>
      <c r="AB2040" s="1" t="s">
        <v>4033</v>
      </c>
      <c r="AD2040" s="1" t="s">
        <v>79</v>
      </c>
    </row>
    <row r="2041" spans="1:30" s="1" customFormat="1" x14ac:dyDescent="0.3">
      <c r="A2041" s="1" t="s">
        <v>2136</v>
      </c>
      <c r="B2041" s="1" t="s">
        <v>2137</v>
      </c>
      <c r="C2041" s="1" t="s">
        <v>2138</v>
      </c>
      <c r="D2041" s="1" t="s">
        <v>34</v>
      </c>
      <c r="F2041" s="1" t="s">
        <v>4475</v>
      </c>
      <c r="G2041" s="1" t="s">
        <v>4034</v>
      </c>
      <c r="H2041" s="1" t="s">
        <v>60</v>
      </c>
      <c r="I2041" s="1" t="s">
        <v>113</v>
      </c>
      <c r="J2041" s="1" t="s">
        <v>61</v>
      </c>
      <c r="K2041" s="1" t="str">
        <f t="shared" si="143"/>
        <v>LVL</v>
      </c>
      <c r="L2041" s="2">
        <v>43528</v>
      </c>
      <c r="M2041" s="2">
        <v>43536</v>
      </c>
      <c r="N2041" s="2">
        <v>43536</v>
      </c>
      <c r="W2041" s="1" t="s">
        <v>59</v>
      </c>
      <c r="X2041" s="1" t="str">
        <f t="shared" si="144"/>
        <v>690945</v>
      </c>
      <c r="Z2041" s="1" t="s">
        <v>184</v>
      </c>
      <c r="AA2041" s="1">
        <v>1</v>
      </c>
      <c r="AB2041" s="1" t="s">
        <v>4035</v>
      </c>
      <c r="AD2041" s="1" t="s">
        <v>79</v>
      </c>
    </row>
    <row r="2042" spans="1:30" s="1" customFormat="1" x14ac:dyDescent="0.3">
      <c r="A2042" s="1" t="s">
        <v>2136</v>
      </c>
      <c r="B2042" s="1" t="s">
        <v>2137</v>
      </c>
      <c r="C2042" s="1" t="s">
        <v>2138</v>
      </c>
      <c r="D2042" s="1" t="s">
        <v>34</v>
      </c>
      <c r="F2042" s="1" t="s">
        <v>4475</v>
      </c>
      <c r="G2042" s="1" t="s">
        <v>4034</v>
      </c>
      <c r="H2042" s="1" t="s">
        <v>60</v>
      </c>
      <c r="I2042" s="1" t="s">
        <v>113</v>
      </c>
      <c r="J2042" s="1" t="s">
        <v>61</v>
      </c>
      <c r="K2042" s="1" t="str">
        <f t="shared" si="143"/>
        <v>LVL</v>
      </c>
      <c r="L2042" s="2">
        <v>43528</v>
      </c>
      <c r="M2042" s="2">
        <v>43536</v>
      </c>
      <c r="N2042" s="2">
        <v>43536</v>
      </c>
      <c r="W2042" s="1" t="s">
        <v>59</v>
      </c>
      <c r="X2042" s="1" t="str">
        <f t="shared" si="144"/>
        <v>690945</v>
      </c>
      <c r="Z2042" s="1" t="s">
        <v>184</v>
      </c>
      <c r="AA2042" s="1">
        <v>1</v>
      </c>
      <c r="AB2042" s="1" t="s">
        <v>4035</v>
      </c>
      <c r="AD2042" s="1" t="s">
        <v>79</v>
      </c>
    </row>
    <row r="2043" spans="1:30" s="1" customFormat="1" x14ac:dyDescent="0.3">
      <c r="A2043" s="1" t="s">
        <v>1182</v>
      </c>
      <c r="B2043" s="1" t="s">
        <v>1183</v>
      </c>
      <c r="C2043" s="1" t="s">
        <v>1184</v>
      </c>
      <c r="D2043" s="1" t="s">
        <v>37</v>
      </c>
      <c r="F2043" s="1">
        <v>78</v>
      </c>
      <c r="G2043" s="1" t="s">
        <v>4036</v>
      </c>
      <c r="H2043" s="1" t="s">
        <v>60</v>
      </c>
      <c r="I2043" s="1" t="s">
        <v>64</v>
      </c>
      <c r="J2043" s="1" t="s">
        <v>61</v>
      </c>
      <c r="K2043" s="1" t="str">
        <f>"102"</f>
        <v>102</v>
      </c>
      <c r="L2043" s="2">
        <v>43529</v>
      </c>
      <c r="M2043" s="2">
        <v>43530</v>
      </c>
      <c r="N2043" s="2">
        <v>43530</v>
      </c>
      <c r="W2043" s="1" t="s">
        <v>59</v>
      </c>
      <c r="X2043" s="1" t="str">
        <f>"607064"</f>
        <v>607064</v>
      </c>
      <c r="Z2043" s="1" t="s">
        <v>42</v>
      </c>
      <c r="AA2043" s="1">
        <v>1</v>
      </c>
      <c r="AB2043" s="1" t="s">
        <v>49</v>
      </c>
      <c r="AD2043" s="1" t="s">
        <v>43</v>
      </c>
    </row>
    <row r="2044" spans="1:30" s="1" customFormat="1" x14ac:dyDescent="0.3">
      <c r="A2044" s="1" t="s">
        <v>4038</v>
      </c>
      <c r="B2044" s="1" t="s">
        <v>4039</v>
      </c>
      <c r="C2044" s="1" t="s">
        <v>4040</v>
      </c>
      <c r="D2044" s="1" t="s">
        <v>37</v>
      </c>
      <c r="F2044" s="1">
        <v>78</v>
      </c>
      <c r="G2044" s="1" t="s">
        <v>4037</v>
      </c>
      <c r="H2044" s="1" t="s">
        <v>60</v>
      </c>
      <c r="I2044" s="1" t="s">
        <v>64</v>
      </c>
      <c r="J2044" s="1" t="s">
        <v>61</v>
      </c>
      <c r="K2044" s="1" t="str">
        <f>"102"</f>
        <v>102</v>
      </c>
      <c r="L2044" s="2">
        <v>43529</v>
      </c>
      <c r="M2044" s="2">
        <v>43530</v>
      </c>
      <c r="N2044" s="2">
        <v>43530</v>
      </c>
      <c r="W2044" s="1" t="s">
        <v>59</v>
      </c>
      <c r="X2044" s="1" t="str">
        <f>"607064"</f>
        <v>607064</v>
      </c>
      <c r="Z2044" s="1" t="s">
        <v>42</v>
      </c>
      <c r="AA2044" s="1">
        <v>1</v>
      </c>
      <c r="AD2044" s="1" t="s">
        <v>43</v>
      </c>
    </row>
    <row r="2045" spans="1:30" s="1" customFormat="1" x14ac:dyDescent="0.3">
      <c r="A2045" s="1" t="s">
        <v>4038</v>
      </c>
      <c r="B2045" s="1" t="s">
        <v>4039</v>
      </c>
      <c r="C2045" s="1" t="s">
        <v>4040</v>
      </c>
      <c r="D2045" s="1" t="s">
        <v>37</v>
      </c>
      <c r="F2045" s="1">
        <v>78</v>
      </c>
      <c r="G2045" s="1" t="s">
        <v>4037</v>
      </c>
      <c r="H2045" s="1" t="s">
        <v>60</v>
      </c>
      <c r="I2045" s="1" t="s">
        <v>64</v>
      </c>
      <c r="J2045" s="1" t="s">
        <v>61</v>
      </c>
      <c r="K2045" s="1" t="str">
        <f>"102"</f>
        <v>102</v>
      </c>
      <c r="L2045" s="2">
        <v>43529</v>
      </c>
      <c r="M2045" s="2">
        <v>43530</v>
      </c>
      <c r="N2045" s="2">
        <v>43530</v>
      </c>
      <c r="W2045" s="1" t="s">
        <v>59</v>
      </c>
      <c r="X2045" s="1" t="str">
        <f>"607064"</f>
        <v>607064</v>
      </c>
      <c r="Z2045" s="1" t="s">
        <v>42</v>
      </c>
      <c r="AA2045" s="1">
        <v>1</v>
      </c>
      <c r="AD2045" s="1" t="s">
        <v>43</v>
      </c>
    </row>
    <row r="2046" spans="1:30" s="1" customFormat="1" x14ac:dyDescent="0.3">
      <c r="A2046" s="1" t="s">
        <v>910</v>
      </c>
      <c r="B2046" s="1" t="s">
        <v>911</v>
      </c>
      <c r="C2046" s="1" t="s">
        <v>912</v>
      </c>
      <c r="D2046" s="1" t="s">
        <v>34</v>
      </c>
      <c r="F2046" s="1" t="s">
        <v>4475</v>
      </c>
      <c r="G2046" s="1" t="s">
        <v>4041</v>
      </c>
      <c r="H2046" s="1" t="s">
        <v>60</v>
      </c>
      <c r="I2046" s="1" t="s">
        <v>113</v>
      </c>
      <c r="J2046" s="1" t="s">
        <v>61</v>
      </c>
      <c r="K2046" s="1" t="str">
        <f t="shared" ref="K2046:K2059" si="145">"LVL"</f>
        <v>LVL</v>
      </c>
      <c r="L2046" s="2">
        <v>43529</v>
      </c>
      <c r="M2046" s="2">
        <v>43536</v>
      </c>
      <c r="N2046" s="2">
        <v>43536</v>
      </c>
      <c r="W2046" s="1" t="s">
        <v>59</v>
      </c>
      <c r="X2046" s="1" t="str">
        <f t="shared" ref="X2046:X2059" si="146">"690945"</f>
        <v>690945</v>
      </c>
      <c r="Z2046" s="1" t="s">
        <v>184</v>
      </c>
      <c r="AA2046" s="1">
        <v>1</v>
      </c>
      <c r="AD2046" s="1" t="s">
        <v>79</v>
      </c>
    </row>
    <row r="2047" spans="1:30" s="1" customFormat="1" x14ac:dyDescent="0.3">
      <c r="A2047" s="1" t="s">
        <v>910</v>
      </c>
      <c r="B2047" s="1" t="s">
        <v>911</v>
      </c>
      <c r="C2047" s="1" t="s">
        <v>912</v>
      </c>
      <c r="D2047" s="1" t="s">
        <v>34</v>
      </c>
      <c r="F2047" s="1" t="s">
        <v>4475</v>
      </c>
      <c r="G2047" s="1" t="s">
        <v>4041</v>
      </c>
      <c r="H2047" s="1" t="s">
        <v>60</v>
      </c>
      <c r="I2047" s="1" t="s">
        <v>113</v>
      </c>
      <c r="J2047" s="1" t="s">
        <v>61</v>
      </c>
      <c r="K2047" s="1" t="str">
        <f t="shared" si="145"/>
        <v>LVL</v>
      </c>
      <c r="L2047" s="2">
        <v>43529</v>
      </c>
      <c r="M2047" s="2">
        <v>43536</v>
      </c>
      <c r="N2047" s="2">
        <v>43536</v>
      </c>
      <c r="W2047" s="1" t="s">
        <v>59</v>
      </c>
      <c r="X2047" s="1" t="str">
        <f t="shared" si="146"/>
        <v>690945</v>
      </c>
      <c r="Z2047" s="1" t="s">
        <v>184</v>
      </c>
      <c r="AA2047" s="1">
        <v>1</v>
      </c>
      <c r="AD2047" s="1" t="s">
        <v>79</v>
      </c>
    </row>
    <row r="2048" spans="1:30" s="1" customFormat="1" x14ac:dyDescent="0.3">
      <c r="A2048" s="1" t="s">
        <v>910</v>
      </c>
      <c r="B2048" s="1" t="s">
        <v>911</v>
      </c>
      <c r="C2048" s="1" t="s">
        <v>912</v>
      </c>
      <c r="D2048" s="1" t="s">
        <v>34</v>
      </c>
      <c r="F2048" s="1" t="s">
        <v>4475</v>
      </c>
      <c r="G2048" s="1" t="s">
        <v>4041</v>
      </c>
      <c r="H2048" s="1" t="s">
        <v>60</v>
      </c>
      <c r="I2048" s="1" t="s">
        <v>113</v>
      </c>
      <c r="J2048" s="1" t="s">
        <v>61</v>
      </c>
      <c r="K2048" s="1" t="str">
        <f t="shared" si="145"/>
        <v>LVL</v>
      </c>
      <c r="L2048" s="2">
        <v>43529</v>
      </c>
      <c r="M2048" s="2">
        <v>43536</v>
      </c>
      <c r="N2048" s="2">
        <v>43536</v>
      </c>
      <c r="W2048" s="1" t="s">
        <v>59</v>
      </c>
      <c r="X2048" s="1" t="str">
        <f t="shared" si="146"/>
        <v>690945</v>
      </c>
      <c r="Z2048" s="1" t="s">
        <v>184</v>
      </c>
      <c r="AA2048" s="1">
        <v>1</v>
      </c>
      <c r="AD2048" s="1" t="s">
        <v>79</v>
      </c>
    </row>
    <row r="2049" spans="1:32" s="1" customFormat="1" x14ac:dyDescent="0.3">
      <c r="A2049" s="1" t="s">
        <v>910</v>
      </c>
      <c r="B2049" s="1" t="s">
        <v>911</v>
      </c>
      <c r="C2049" s="1" t="s">
        <v>912</v>
      </c>
      <c r="D2049" s="1" t="s">
        <v>34</v>
      </c>
      <c r="F2049" s="1" t="s">
        <v>4475</v>
      </c>
      <c r="G2049" s="1" t="s">
        <v>4041</v>
      </c>
      <c r="H2049" s="1" t="s">
        <v>60</v>
      </c>
      <c r="I2049" s="1" t="s">
        <v>113</v>
      </c>
      <c r="J2049" s="1" t="s">
        <v>61</v>
      </c>
      <c r="K2049" s="1" t="str">
        <f t="shared" si="145"/>
        <v>LVL</v>
      </c>
      <c r="L2049" s="2">
        <v>43529</v>
      </c>
      <c r="M2049" s="2">
        <v>43536</v>
      </c>
      <c r="N2049" s="2">
        <v>43536</v>
      </c>
      <c r="W2049" s="1" t="s">
        <v>59</v>
      </c>
      <c r="X2049" s="1" t="str">
        <f t="shared" si="146"/>
        <v>690945</v>
      </c>
      <c r="Z2049" s="1" t="s">
        <v>184</v>
      </c>
      <c r="AA2049" s="1">
        <v>1</v>
      </c>
      <c r="AD2049" s="1" t="s">
        <v>79</v>
      </c>
    </row>
    <row r="2050" spans="1:32" s="1" customFormat="1" x14ac:dyDescent="0.3">
      <c r="A2050" s="1" t="s">
        <v>3414</v>
      </c>
      <c r="B2050" s="1" t="s">
        <v>3415</v>
      </c>
      <c r="C2050" s="1" t="s">
        <v>2347</v>
      </c>
      <c r="D2050" s="1" t="s">
        <v>34</v>
      </c>
      <c r="F2050" s="1" t="s">
        <v>4475</v>
      </c>
      <c r="G2050" s="1" t="s">
        <v>4042</v>
      </c>
      <c r="H2050" s="1" t="s">
        <v>60</v>
      </c>
      <c r="I2050" s="1" t="s">
        <v>113</v>
      </c>
      <c r="J2050" s="1" t="s">
        <v>61</v>
      </c>
      <c r="K2050" s="1" t="str">
        <f t="shared" si="145"/>
        <v>LVL</v>
      </c>
      <c r="L2050" s="2">
        <v>43529</v>
      </c>
      <c r="M2050" s="2">
        <v>43536</v>
      </c>
      <c r="N2050" s="2">
        <v>43536</v>
      </c>
      <c r="W2050" s="1" t="s">
        <v>59</v>
      </c>
      <c r="X2050" s="1" t="str">
        <f t="shared" si="146"/>
        <v>690945</v>
      </c>
      <c r="Z2050" s="1" t="s">
        <v>184</v>
      </c>
      <c r="AA2050" s="1">
        <v>1</v>
      </c>
      <c r="AD2050" s="1" t="s">
        <v>79</v>
      </c>
    </row>
    <row r="2051" spans="1:32" s="1" customFormat="1" x14ac:dyDescent="0.3">
      <c r="A2051" s="1" t="s">
        <v>3414</v>
      </c>
      <c r="B2051" s="1" t="s">
        <v>3415</v>
      </c>
      <c r="C2051" s="1" t="s">
        <v>2347</v>
      </c>
      <c r="D2051" s="1" t="s">
        <v>34</v>
      </c>
      <c r="F2051" s="1" t="s">
        <v>4475</v>
      </c>
      <c r="G2051" s="1" t="s">
        <v>4042</v>
      </c>
      <c r="H2051" s="1" t="s">
        <v>60</v>
      </c>
      <c r="I2051" s="1" t="s">
        <v>113</v>
      </c>
      <c r="J2051" s="1" t="s">
        <v>61</v>
      </c>
      <c r="K2051" s="1" t="str">
        <f t="shared" si="145"/>
        <v>LVL</v>
      </c>
      <c r="L2051" s="2">
        <v>43529</v>
      </c>
      <c r="M2051" s="2">
        <v>43536</v>
      </c>
      <c r="N2051" s="2">
        <v>43536</v>
      </c>
      <c r="W2051" s="1" t="s">
        <v>59</v>
      </c>
      <c r="X2051" s="1" t="str">
        <f t="shared" si="146"/>
        <v>690945</v>
      </c>
      <c r="Z2051" s="1" t="s">
        <v>184</v>
      </c>
      <c r="AA2051" s="1">
        <v>1</v>
      </c>
      <c r="AD2051" s="1" t="s">
        <v>79</v>
      </c>
    </row>
    <row r="2052" spans="1:32" s="1" customFormat="1" x14ac:dyDescent="0.3">
      <c r="A2052" s="1" t="s">
        <v>3414</v>
      </c>
      <c r="B2052" s="1" t="s">
        <v>3415</v>
      </c>
      <c r="C2052" s="1" t="s">
        <v>2347</v>
      </c>
      <c r="D2052" s="1" t="s">
        <v>34</v>
      </c>
      <c r="F2052" s="1" t="s">
        <v>4475</v>
      </c>
      <c r="G2052" s="1" t="s">
        <v>4042</v>
      </c>
      <c r="H2052" s="1" t="s">
        <v>60</v>
      </c>
      <c r="I2052" s="1" t="s">
        <v>113</v>
      </c>
      <c r="J2052" s="1" t="s">
        <v>61</v>
      </c>
      <c r="K2052" s="1" t="str">
        <f t="shared" si="145"/>
        <v>LVL</v>
      </c>
      <c r="L2052" s="2">
        <v>43529</v>
      </c>
      <c r="M2052" s="2">
        <v>43536</v>
      </c>
      <c r="N2052" s="2">
        <v>43536</v>
      </c>
      <c r="W2052" s="1" t="s">
        <v>59</v>
      </c>
      <c r="X2052" s="1" t="str">
        <f t="shared" si="146"/>
        <v>690945</v>
      </c>
      <c r="Z2052" s="1" t="s">
        <v>184</v>
      </c>
      <c r="AA2052" s="1">
        <v>1</v>
      </c>
      <c r="AD2052" s="1" t="s">
        <v>79</v>
      </c>
    </row>
    <row r="2053" spans="1:32" s="1" customFormat="1" x14ac:dyDescent="0.3">
      <c r="A2053" s="1" t="s">
        <v>3414</v>
      </c>
      <c r="B2053" s="1" t="s">
        <v>3415</v>
      </c>
      <c r="C2053" s="1" t="s">
        <v>2347</v>
      </c>
      <c r="D2053" s="1" t="s">
        <v>34</v>
      </c>
      <c r="F2053" s="1" t="s">
        <v>4475</v>
      </c>
      <c r="G2053" s="1" t="s">
        <v>4042</v>
      </c>
      <c r="H2053" s="1" t="s">
        <v>60</v>
      </c>
      <c r="I2053" s="1" t="s">
        <v>113</v>
      </c>
      <c r="J2053" s="1" t="s">
        <v>61</v>
      </c>
      <c r="K2053" s="1" t="str">
        <f t="shared" si="145"/>
        <v>LVL</v>
      </c>
      <c r="L2053" s="2">
        <v>43529</v>
      </c>
      <c r="M2053" s="2">
        <v>43536</v>
      </c>
      <c r="N2053" s="2">
        <v>43536</v>
      </c>
      <c r="W2053" s="1" t="s">
        <v>59</v>
      </c>
      <c r="X2053" s="1" t="str">
        <f t="shared" si="146"/>
        <v>690945</v>
      </c>
      <c r="Z2053" s="1" t="s">
        <v>184</v>
      </c>
      <c r="AA2053" s="1">
        <v>1</v>
      </c>
      <c r="AD2053" s="1" t="s">
        <v>79</v>
      </c>
    </row>
    <row r="2054" spans="1:32" s="1" customFormat="1" x14ac:dyDescent="0.3">
      <c r="A2054" s="1" t="s">
        <v>3414</v>
      </c>
      <c r="B2054" s="1" t="s">
        <v>3415</v>
      </c>
      <c r="C2054" s="1" t="s">
        <v>2347</v>
      </c>
      <c r="D2054" s="1" t="s">
        <v>34</v>
      </c>
      <c r="F2054" s="1" t="s">
        <v>4475</v>
      </c>
      <c r="G2054" s="1" t="s">
        <v>4042</v>
      </c>
      <c r="H2054" s="1" t="s">
        <v>60</v>
      </c>
      <c r="I2054" s="1" t="s">
        <v>113</v>
      </c>
      <c r="J2054" s="1" t="s">
        <v>61</v>
      </c>
      <c r="K2054" s="1" t="str">
        <f t="shared" si="145"/>
        <v>LVL</v>
      </c>
      <c r="L2054" s="2">
        <v>43529</v>
      </c>
      <c r="M2054" s="2">
        <v>43536</v>
      </c>
      <c r="N2054" s="2">
        <v>43536</v>
      </c>
      <c r="W2054" s="1" t="s">
        <v>59</v>
      </c>
      <c r="X2054" s="1" t="str">
        <f t="shared" si="146"/>
        <v>690945</v>
      </c>
      <c r="Z2054" s="1" t="s">
        <v>184</v>
      </c>
      <c r="AA2054" s="1">
        <v>1</v>
      </c>
      <c r="AD2054" s="1" t="s">
        <v>79</v>
      </c>
    </row>
    <row r="2055" spans="1:32" s="1" customFormat="1" x14ac:dyDescent="0.3">
      <c r="A2055" s="1" t="s">
        <v>4044</v>
      </c>
      <c r="B2055" s="1" t="s">
        <v>4045</v>
      </c>
      <c r="C2055" s="1" t="s">
        <v>4046</v>
      </c>
      <c r="D2055" s="1" t="s">
        <v>34</v>
      </c>
      <c r="F2055" s="1" t="s">
        <v>4475</v>
      </c>
      <c r="G2055" s="1" t="s">
        <v>4043</v>
      </c>
      <c r="H2055" s="1" t="s">
        <v>60</v>
      </c>
      <c r="I2055" s="1" t="s">
        <v>113</v>
      </c>
      <c r="J2055" s="1" t="s">
        <v>61</v>
      </c>
      <c r="K2055" s="1" t="str">
        <f t="shared" si="145"/>
        <v>LVL</v>
      </c>
      <c r="L2055" s="2">
        <v>43529</v>
      </c>
      <c r="M2055" s="2">
        <v>43537</v>
      </c>
      <c r="N2055" s="2">
        <v>43537</v>
      </c>
      <c r="W2055" s="1" t="s">
        <v>59</v>
      </c>
      <c r="X2055" s="1" t="str">
        <f t="shared" si="146"/>
        <v>690945</v>
      </c>
      <c r="Z2055" s="1" t="s">
        <v>184</v>
      </c>
      <c r="AA2055" s="1">
        <v>1</v>
      </c>
      <c r="AD2055" s="1" t="s">
        <v>79</v>
      </c>
    </row>
    <row r="2056" spans="1:32" s="1" customFormat="1" x14ac:dyDescent="0.3">
      <c r="A2056" s="1" t="s">
        <v>2076</v>
      </c>
      <c r="B2056" s="1" t="s">
        <v>2077</v>
      </c>
      <c r="C2056" s="1" t="s">
        <v>2078</v>
      </c>
      <c r="D2056" s="1" t="s">
        <v>34</v>
      </c>
      <c r="F2056" s="1" t="s">
        <v>4475</v>
      </c>
      <c r="G2056" s="1" t="s">
        <v>4047</v>
      </c>
      <c r="H2056" s="1" t="s">
        <v>60</v>
      </c>
      <c r="I2056" s="1" t="s">
        <v>113</v>
      </c>
      <c r="J2056" s="1" t="s">
        <v>61</v>
      </c>
      <c r="K2056" s="1" t="str">
        <f t="shared" si="145"/>
        <v>LVL</v>
      </c>
      <c r="L2056" s="2">
        <v>43529</v>
      </c>
      <c r="M2056" s="2">
        <v>43537</v>
      </c>
      <c r="N2056" s="2">
        <v>43537</v>
      </c>
      <c r="W2056" s="1" t="s">
        <v>59</v>
      </c>
      <c r="X2056" s="1" t="str">
        <f t="shared" si="146"/>
        <v>690945</v>
      </c>
      <c r="Z2056" s="1" t="s">
        <v>184</v>
      </c>
      <c r="AA2056" s="1">
        <v>1</v>
      </c>
      <c r="AB2056" s="1" t="s">
        <v>4048</v>
      </c>
      <c r="AD2056" s="1" t="s">
        <v>79</v>
      </c>
    </row>
    <row r="2057" spans="1:32" s="1" customFormat="1" x14ac:dyDescent="0.3">
      <c r="A2057" s="1" t="s">
        <v>2076</v>
      </c>
      <c r="B2057" s="1" t="s">
        <v>2077</v>
      </c>
      <c r="C2057" s="1" t="s">
        <v>2078</v>
      </c>
      <c r="D2057" s="1" t="s">
        <v>34</v>
      </c>
      <c r="F2057" s="1" t="s">
        <v>4475</v>
      </c>
      <c r="G2057" s="1" t="s">
        <v>4047</v>
      </c>
      <c r="H2057" s="1" t="s">
        <v>60</v>
      </c>
      <c r="I2057" s="1" t="s">
        <v>113</v>
      </c>
      <c r="J2057" s="1" t="s">
        <v>61</v>
      </c>
      <c r="K2057" s="1" t="str">
        <f t="shared" si="145"/>
        <v>LVL</v>
      </c>
      <c r="L2057" s="2">
        <v>43529</v>
      </c>
      <c r="M2057" s="2">
        <v>43537</v>
      </c>
      <c r="N2057" s="2">
        <v>43537</v>
      </c>
      <c r="W2057" s="1" t="s">
        <v>59</v>
      </c>
      <c r="X2057" s="1" t="str">
        <f t="shared" si="146"/>
        <v>690945</v>
      </c>
      <c r="Z2057" s="1" t="s">
        <v>184</v>
      </c>
      <c r="AA2057" s="1">
        <v>1</v>
      </c>
      <c r="AB2057" s="1" t="s">
        <v>4048</v>
      </c>
      <c r="AD2057" s="1" t="s">
        <v>79</v>
      </c>
    </row>
    <row r="2058" spans="1:32" s="1" customFormat="1" x14ac:dyDescent="0.3">
      <c r="A2058" s="1" t="s">
        <v>2076</v>
      </c>
      <c r="B2058" s="1" t="s">
        <v>2077</v>
      </c>
      <c r="C2058" s="1" t="s">
        <v>2078</v>
      </c>
      <c r="D2058" s="1" t="s">
        <v>34</v>
      </c>
      <c r="F2058" s="1" t="s">
        <v>4475</v>
      </c>
      <c r="G2058" s="1" t="s">
        <v>4047</v>
      </c>
      <c r="H2058" s="1" t="s">
        <v>60</v>
      </c>
      <c r="I2058" s="1" t="s">
        <v>113</v>
      </c>
      <c r="J2058" s="1" t="s">
        <v>61</v>
      </c>
      <c r="K2058" s="1" t="str">
        <f t="shared" si="145"/>
        <v>LVL</v>
      </c>
      <c r="L2058" s="2">
        <v>43529</v>
      </c>
      <c r="M2058" s="2">
        <v>43537</v>
      </c>
      <c r="N2058" s="2">
        <v>43537</v>
      </c>
      <c r="W2058" s="1" t="s">
        <v>59</v>
      </c>
      <c r="X2058" s="1" t="str">
        <f t="shared" si="146"/>
        <v>690945</v>
      </c>
      <c r="Z2058" s="1" t="s">
        <v>184</v>
      </c>
      <c r="AA2058" s="1">
        <v>1</v>
      </c>
      <c r="AB2058" s="1" t="s">
        <v>4048</v>
      </c>
      <c r="AD2058" s="1" t="s">
        <v>79</v>
      </c>
    </row>
    <row r="2059" spans="1:32" s="1" customFormat="1" x14ac:dyDescent="0.3">
      <c r="A2059" s="1" t="s">
        <v>2076</v>
      </c>
      <c r="B2059" s="1" t="s">
        <v>2077</v>
      </c>
      <c r="C2059" s="1" t="s">
        <v>2078</v>
      </c>
      <c r="D2059" s="1" t="s">
        <v>34</v>
      </c>
      <c r="F2059" s="1" t="s">
        <v>4475</v>
      </c>
      <c r="G2059" s="1" t="s">
        <v>4047</v>
      </c>
      <c r="H2059" s="1" t="s">
        <v>60</v>
      </c>
      <c r="I2059" s="1" t="s">
        <v>113</v>
      </c>
      <c r="J2059" s="1" t="s">
        <v>61</v>
      </c>
      <c r="K2059" s="1" t="str">
        <f t="shared" si="145"/>
        <v>LVL</v>
      </c>
      <c r="L2059" s="2">
        <v>43529</v>
      </c>
      <c r="M2059" s="2">
        <v>43537</v>
      </c>
      <c r="N2059" s="2">
        <v>43537</v>
      </c>
      <c r="W2059" s="1" t="s">
        <v>59</v>
      </c>
      <c r="X2059" s="1" t="str">
        <f t="shared" si="146"/>
        <v>690945</v>
      </c>
      <c r="Z2059" s="1" t="s">
        <v>184</v>
      </c>
      <c r="AA2059" s="1">
        <v>1</v>
      </c>
      <c r="AB2059" s="1" t="s">
        <v>4048</v>
      </c>
      <c r="AD2059" s="1" t="s">
        <v>79</v>
      </c>
    </row>
    <row r="2060" spans="1:32" s="1" customFormat="1" x14ac:dyDescent="0.3">
      <c r="A2060" s="1" t="s">
        <v>194</v>
      </c>
      <c r="B2060" s="1" t="s">
        <v>195</v>
      </c>
      <c r="C2060" s="1" t="s">
        <v>2462</v>
      </c>
      <c r="D2060" s="1" t="s">
        <v>37</v>
      </c>
      <c r="F2060" s="1" t="s">
        <v>4478</v>
      </c>
      <c r="G2060" s="1" t="s">
        <v>4049</v>
      </c>
      <c r="H2060" s="1" t="s">
        <v>60</v>
      </c>
      <c r="I2060" s="1" t="s">
        <v>113</v>
      </c>
      <c r="J2060" s="1" t="s">
        <v>61</v>
      </c>
      <c r="K2060" s="1" t="str">
        <f>"102"</f>
        <v>102</v>
      </c>
      <c r="L2060" s="2">
        <v>43529</v>
      </c>
      <c r="M2060" s="2">
        <v>43531</v>
      </c>
      <c r="N2060" s="2">
        <v>43531</v>
      </c>
      <c r="W2060" s="1" t="s">
        <v>59</v>
      </c>
      <c r="X2060" s="1" t="str">
        <f>"847692"</f>
        <v>847692</v>
      </c>
      <c r="Z2060" s="1" t="s">
        <v>108</v>
      </c>
      <c r="AA2060" s="1">
        <v>1</v>
      </c>
      <c r="AD2060" s="1" t="s">
        <v>114</v>
      </c>
    </row>
    <row r="2061" spans="1:32" s="1" customFormat="1" x14ac:dyDescent="0.3">
      <c r="A2061" s="1" t="s">
        <v>1344</v>
      </c>
      <c r="B2061" s="1" t="s">
        <v>1345</v>
      </c>
      <c r="C2061" s="1" t="s">
        <v>1135</v>
      </c>
      <c r="D2061" s="1" t="s">
        <v>37</v>
      </c>
      <c r="F2061" s="1" t="s">
        <v>4518</v>
      </c>
      <c r="G2061" s="1" t="s">
        <v>4050</v>
      </c>
      <c r="H2061" s="1" t="s">
        <v>60</v>
      </c>
      <c r="I2061" s="1" t="s">
        <v>64</v>
      </c>
      <c r="J2061" s="1" t="s">
        <v>61</v>
      </c>
      <c r="K2061" s="1" t="str">
        <f>"102"</f>
        <v>102</v>
      </c>
      <c r="L2061" s="2">
        <v>43530</v>
      </c>
      <c r="M2061" s="2">
        <v>43531</v>
      </c>
      <c r="N2061" s="2">
        <v>43531</v>
      </c>
      <c r="O2061" s="2">
        <v>43958</v>
      </c>
      <c r="W2061" s="1" t="s">
        <v>59</v>
      </c>
      <c r="X2061" s="1" t="str">
        <f>"232994"</f>
        <v>232994</v>
      </c>
      <c r="Z2061" s="1" t="s">
        <v>3609</v>
      </c>
      <c r="AA2061" s="1">
        <v>1</v>
      </c>
      <c r="AD2061" s="1" t="s">
        <v>3614</v>
      </c>
      <c r="AF2061" s="2">
        <v>43955</v>
      </c>
    </row>
    <row r="2062" spans="1:32" s="1" customFormat="1" x14ac:dyDescent="0.3">
      <c r="A2062" s="1" t="s">
        <v>4052</v>
      </c>
      <c r="B2062" s="1" t="s">
        <v>4053</v>
      </c>
      <c r="C2062" s="1" t="s">
        <v>58</v>
      </c>
      <c r="D2062" s="1" t="s">
        <v>37</v>
      </c>
      <c r="F2062" s="1">
        <v>105</v>
      </c>
      <c r="G2062" s="1" t="s">
        <v>4051</v>
      </c>
      <c r="H2062" s="1" t="s">
        <v>60</v>
      </c>
      <c r="I2062" s="1" t="s">
        <v>64</v>
      </c>
      <c r="J2062" s="1" t="s">
        <v>61</v>
      </c>
      <c r="K2062" s="1" t="str">
        <f>"102"</f>
        <v>102</v>
      </c>
      <c r="L2062" s="2">
        <v>43530</v>
      </c>
      <c r="M2062" s="2">
        <v>43531</v>
      </c>
      <c r="N2062" s="2">
        <v>43531</v>
      </c>
      <c r="W2062" s="1" t="s">
        <v>59</v>
      </c>
      <c r="X2062" s="1" t="str">
        <f>"305671"</f>
        <v>305671</v>
      </c>
      <c r="Z2062" s="1" t="s">
        <v>65</v>
      </c>
      <c r="AA2062" s="1">
        <v>1</v>
      </c>
      <c r="AD2062" s="1" t="s">
        <v>67</v>
      </c>
    </row>
    <row r="2063" spans="1:32" s="1" customFormat="1" x14ac:dyDescent="0.3">
      <c r="A2063" s="1" t="s">
        <v>4055</v>
      </c>
      <c r="B2063" s="1" t="s">
        <v>4056</v>
      </c>
      <c r="C2063" s="1" t="s">
        <v>550</v>
      </c>
      <c r="D2063" s="1" t="s">
        <v>37</v>
      </c>
      <c r="F2063" s="1" t="s">
        <v>4490</v>
      </c>
      <c r="G2063" s="1" t="s">
        <v>4054</v>
      </c>
      <c r="H2063" s="1" t="s">
        <v>60</v>
      </c>
      <c r="I2063" s="1" t="s">
        <v>4057</v>
      </c>
      <c r="J2063" s="1" t="s">
        <v>61</v>
      </c>
      <c r="K2063" s="1" t="str">
        <f>"FRN"</f>
        <v>FRN</v>
      </c>
      <c r="L2063" s="2">
        <v>43530</v>
      </c>
      <c r="M2063" s="2">
        <v>43531</v>
      </c>
      <c r="N2063" s="2">
        <v>43531</v>
      </c>
      <c r="W2063" s="1" t="s">
        <v>59</v>
      </c>
      <c r="X2063" s="1" t="str">
        <f>"589008"</f>
        <v>589008</v>
      </c>
      <c r="Z2063" s="1" t="s">
        <v>53</v>
      </c>
      <c r="AA2063" s="1">
        <v>1</v>
      </c>
      <c r="AD2063" s="1" t="s">
        <v>54</v>
      </c>
    </row>
    <row r="2064" spans="1:32" s="1" customFormat="1" x14ac:dyDescent="0.3">
      <c r="A2064" s="1" t="s">
        <v>2010</v>
      </c>
      <c r="B2064" s="1" t="s">
        <v>500</v>
      </c>
      <c r="C2064" s="1" t="s">
        <v>2011</v>
      </c>
      <c r="D2064" s="1" t="s">
        <v>37</v>
      </c>
      <c r="F2064" s="1" t="s">
        <v>4478</v>
      </c>
      <c r="G2064" s="1" t="s">
        <v>4058</v>
      </c>
      <c r="H2064" s="1" t="s">
        <v>60</v>
      </c>
      <c r="I2064" s="1" t="s">
        <v>113</v>
      </c>
      <c r="J2064" s="1" t="s">
        <v>61</v>
      </c>
      <c r="K2064" s="1" t="str">
        <f>"102"</f>
        <v>102</v>
      </c>
      <c r="L2064" s="2">
        <v>43530</v>
      </c>
      <c r="M2064" s="2">
        <v>43531</v>
      </c>
      <c r="N2064" s="2">
        <v>43531</v>
      </c>
      <c r="W2064" s="1" t="s">
        <v>59</v>
      </c>
      <c r="X2064" s="1" t="str">
        <f>"847692"</f>
        <v>847692</v>
      </c>
      <c r="Z2064" s="1" t="s">
        <v>108</v>
      </c>
      <c r="AA2064" s="1">
        <v>1</v>
      </c>
      <c r="AB2064" s="1" t="s">
        <v>4059</v>
      </c>
      <c r="AD2064" s="1" t="s">
        <v>114</v>
      </c>
    </row>
    <row r="2065" spans="1:32" s="1" customFormat="1" x14ac:dyDescent="0.3">
      <c r="A2065" s="1" t="s">
        <v>835</v>
      </c>
      <c r="B2065" s="1" t="s">
        <v>836</v>
      </c>
      <c r="C2065" s="1" t="s">
        <v>300</v>
      </c>
      <c r="D2065" s="1" t="s">
        <v>34</v>
      </c>
      <c r="F2065" s="1" t="s">
        <v>4475</v>
      </c>
      <c r="G2065" s="1" t="s">
        <v>4060</v>
      </c>
      <c r="H2065" s="1" t="s">
        <v>60</v>
      </c>
      <c r="I2065" s="1" t="s">
        <v>113</v>
      </c>
      <c r="J2065" s="1" t="s">
        <v>61</v>
      </c>
      <c r="K2065" s="1" t="str">
        <f t="shared" ref="K2065:K2071" si="147">"LVL"</f>
        <v>LVL</v>
      </c>
      <c r="L2065" s="2">
        <v>43530</v>
      </c>
      <c r="M2065" s="2">
        <v>43537</v>
      </c>
      <c r="N2065" s="2">
        <v>43537</v>
      </c>
      <c r="W2065" s="1" t="s">
        <v>59</v>
      </c>
      <c r="X2065" s="1" t="str">
        <f>"690945"</f>
        <v>690945</v>
      </c>
      <c r="Z2065" s="1" t="s">
        <v>184</v>
      </c>
      <c r="AA2065" s="1">
        <v>1</v>
      </c>
      <c r="AD2065" s="1" t="s">
        <v>79</v>
      </c>
    </row>
    <row r="2066" spans="1:32" s="1" customFormat="1" x14ac:dyDescent="0.3">
      <c r="A2066" s="1" t="s">
        <v>835</v>
      </c>
      <c r="B2066" s="1" t="s">
        <v>836</v>
      </c>
      <c r="C2066" s="1" t="s">
        <v>300</v>
      </c>
      <c r="D2066" s="1" t="s">
        <v>34</v>
      </c>
      <c r="F2066" s="1" t="s">
        <v>4475</v>
      </c>
      <c r="G2066" s="1" t="s">
        <v>4060</v>
      </c>
      <c r="H2066" s="1" t="s">
        <v>60</v>
      </c>
      <c r="I2066" s="1" t="s">
        <v>113</v>
      </c>
      <c r="J2066" s="1" t="s">
        <v>61</v>
      </c>
      <c r="K2066" s="1" t="str">
        <f t="shared" si="147"/>
        <v>LVL</v>
      </c>
      <c r="L2066" s="2">
        <v>43530</v>
      </c>
      <c r="M2066" s="2">
        <v>43537</v>
      </c>
      <c r="N2066" s="2">
        <v>43537</v>
      </c>
      <c r="W2066" s="1" t="s">
        <v>59</v>
      </c>
      <c r="X2066" s="1" t="str">
        <f>"690945"</f>
        <v>690945</v>
      </c>
      <c r="Z2066" s="1" t="s">
        <v>184</v>
      </c>
      <c r="AA2066" s="1">
        <v>1</v>
      </c>
      <c r="AD2066" s="1" t="s">
        <v>79</v>
      </c>
    </row>
    <row r="2067" spans="1:32" s="1" customFormat="1" x14ac:dyDescent="0.3">
      <c r="A2067" s="1" t="s">
        <v>835</v>
      </c>
      <c r="B2067" s="1" t="s">
        <v>836</v>
      </c>
      <c r="C2067" s="1" t="s">
        <v>300</v>
      </c>
      <c r="D2067" s="1" t="s">
        <v>34</v>
      </c>
      <c r="F2067" s="1" t="s">
        <v>4475</v>
      </c>
      <c r="G2067" s="1" t="s">
        <v>4060</v>
      </c>
      <c r="H2067" s="1" t="s">
        <v>60</v>
      </c>
      <c r="I2067" s="1" t="s">
        <v>113</v>
      </c>
      <c r="J2067" s="1" t="s">
        <v>61</v>
      </c>
      <c r="K2067" s="1" t="str">
        <f t="shared" si="147"/>
        <v>LVL</v>
      </c>
      <c r="L2067" s="2">
        <v>43530</v>
      </c>
      <c r="M2067" s="2">
        <v>43537</v>
      </c>
      <c r="N2067" s="2">
        <v>43537</v>
      </c>
      <c r="W2067" s="1" t="s">
        <v>59</v>
      </c>
      <c r="X2067" s="1" t="str">
        <f>"690945"</f>
        <v>690945</v>
      </c>
      <c r="Z2067" s="1" t="s">
        <v>184</v>
      </c>
      <c r="AA2067" s="1">
        <v>1</v>
      </c>
      <c r="AD2067" s="1" t="s">
        <v>79</v>
      </c>
    </row>
    <row r="2068" spans="1:32" s="1" customFormat="1" x14ac:dyDescent="0.3">
      <c r="A2068" s="1" t="s">
        <v>3964</v>
      </c>
      <c r="B2068" s="1" t="s">
        <v>3965</v>
      </c>
      <c r="C2068" s="1" t="s">
        <v>607</v>
      </c>
      <c r="D2068" s="1" t="s">
        <v>34</v>
      </c>
      <c r="F2068" s="1" t="s">
        <v>4475</v>
      </c>
      <c r="G2068" s="1" t="s">
        <v>4061</v>
      </c>
      <c r="H2068" s="1" t="s">
        <v>60</v>
      </c>
      <c r="I2068" s="1" t="s">
        <v>113</v>
      </c>
      <c r="J2068" s="1" t="s">
        <v>61</v>
      </c>
      <c r="K2068" s="1" t="str">
        <f t="shared" si="147"/>
        <v>LVL</v>
      </c>
      <c r="L2068" s="2">
        <v>43530</v>
      </c>
      <c r="M2068" s="2">
        <v>43537</v>
      </c>
      <c r="N2068" s="2">
        <v>43537</v>
      </c>
      <c r="W2068" s="1" t="s">
        <v>59</v>
      </c>
      <c r="X2068" s="1" t="str">
        <f>"139545"</f>
        <v>139545</v>
      </c>
      <c r="Z2068" s="1" t="s">
        <v>74</v>
      </c>
      <c r="AA2068" s="1">
        <v>1</v>
      </c>
      <c r="AB2068" s="1" t="s">
        <v>4062</v>
      </c>
      <c r="AD2068" s="1" t="s">
        <v>79</v>
      </c>
    </row>
    <row r="2069" spans="1:32" s="1" customFormat="1" x14ac:dyDescent="0.3">
      <c r="A2069" s="1" t="s">
        <v>1223</v>
      </c>
      <c r="B2069" s="1" t="s">
        <v>1224</v>
      </c>
      <c r="C2069" s="1" t="s">
        <v>1225</v>
      </c>
      <c r="D2069" s="1" t="s">
        <v>34</v>
      </c>
      <c r="F2069" s="1" t="s">
        <v>4475</v>
      </c>
      <c r="G2069" s="1" t="s">
        <v>4063</v>
      </c>
      <c r="H2069" s="1" t="s">
        <v>60</v>
      </c>
      <c r="I2069" s="1" t="s">
        <v>113</v>
      </c>
      <c r="J2069" s="1" t="s">
        <v>61</v>
      </c>
      <c r="K2069" s="1" t="str">
        <f t="shared" si="147"/>
        <v>LVL</v>
      </c>
      <c r="L2069" s="2">
        <v>43530</v>
      </c>
      <c r="M2069" s="2">
        <v>43537</v>
      </c>
      <c r="N2069" s="2">
        <v>43537</v>
      </c>
      <c r="W2069" s="1" t="s">
        <v>59</v>
      </c>
      <c r="X2069" s="1" t="str">
        <f>"139545"</f>
        <v>139545</v>
      </c>
      <c r="Z2069" s="1" t="s">
        <v>74</v>
      </c>
      <c r="AA2069" s="1">
        <v>1</v>
      </c>
      <c r="AD2069" s="1" t="s">
        <v>79</v>
      </c>
    </row>
    <row r="2070" spans="1:32" s="1" customFormat="1" x14ac:dyDescent="0.3">
      <c r="A2070" s="1" t="s">
        <v>1338</v>
      </c>
      <c r="B2070" s="1" t="s">
        <v>1339</v>
      </c>
      <c r="C2070" s="1" t="s">
        <v>1340</v>
      </c>
      <c r="D2070" s="1" t="s">
        <v>34</v>
      </c>
      <c r="F2070" s="1" t="s">
        <v>4475</v>
      </c>
      <c r="G2070" s="1" t="s">
        <v>4064</v>
      </c>
      <c r="H2070" s="1" t="s">
        <v>60</v>
      </c>
      <c r="I2070" s="1" t="s">
        <v>113</v>
      </c>
      <c r="J2070" s="1" t="s">
        <v>61</v>
      </c>
      <c r="K2070" s="1" t="str">
        <f t="shared" si="147"/>
        <v>LVL</v>
      </c>
      <c r="L2070" s="2">
        <v>43530</v>
      </c>
      <c r="M2070" s="2">
        <v>43538</v>
      </c>
      <c r="N2070" s="2">
        <v>43538</v>
      </c>
      <c r="W2070" s="1" t="s">
        <v>59</v>
      </c>
      <c r="X2070" s="1" t="str">
        <f>"690945"</f>
        <v>690945</v>
      </c>
      <c r="Z2070" s="1" t="s">
        <v>184</v>
      </c>
      <c r="AA2070" s="1">
        <v>1</v>
      </c>
      <c r="AB2070" s="1" t="s">
        <v>4065</v>
      </c>
      <c r="AD2070" s="1" t="s">
        <v>79</v>
      </c>
    </row>
    <row r="2071" spans="1:32" s="1" customFormat="1" x14ac:dyDescent="0.3">
      <c r="A2071" s="1" t="s">
        <v>1282</v>
      </c>
      <c r="B2071" s="1" t="s">
        <v>1283</v>
      </c>
      <c r="C2071" s="1" t="s">
        <v>1284</v>
      </c>
      <c r="D2071" s="1" t="s">
        <v>34</v>
      </c>
      <c r="F2071" s="1" t="s">
        <v>4475</v>
      </c>
      <c r="G2071" s="1" t="s">
        <v>4066</v>
      </c>
      <c r="H2071" s="1" t="s">
        <v>60</v>
      </c>
      <c r="I2071" s="1" t="s">
        <v>113</v>
      </c>
      <c r="J2071" s="1" t="s">
        <v>61</v>
      </c>
      <c r="K2071" s="1" t="str">
        <f t="shared" si="147"/>
        <v>LVL</v>
      </c>
      <c r="L2071" s="2">
        <v>43530</v>
      </c>
      <c r="M2071" s="2">
        <v>43538</v>
      </c>
      <c r="N2071" s="2">
        <v>43538</v>
      </c>
      <c r="W2071" s="1" t="s">
        <v>59</v>
      </c>
      <c r="X2071" s="1" t="str">
        <f>"690945"</f>
        <v>690945</v>
      </c>
      <c r="Z2071" s="1" t="s">
        <v>184</v>
      </c>
      <c r="AA2071" s="1">
        <v>1</v>
      </c>
      <c r="AD2071" s="1" t="s">
        <v>79</v>
      </c>
    </row>
    <row r="2072" spans="1:32" s="1" customFormat="1" x14ac:dyDescent="0.3">
      <c r="A2072" s="1" t="s">
        <v>844</v>
      </c>
      <c r="B2072" s="1" t="s">
        <v>845</v>
      </c>
      <c r="C2072" s="1" t="s">
        <v>846</v>
      </c>
      <c r="D2072" s="1" t="s">
        <v>37</v>
      </c>
      <c r="F2072" s="1" t="s">
        <v>4518</v>
      </c>
      <c r="G2072" s="1" t="s">
        <v>4067</v>
      </c>
      <c r="H2072" s="1" t="s">
        <v>60</v>
      </c>
      <c r="I2072" s="1" t="s">
        <v>64</v>
      </c>
      <c r="J2072" s="1" t="s">
        <v>61</v>
      </c>
      <c r="K2072" s="1" t="str">
        <f>"FRN"</f>
        <v>FRN</v>
      </c>
      <c r="L2072" s="2">
        <v>43531</v>
      </c>
      <c r="M2072" s="2">
        <v>43532</v>
      </c>
      <c r="N2072" s="2">
        <v>43532</v>
      </c>
      <c r="O2072" s="2">
        <v>43951</v>
      </c>
      <c r="W2072" s="1" t="s">
        <v>59</v>
      </c>
      <c r="X2072" s="1" t="str">
        <f>"232994"</f>
        <v>232994</v>
      </c>
      <c r="Z2072" s="1" t="s">
        <v>3609</v>
      </c>
      <c r="AA2072" s="1">
        <v>1</v>
      </c>
      <c r="AB2072" s="1" t="s">
        <v>49</v>
      </c>
      <c r="AD2072" s="1" t="s">
        <v>3614</v>
      </c>
      <c r="AF2072" s="2">
        <v>43950</v>
      </c>
    </row>
    <row r="2073" spans="1:32" s="1" customFormat="1" x14ac:dyDescent="0.3">
      <c r="A2073" s="1" t="s">
        <v>298</v>
      </c>
      <c r="B2073" s="1" t="s">
        <v>299</v>
      </c>
      <c r="C2073" s="1" t="s">
        <v>300</v>
      </c>
      <c r="D2073" s="1" t="s">
        <v>37</v>
      </c>
      <c r="F2073" s="1" t="s">
        <v>4478</v>
      </c>
      <c r="G2073" s="1" t="s">
        <v>4068</v>
      </c>
      <c r="H2073" s="1" t="s">
        <v>60</v>
      </c>
      <c r="I2073" s="1" t="s">
        <v>33</v>
      </c>
      <c r="J2073" s="1" t="s">
        <v>61</v>
      </c>
      <c r="K2073" s="1" t="str">
        <f>"102"</f>
        <v>102</v>
      </c>
      <c r="L2073" s="2">
        <v>43531</v>
      </c>
      <c r="M2073" s="2">
        <v>43535</v>
      </c>
      <c r="N2073" s="2">
        <v>43535</v>
      </c>
      <c r="W2073" s="1" t="s">
        <v>59</v>
      </c>
      <c r="X2073" s="1" t="str">
        <f>"847692"</f>
        <v>847692</v>
      </c>
      <c r="Z2073" s="1" t="s">
        <v>108</v>
      </c>
      <c r="AA2073" s="1">
        <v>1</v>
      </c>
      <c r="AB2073" s="1" t="s">
        <v>4069</v>
      </c>
      <c r="AD2073" s="1" t="s">
        <v>114</v>
      </c>
    </row>
    <row r="2074" spans="1:32" s="1" customFormat="1" x14ac:dyDescent="0.3">
      <c r="A2074" s="1" t="s">
        <v>298</v>
      </c>
      <c r="B2074" s="1" t="s">
        <v>299</v>
      </c>
      <c r="C2074" s="1" t="s">
        <v>300</v>
      </c>
      <c r="D2074" s="1" t="s">
        <v>37</v>
      </c>
      <c r="F2074" s="1" t="s">
        <v>4478</v>
      </c>
      <c r="G2074" s="1" t="s">
        <v>4070</v>
      </c>
      <c r="H2074" s="1" t="s">
        <v>60</v>
      </c>
      <c r="I2074" s="1" t="s">
        <v>33</v>
      </c>
      <c r="J2074" s="1" t="s">
        <v>61</v>
      </c>
      <c r="K2074" s="1" t="str">
        <f>"102"</f>
        <v>102</v>
      </c>
      <c r="L2074" s="2">
        <v>43531</v>
      </c>
      <c r="M2074" s="2">
        <v>43535</v>
      </c>
      <c r="N2074" s="2">
        <v>43535</v>
      </c>
      <c r="W2074" s="1" t="s">
        <v>59</v>
      </c>
      <c r="X2074" s="1" t="str">
        <f>"847692"</f>
        <v>847692</v>
      </c>
      <c r="Z2074" s="1" t="s">
        <v>108</v>
      </c>
      <c r="AA2074" s="1">
        <v>1</v>
      </c>
      <c r="AB2074" s="1" t="s">
        <v>4071</v>
      </c>
      <c r="AD2074" s="1" t="s">
        <v>114</v>
      </c>
    </row>
    <row r="2075" spans="1:32" s="1" customFormat="1" x14ac:dyDescent="0.3">
      <c r="A2075" s="1" t="s">
        <v>1064</v>
      </c>
      <c r="B2075" s="1" t="s">
        <v>1065</v>
      </c>
      <c r="C2075" s="1" t="s">
        <v>1066</v>
      </c>
      <c r="D2075" s="1" t="s">
        <v>37</v>
      </c>
      <c r="F2075" s="1">
        <v>32</v>
      </c>
      <c r="G2075" s="1" t="s">
        <v>4073</v>
      </c>
      <c r="H2075" s="1" t="s">
        <v>60</v>
      </c>
      <c r="I2075" s="1" t="s">
        <v>33</v>
      </c>
      <c r="J2075" s="1" t="s">
        <v>61</v>
      </c>
      <c r="K2075" s="1" t="str">
        <f>"FRN"</f>
        <v>FRN</v>
      </c>
      <c r="L2075" s="2">
        <v>43531</v>
      </c>
      <c r="M2075" s="2">
        <v>43535</v>
      </c>
      <c r="N2075" s="2">
        <v>43535</v>
      </c>
      <c r="W2075" s="1" t="s">
        <v>59</v>
      </c>
      <c r="X2075" s="1" t="str">
        <f>"785599"</f>
        <v>785599</v>
      </c>
      <c r="Z2075" s="1" t="s">
        <v>4072</v>
      </c>
      <c r="AA2075" s="1">
        <v>1</v>
      </c>
      <c r="AB2075" s="1" t="s">
        <v>4075</v>
      </c>
      <c r="AD2075" s="1" t="s">
        <v>4074</v>
      </c>
    </row>
    <row r="2076" spans="1:32" s="1" customFormat="1" x14ac:dyDescent="0.3">
      <c r="A2076" s="1" t="s">
        <v>240</v>
      </c>
      <c r="B2076" s="1" t="s">
        <v>241</v>
      </c>
      <c r="C2076" s="1" t="s">
        <v>242</v>
      </c>
      <c r="D2076" s="1" t="s">
        <v>37</v>
      </c>
      <c r="F2076" s="1" t="s">
        <v>4478</v>
      </c>
      <c r="G2076" s="1" t="s">
        <v>4076</v>
      </c>
      <c r="H2076" s="1" t="s">
        <v>60</v>
      </c>
      <c r="I2076" s="1" t="s">
        <v>33</v>
      </c>
      <c r="J2076" s="1" t="s">
        <v>61</v>
      </c>
      <c r="K2076" s="1" t="str">
        <f>"102"</f>
        <v>102</v>
      </c>
      <c r="L2076" s="2">
        <v>43531</v>
      </c>
      <c r="M2076" s="2">
        <v>43535</v>
      </c>
      <c r="N2076" s="2">
        <v>43535</v>
      </c>
      <c r="W2076" s="1" t="s">
        <v>59</v>
      </c>
      <c r="X2076" s="1" t="str">
        <f>"847692"</f>
        <v>847692</v>
      </c>
      <c r="Z2076" s="1" t="s">
        <v>108</v>
      </c>
      <c r="AA2076" s="1">
        <v>1</v>
      </c>
      <c r="AB2076" s="1" t="s">
        <v>4077</v>
      </c>
      <c r="AD2076" s="1" t="s">
        <v>114</v>
      </c>
    </row>
    <row r="2077" spans="1:32" s="1" customFormat="1" x14ac:dyDescent="0.3">
      <c r="A2077" s="1" t="s">
        <v>2565</v>
      </c>
      <c r="B2077" s="1" t="s">
        <v>2566</v>
      </c>
      <c r="C2077" s="1" t="s">
        <v>2567</v>
      </c>
      <c r="D2077" s="1" t="s">
        <v>37</v>
      </c>
      <c r="F2077" s="1">
        <v>78</v>
      </c>
      <c r="G2077" s="1" t="s">
        <v>4078</v>
      </c>
      <c r="H2077" s="1" t="s">
        <v>60</v>
      </c>
      <c r="I2077" s="1" t="s">
        <v>33</v>
      </c>
      <c r="J2077" s="1" t="s">
        <v>61</v>
      </c>
      <c r="K2077" s="1" t="str">
        <f>"44"</f>
        <v>44</v>
      </c>
      <c r="L2077" s="2">
        <v>43531</v>
      </c>
      <c r="M2077" s="2">
        <v>43535</v>
      </c>
      <c r="N2077" s="2">
        <v>43535</v>
      </c>
      <c r="W2077" s="1" t="s">
        <v>59</v>
      </c>
      <c r="X2077" s="1" t="str">
        <f>"607064"</f>
        <v>607064</v>
      </c>
      <c r="Z2077" s="1" t="s">
        <v>42</v>
      </c>
      <c r="AA2077" s="1">
        <v>1</v>
      </c>
      <c r="AB2077" s="1" t="s">
        <v>4079</v>
      </c>
      <c r="AD2077" s="1" t="s">
        <v>43</v>
      </c>
    </row>
    <row r="2078" spans="1:32" s="1" customFormat="1" x14ac:dyDescent="0.3">
      <c r="A2078" s="1" t="s">
        <v>378</v>
      </c>
      <c r="B2078" s="1" t="s">
        <v>379</v>
      </c>
      <c r="C2078" s="1" t="s">
        <v>380</v>
      </c>
      <c r="D2078" s="1" t="s">
        <v>37</v>
      </c>
      <c r="F2078" s="1">
        <v>78</v>
      </c>
      <c r="G2078" s="1" t="s">
        <v>4080</v>
      </c>
      <c r="H2078" s="1" t="s">
        <v>60</v>
      </c>
      <c r="I2078" s="1" t="s">
        <v>33</v>
      </c>
      <c r="J2078" s="1" t="s">
        <v>61</v>
      </c>
      <c r="K2078" s="1" t="str">
        <f>"102"</f>
        <v>102</v>
      </c>
      <c r="L2078" s="2">
        <v>43531</v>
      </c>
      <c r="M2078" s="2">
        <v>43535</v>
      </c>
      <c r="N2078" s="2">
        <v>43535</v>
      </c>
      <c r="W2078" s="1" t="s">
        <v>59</v>
      </c>
      <c r="X2078" s="1" t="str">
        <f>"607064"</f>
        <v>607064</v>
      </c>
      <c r="Z2078" s="1" t="s">
        <v>42</v>
      </c>
      <c r="AA2078" s="1">
        <v>1</v>
      </c>
      <c r="AB2078" s="1" t="s">
        <v>4081</v>
      </c>
      <c r="AD2078" s="1" t="s">
        <v>43</v>
      </c>
    </row>
    <row r="2079" spans="1:32" s="1" customFormat="1" x14ac:dyDescent="0.3">
      <c r="A2079" s="1" t="s">
        <v>402</v>
      </c>
      <c r="B2079" s="1" t="s">
        <v>403</v>
      </c>
      <c r="C2079" s="1" t="s">
        <v>404</v>
      </c>
      <c r="D2079" s="1" t="s">
        <v>37</v>
      </c>
      <c r="F2079" s="1">
        <v>78</v>
      </c>
      <c r="G2079" s="1" t="s">
        <v>4082</v>
      </c>
      <c r="H2079" s="1" t="s">
        <v>60</v>
      </c>
      <c r="I2079" s="1" t="s">
        <v>33</v>
      </c>
      <c r="J2079" s="1" t="s">
        <v>61</v>
      </c>
      <c r="K2079" s="1" t="str">
        <f>"102"</f>
        <v>102</v>
      </c>
      <c r="L2079" s="2">
        <v>43531</v>
      </c>
      <c r="M2079" s="2">
        <v>43535</v>
      </c>
      <c r="N2079" s="2">
        <v>43535</v>
      </c>
      <c r="W2079" s="1" t="s">
        <v>59</v>
      </c>
      <c r="X2079" s="1" t="str">
        <f>"607064"</f>
        <v>607064</v>
      </c>
      <c r="Z2079" s="1" t="s">
        <v>42</v>
      </c>
      <c r="AA2079" s="1">
        <v>1</v>
      </c>
      <c r="AB2079" s="1" t="s">
        <v>4083</v>
      </c>
      <c r="AD2079" s="1" t="s">
        <v>43</v>
      </c>
    </row>
    <row r="2080" spans="1:32" s="1" customFormat="1" x14ac:dyDescent="0.3">
      <c r="A2080" s="1" t="s">
        <v>2701</v>
      </c>
      <c r="B2080" s="1" t="s">
        <v>120</v>
      </c>
      <c r="C2080" s="1" t="s">
        <v>121</v>
      </c>
      <c r="D2080" s="1" t="s">
        <v>37</v>
      </c>
      <c r="F2080" s="1" t="s">
        <v>4478</v>
      </c>
      <c r="G2080" s="1" t="s">
        <v>4084</v>
      </c>
      <c r="H2080" s="1" t="s">
        <v>60</v>
      </c>
      <c r="I2080" s="1" t="s">
        <v>33</v>
      </c>
      <c r="J2080" s="1" t="s">
        <v>61</v>
      </c>
      <c r="K2080" s="1" t="str">
        <f>"102"</f>
        <v>102</v>
      </c>
      <c r="L2080" s="2">
        <v>43531</v>
      </c>
      <c r="M2080" s="2">
        <v>43535</v>
      </c>
      <c r="N2080" s="2">
        <v>43535</v>
      </c>
      <c r="W2080" s="1" t="s">
        <v>59</v>
      </c>
      <c r="X2080" s="1" t="str">
        <f>"847692"</f>
        <v>847692</v>
      </c>
      <c r="Z2080" s="1" t="s">
        <v>108</v>
      </c>
      <c r="AA2080" s="1">
        <v>1</v>
      </c>
      <c r="AB2080" s="1" t="s">
        <v>4085</v>
      </c>
      <c r="AD2080" s="1" t="s">
        <v>114</v>
      </c>
    </row>
    <row r="2081" spans="1:30" s="1" customFormat="1" x14ac:dyDescent="0.3">
      <c r="A2081" s="1" t="s">
        <v>887</v>
      </c>
      <c r="B2081" s="1" t="s">
        <v>888</v>
      </c>
      <c r="C2081" s="1" t="s">
        <v>889</v>
      </c>
      <c r="D2081" s="1" t="s">
        <v>37</v>
      </c>
      <c r="F2081" s="1">
        <v>78</v>
      </c>
      <c r="G2081" s="1" t="s">
        <v>4086</v>
      </c>
      <c r="H2081" s="1" t="s">
        <v>60</v>
      </c>
      <c r="I2081" s="1" t="s">
        <v>33</v>
      </c>
      <c r="J2081" s="1" t="s">
        <v>61</v>
      </c>
      <c r="K2081" s="1" t="str">
        <f>"FRN"</f>
        <v>FRN</v>
      </c>
      <c r="L2081" s="2">
        <v>43531</v>
      </c>
      <c r="M2081" s="2">
        <v>43535</v>
      </c>
      <c r="N2081" s="2">
        <v>43535</v>
      </c>
      <c r="W2081" s="1" t="s">
        <v>59</v>
      </c>
      <c r="X2081" s="1" t="str">
        <f>"607064"</f>
        <v>607064</v>
      </c>
      <c r="Z2081" s="1" t="s">
        <v>42</v>
      </c>
      <c r="AA2081" s="1">
        <v>1</v>
      </c>
      <c r="AB2081" s="1" t="s">
        <v>4087</v>
      </c>
      <c r="AD2081" s="1" t="s">
        <v>43</v>
      </c>
    </row>
    <row r="2082" spans="1:30" s="1" customFormat="1" x14ac:dyDescent="0.3">
      <c r="A2082" s="1" t="s">
        <v>838</v>
      </c>
      <c r="B2082" s="1" t="s">
        <v>839</v>
      </c>
      <c r="C2082" s="1" t="s">
        <v>840</v>
      </c>
      <c r="D2082" s="1" t="s">
        <v>37</v>
      </c>
      <c r="F2082" s="1">
        <v>105</v>
      </c>
      <c r="G2082" s="1" t="s">
        <v>4088</v>
      </c>
      <c r="H2082" s="1" t="s">
        <v>60</v>
      </c>
      <c r="I2082" s="1" t="s">
        <v>33</v>
      </c>
      <c r="J2082" s="1" t="s">
        <v>61</v>
      </c>
      <c r="K2082" s="1" t="str">
        <f>"FRN"</f>
        <v>FRN</v>
      </c>
      <c r="L2082" s="2">
        <v>43531</v>
      </c>
      <c r="M2082" s="2">
        <v>43535</v>
      </c>
      <c r="N2082" s="2">
        <v>43535</v>
      </c>
      <c r="W2082" s="1" t="s">
        <v>59</v>
      </c>
      <c r="X2082" s="1" t="str">
        <f>"305671"</f>
        <v>305671</v>
      </c>
      <c r="Z2082" s="1" t="s">
        <v>65</v>
      </c>
      <c r="AA2082" s="1">
        <v>1</v>
      </c>
      <c r="AB2082" s="1" t="s">
        <v>4089</v>
      </c>
      <c r="AD2082" s="1" t="s">
        <v>67</v>
      </c>
    </row>
    <row r="2083" spans="1:30" s="1" customFormat="1" x14ac:dyDescent="0.3">
      <c r="A2083" s="1" t="s">
        <v>838</v>
      </c>
      <c r="B2083" s="1" t="s">
        <v>839</v>
      </c>
      <c r="C2083" s="1" t="s">
        <v>840</v>
      </c>
      <c r="D2083" s="1" t="s">
        <v>37</v>
      </c>
      <c r="F2083" s="1">
        <v>105</v>
      </c>
      <c r="G2083" s="1" t="s">
        <v>4090</v>
      </c>
      <c r="H2083" s="1" t="s">
        <v>60</v>
      </c>
      <c r="I2083" s="1" t="s">
        <v>33</v>
      </c>
      <c r="J2083" s="1" t="s">
        <v>61</v>
      </c>
      <c r="K2083" s="1" t="str">
        <f>"FRN"</f>
        <v>FRN</v>
      </c>
      <c r="L2083" s="2">
        <v>43531</v>
      </c>
      <c r="M2083" s="2">
        <v>43535</v>
      </c>
      <c r="N2083" s="2">
        <v>43535</v>
      </c>
      <c r="W2083" s="1" t="s">
        <v>59</v>
      </c>
      <c r="X2083" s="1" t="str">
        <f>"305671"</f>
        <v>305671</v>
      </c>
      <c r="Z2083" s="1" t="s">
        <v>65</v>
      </c>
      <c r="AA2083" s="1">
        <v>1</v>
      </c>
      <c r="AB2083" s="1" t="s">
        <v>4091</v>
      </c>
      <c r="AD2083" s="1" t="s">
        <v>67</v>
      </c>
    </row>
    <row r="2084" spans="1:30" s="1" customFormat="1" x14ac:dyDescent="0.3">
      <c r="A2084" s="1" t="s">
        <v>1145</v>
      </c>
      <c r="B2084" s="1" t="s">
        <v>664</v>
      </c>
      <c r="C2084" s="1" t="s">
        <v>1146</v>
      </c>
      <c r="D2084" s="1" t="s">
        <v>37</v>
      </c>
      <c r="F2084" s="1">
        <v>78</v>
      </c>
      <c r="G2084" s="1" t="s">
        <v>4092</v>
      </c>
      <c r="H2084" s="1" t="s">
        <v>60</v>
      </c>
      <c r="I2084" s="1" t="s">
        <v>33</v>
      </c>
      <c r="J2084" s="1" t="s">
        <v>61</v>
      </c>
      <c r="K2084" s="1" t="str">
        <f>"44"</f>
        <v>44</v>
      </c>
      <c r="L2084" s="2">
        <v>43531</v>
      </c>
      <c r="M2084" s="2">
        <v>43535</v>
      </c>
      <c r="N2084" s="2">
        <v>43535</v>
      </c>
      <c r="W2084" s="1" t="s">
        <v>59</v>
      </c>
      <c r="X2084" s="1" t="str">
        <f>"607064"</f>
        <v>607064</v>
      </c>
      <c r="Z2084" s="1" t="s">
        <v>42</v>
      </c>
      <c r="AA2084" s="1">
        <v>1</v>
      </c>
      <c r="AB2084" s="1" t="s">
        <v>4093</v>
      </c>
      <c r="AD2084" s="1" t="s">
        <v>43</v>
      </c>
    </row>
    <row r="2085" spans="1:30" s="1" customFormat="1" x14ac:dyDescent="0.3">
      <c r="A2085" s="1" t="s">
        <v>2431</v>
      </c>
      <c r="B2085" s="1" t="s">
        <v>134</v>
      </c>
      <c r="C2085" s="1" t="s">
        <v>2432</v>
      </c>
      <c r="D2085" s="1" t="s">
        <v>37</v>
      </c>
      <c r="F2085" s="1">
        <v>105</v>
      </c>
      <c r="G2085" s="1" t="s">
        <v>4094</v>
      </c>
      <c r="H2085" s="1" t="s">
        <v>60</v>
      </c>
      <c r="I2085" s="1" t="s">
        <v>33</v>
      </c>
      <c r="J2085" s="1" t="s">
        <v>61</v>
      </c>
      <c r="K2085" s="1" t="str">
        <f>"FRN"</f>
        <v>FRN</v>
      </c>
      <c r="L2085" s="2">
        <v>43531</v>
      </c>
      <c r="M2085" s="2">
        <v>43535</v>
      </c>
      <c r="N2085" s="2">
        <v>43535</v>
      </c>
      <c r="W2085" s="1" t="s">
        <v>59</v>
      </c>
      <c r="X2085" s="1" t="str">
        <f>"305671"</f>
        <v>305671</v>
      </c>
      <c r="Z2085" s="1" t="s">
        <v>65</v>
      </c>
      <c r="AA2085" s="1">
        <v>1</v>
      </c>
      <c r="AB2085" s="1" t="s">
        <v>4095</v>
      </c>
      <c r="AD2085" s="1" t="s">
        <v>67</v>
      </c>
    </row>
    <row r="2086" spans="1:30" s="1" customFormat="1" x14ac:dyDescent="0.3">
      <c r="A2086" s="1" t="s">
        <v>3126</v>
      </c>
      <c r="B2086" s="1" t="s">
        <v>289</v>
      </c>
      <c r="C2086" s="1" t="s">
        <v>3127</v>
      </c>
      <c r="D2086" s="1" t="s">
        <v>37</v>
      </c>
      <c r="F2086" s="1" t="s">
        <v>4478</v>
      </c>
      <c r="G2086" s="1" t="s">
        <v>4096</v>
      </c>
      <c r="H2086" s="1" t="s">
        <v>60</v>
      </c>
      <c r="I2086" s="1" t="s">
        <v>33</v>
      </c>
      <c r="J2086" s="1" t="s">
        <v>61</v>
      </c>
      <c r="K2086" s="1" t="str">
        <f>"FRN"</f>
        <v>FRN</v>
      </c>
      <c r="L2086" s="2">
        <v>43531</v>
      </c>
      <c r="M2086" s="2">
        <v>43535</v>
      </c>
      <c r="N2086" s="2">
        <v>43535</v>
      </c>
      <c r="W2086" s="1" t="s">
        <v>59</v>
      </c>
      <c r="X2086" s="1" t="str">
        <f>"847692"</f>
        <v>847692</v>
      </c>
      <c r="Z2086" s="1" t="s">
        <v>108</v>
      </c>
      <c r="AA2086" s="1">
        <v>1</v>
      </c>
      <c r="AB2086" s="1" t="s">
        <v>4097</v>
      </c>
      <c r="AD2086" s="1" t="s">
        <v>114</v>
      </c>
    </row>
    <row r="2087" spans="1:30" s="1" customFormat="1" x14ac:dyDescent="0.3">
      <c r="A2087" s="1" t="s">
        <v>1153</v>
      </c>
      <c r="B2087" s="1" t="s">
        <v>768</v>
      </c>
      <c r="C2087" s="1" t="s">
        <v>1154</v>
      </c>
      <c r="D2087" s="1" t="s">
        <v>37</v>
      </c>
      <c r="F2087" s="1" t="s">
        <v>4478</v>
      </c>
      <c r="G2087" s="1" t="s">
        <v>4098</v>
      </c>
      <c r="H2087" s="1" t="s">
        <v>60</v>
      </c>
      <c r="I2087" s="1" t="s">
        <v>33</v>
      </c>
      <c r="J2087" s="1" t="s">
        <v>61</v>
      </c>
      <c r="K2087" s="1" t="str">
        <f>"102"</f>
        <v>102</v>
      </c>
      <c r="L2087" s="2">
        <v>43531</v>
      </c>
      <c r="M2087" s="2">
        <v>43535</v>
      </c>
      <c r="N2087" s="2">
        <v>43535</v>
      </c>
      <c r="W2087" s="1" t="s">
        <v>59</v>
      </c>
      <c r="X2087" s="1" t="str">
        <f>"847692"</f>
        <v>847692</v>
      </c>
      <c r="Z2087" s="1" t="s">
        <v>108</v>
      </c>
      <c r="AA2087" s="1">
        <v>1</v>
      </c>
      <c r="AB2087" s="1" t="s">
        <v>4099</v>
      </c>
      <c r="AD2087" s="1" t="s">
        <v>114</v>
      </c>
    </row>
    <row r="2088" spans="1:30" s="1" customFormat="1" x14ac:dyDescent="0.3">
      <c r="A2088" s="1" t="s">
        <v>4101</v>
      </c>
      <c r="B2088" s="1" t="s">
        <v>134</v>
      </c>
      <c r="C2088" s="1" t="s">
        <v>203</v>
      </c>
      <c r="D2088" s="1" t="s">
        <v>37</v>
      </c>
      <c r="F2088" s="1">
        <v>78</v>
      </c>
      <c r="G2088" s="1" t="s">
        <v>4100</v>
      </c>
      <c r="H2088" s="1" t="s">
        <v>60</v>
      </c>
      <c r="I2088" s="1" t="s">
        <v>33</v>
      </c>
      <c r="J2088" s="1" t="s">
        <v>61</v>
      </c>
      <c r="K2088" s="1" t="str">
        <f>"102"</f>
        <v>102</v>
      </c>
      <c r="L2088" s="2">
        <v>43531</v>
      </c>
      <c r="M2088" s="2">
        <v>43543</v>
      </c>
      <c r="N2088" s="2">
        <v>43543</v>
      </c>
      <c r="W2088" s="1" t="s">
        <v>59</v>
      </c>
      <c r="X2088" s="1" t="str">
        <f>"607064"</f>
        <v>607064</v>
      </c>
      <c r="Z2088" s="1" t="s">
        <v>42</v>
      </c>
      <c r="AA2088" s="1">
        <v>1</v>
      </c>
      <c r="AB2088" s="1" t="s">
        <v>4102</v>
      </c>
      <c r="AD2088" s="1" t="s">
        <v>43</v>
      </c>
    </row>
    <row r="2089" spans="1:30" s="1" customFormat="1" x14ac:dyDescent="0.3">
      <c r="A2089" s="1" t="s">
        <v>251</v>
      </c>
      <c r="B2089" s="1" t="s">
        <v>252</v>
      </c>
      <c r="C2089" s="1" t="s">
        <v>253</v>
      </c>
      <c r="D2089" s="1" t="s">
        <v>34</v>
      </c>
      <c r="F2089" s="1" t="s">
        <v>4475</v>
      </c>
      <c r="G2089" s="1" t="s">
        <v>4103</v>
      </c>
      <c r="H2089" s="1" t="s">
        <v>60</v>
      </c>
      <c r="I2089" s="1" t="s">
        <v>33</v>
      </c>
      <c r="J2089" s="1" t="s">
        <v>61</v>
      </c>
      <c r="K2089" s="1" t="str">
        <f t="shared" ref="K2089:K2101" si="148">"LVL"</f>
        <v>LVL</v>
      </c>
      <c r="L2089" s="2">
        <v>43531</v>
      </c>
      <c r="M2089" s="2">
        <v>43542</v>
      </c>
      <c r="N2089" s="2">
        <v>43542</v>
      </c>
      <c r="W2089" s="1" t="s">
        <v>59</v>
      </c>
      <c r="X2089" s="1" t="str">
        <f>"139545"</f>
        <v>139545</v>
      </c>
      <c r="Z2089" s="1" t="s">
        <v>74</v>
      </c>
      <c r="AA2089" s="1">
        <v>1</v>
      </c>
      <c r="AB2089" s="1" t="s">
        <v>4104</v>
      </c>
      <c r="AD2089" s="1" t="s">
        <v>79</v>
      </c>
    </row>
    <row r="2090" spans="1:30" s="1" customFormat="1" x14ac:dyDescent="0.3">
      <c r="A2090" s="1" t="s">
        <v>251</v>
      </c>
      <c r="B2090" s="1" t="s">
        <v>252</v>
      </c>
      <c r="C2090" s="1" t="s">
        <v>253</v>
      </c>
      <c r="D2090" s="1" t="s">
        <v>34</v>
      </c>
      <c r="F2090" s="1" t="s">
        <v>4475</v>
      </c>
      <c r="G2090" s="1" t="s">
        <v>4105</v>
      </c>
      <c r="H2090" s="1" t="s">
        <v>60</v>
      </c>
      <c r="I2090" s="1" t="s">
        <v>33</v>
      </c>
      <c r="J2090" s="1" t="s">
        <v>61</v>
      </c>
      <c r="K2090" s="1" t="str">
        <f t="shared" si="148"/>
        <v>LVL</v>
      </c>
      <c r="L2090" s="2">
        <v>43531</v>
      </c>
      <c r="M2090" s="2">
        <v>43542</v>
      </c>
      <c r="N2090" s="2">
        <v>43542</v>
      </c>
      <c r="W2090" s="1" t="s">
        <v>59</v>
      </c>
      <c r="X2090" s="1" t="str">
        <f>"139545"</f>
        <v>139545</v>
      </c>
      <c r="Z2090" s="1" t="s">
        <v>74</v>
      </c>
      <c r="AA2090" s="1">
        <v>1</v>
      </c>
      <c r="AB2090" s="1" t="s">
        <v>4106</v>
      </c>
      <c r="AD2090" s="1" t="s">
        <v>79</v>
      </c>
    </row>
    <row r="2091" spans="1:30" s="1" customFormat="1" x14ac:dyDescent="0.3">
      <c r="A2091" s="1" t="s">
        <v>251</v>
      </c>
      <c r="B2091" s="1" t="s">
        <v>252</v>
      </c>
      <c r="C2091" s="1" t="s">
        <v>253</v>
      </c>
      <c r="D2091" s="1" t="s">
        <v>34</v>
      </c>
      <c r="F2091" s="1" t="s">
        <v>4475</v>
      </c>
      <c r="G2091" s="1" t="s">
        <v>4107</v>
      </c>
      <c r="H2091" s="1" t="s">
        <v>60</v>
      </c>
      <c r="I2091" s="1" t="s">
        <v>33</v>
      </c>
      <c r="J2091" s="1" t="s">
        <v>61</v>
      </c>
      <c r="K2091" s="1" t="str">
        <f t="shared" si="148"/>
        <v>LVL</v>
      </c>
      <c r="L2091" s="2">
        <v>43531</v>
      </c>
      <c r="M2091" s="2">
        <v>43542</v>
      </c>
      <c r="N2091" s="2">
        <v>43542</v>
      </c>
      <c r="W2091" s="1" t="s">
        <v>59</v>
      </c>
      <c r="X2091" s="1" t="str">
        <f>"139545"</f>
        <v>139545</v>
      </c>
      <c r="Z2091" s="1" t="s">
        <v>74</v>
      </c>
      <c r="AA2091" s="1">
        <v>1</v>
      </c>
      <c r="AB2091" s="1" t="s">
        <v>4108</v>
      </c>
      <c r="AD2091" s="1" t="s">
        <v>79</v>
      </c>
    </row>
    <row r="2092" spans="1:30" s="1" customFormat="1" x14ac:dyDescent="0.3">
      <c r="A2092" s="1" t="s">
        <v>251</v>
      </c>
      <c r="B2092" s="1" t="s">
        <v>252</v>
      </c>
      <c r="C2092" s="1" t="s">
        <v>253</v>
      </c>
      <c r="D2092" s="1" t="s">
        <v>34</v>
      </c>
      <c r="F2092" s="1" t="s">
        <v>4475</v>
      </c>
      <c r="G2092" s="1" t="s">
        <v>4109</v>
      </c>
      <c r="H2092" s="1" t="s">
        <v>60</v>
      </c>
      <c r="I2092" s="1" t="s">
        <v>33</v>
      </c>
      <c r="J2092" s="1" t="s">
        <v>61</v>
      </c>
      <c r="K2092" s="1" t="str">
        <f t="shared" si="148"/>
        <v>LVL</v>
      </c>
      <c r="L2092" s="2">
        <v>43531</v>
      </c>
      <c r="M2092" s="2">
        <v>43542</v>
      </c>
      <c r="N2092" s="2">
        <v>43542</v>
      </c>
      <c r="W2092" s="1" t="s">
        <v>59</v>
      </c>
      <c r="X2092" s="1" t="str">
        <f>"139545"</f>
        <v>139545</v>
      </c>
      <c r="Z2092" s="1" t="s">
        <v>74</v>
      </c>
      <c r="AA2092" s="1">
        <v>1</v>
      </c>
      <c r="AB2092" s="1" t="s">
        <v>4110</v>
      </c>
      <c r="AD2092" s="1" t="s">
        <v>79</v>
      </c>
    </row>
    <row r="2093" spans="1:30" s="1" customFormat="1" x14ac:dyDescent="0.3">
      <c r="A2093" s="1" t="s">
        <v>750</v>
      </c>
      <c r="B2093" s="1" t="s">
        <v>751</v>
      </c>
      <c r="C2093" s="1" t="s">
        <v>752</v>
      </c>
      <c r="D2093" s="1" t="s">
        <v>34</v>
      </c>
      <c r="F2093" s="1" t="s">
        <v>4475</v>
      </c>
      <c r="G2093" s="1" t="s">
        <v>4111</v>
      </c>
      <c r="H2093" s="1" t="s">
        <v>60</v>
      </c>
      <c r="I2093" s="1" t="s">
        <v>33</v>
      </c>
      <c r="J2093" s="1" t="s">
        <v>61</v>
      </c>
      <c r="K2093" s="1" t="str">
        <f t="shared" si="148"/>
        <v>LVL</v>
      </c>
      <c r="L2093" s="2">
        <v>43531</v>
      </c>
      <c r="M2093" s="2">
        <v>43542</v>
      </c>
      <c r="N2093" s="2">
        <v>43542</v>
      </c>
      <c r="W2093" s="1" t="s">
        <v>59</v>
      </c>
      <c r="X2093" s="1" t="str">
        <f>"690945"</f>
        <v>690945</v>
      </c>
      <c r="Z2093" s="1" t="s">
        <v>184</v>
      </c>
      <c r="AA2093" s="1">
        <v>1</v>
      </c>
      <c r="AB2093" s="1" t="s">
        <v>4112</v>
      </c>
      <c r="AD2093" s="1" t="s">
        <v>79</v>
      </c>
    </row>
    <row r="2094" spans="1:30" s="1" customFormat="1" x14ac:dyDescent="0.3">
      <c r="A2094" s="1" t="s">
        <v>3319</v>
      </c>
      <c r="B2094" s="1" t="s">
        <v>3320</v>
      </c>
      <c r="C2094" s="1" t="s">
        <v>2287</v>
      </c>
      <c r="D2094" s="1" t="s">
        <v>34</v>
      </c>
      <c r="F2094" s="1" t="s">
        <v>4489</v>
      </c>
      <c r="G2094" s="1" t="s">
        <v>4113</v>
      </c>
      <c r="H2094" s="1" t="s">
        <v>60</v>
      </c>
      <c r="I2094" s="1" t="s">
        <v>33</v>
      </c>
      <c r="J2094" s="1" t="s">
        <v>61</v>
      </c>
      <c r="K2094" s="1" t="str">
        <f t="shared" si="148"/>
        <v>LVL</v>
      </c>
      <c r="L2094" s="2">
        <v>43531</v>
      </c>
      <c r="M2094" s="2">
        <v>43542</v>
      </c>
      <c r="N2094" s="2">
        <v>43542</v>
      </c>
      <c r="W2094" s="1" t="s">
        <v>59</v>
      </c>
      <c r="X2094" s="1" t="str">
        <f t="shared" ref="X2094:X2099" si="149">"923341"</f>
        <v>923341</v>
      </c>
      <c r="Z2094" s="1" t="s">
        <v>1062</v>
      </c>
      <c r="AA2094" s="1">
        <v>1</v>
      </c>
      <c r="AB2094" s="1" t="s">
        <v>4114</v>
      </c>
      <c r="AD2094" s="1" t="s">
        <v>1067</v>
      </c>
    </row>
    <row r="2095" spans="1:30" s="1" customFormat="1" x14ac:dyDescent="0.3">
      <c r="A2095" s="1" t="s">
        <v>3319</v>
      </c>
      <c r="B2095" s="1" t="s">
        <v>3320</v>
      </c>
      <c r="C2095" s="1" t="s">
        <v>2287</v>
      </c>
      <c r="D2095" s="1" t="s">
        <v>34</v>
      </c>
      <c r="F2095" s="1" t="s">
        <v>4489</v>
      </c>
      <c r="G2095" s="1" t="s">
        <v>4115</v>
      </c>
      <c r="H2095" s="1" t="s">
        <v>60</v>
      </c>
      <c r="I2095" s="1" t="s">
        <v>33</v>
      </c>
      <c r="J2095" s="1" t="s">
        <v>61</v>
      </c>
      <c r="K2095" s="1" t="str">
        <f t="shared" si="148"/>
        <v>LVL</v>
      </c>
      <c r="L2095" s="2">
        <v>43531</v>
      </c>
      <c r="M2095" s="2">
        <v>43542</v>
      </c>
      <c r="N2095" s="2">
        <v>43542</v>
      </c>
      <c r="W2095" s="1" t="s">
        <v>59</v>
      </c>
      <c r="X2095" s="1" t="str">
        <f t="shared" si="149"/>
        <v>923341</v>
      </c>
      <c r="Z2095" s="1" t="s">
        <v>1062</v>
      </c>
      <c r="AA2095" s="1">
        <v>1</v>
      </c>
      <c r="AB2095" s="1" t="s">
        <v>4116</v>
      </c>
      <c r="AD2095" s="1" t="s">
        <v>1067</v>
      </c>
    </row>
    <row r="2096" spans="1:30" s="1" customFormat="1" x14ac:dyDescent="0.3">
      <c r="A2096" s="1" t="s">
        <v>3319</v>
      </c>
      <c r="B2096" s="1" t="s">
        <v>3320</v>
      </c>
      <c r="C2096" s="1" t="s">
        <v>2287</v>
      </c>
      <c r="D2096" s="1" t="s">
        <v>34</v>
      </c>
      <c r="F2096" s="1" t="s">
        <v>4489</v>
      </c>
      <c r="G2096" s="1" t="s">
        <v>4117</v>
      </c>
      <c r="H2096" s="1" t="s">
        <v>60</v>
      </c>
      <c r="I2096" s="1" t="s">
        <v>33</v>
      </c>
      <c r="J2096" s="1" t="s">
        <v>61</v>
      </c>
      <c r="K2096" s="1" t="str">
        <f t="shared" si="148"/>
        <v>LVL</v>
      </c>
      <c r="L2096" s="2">
        <v>43531</v>
      </c>
      <c r="M2096" s="2">
        <v>43542</v>
      </c>
      <c r="N2096" s="2">
        <v>43542</v>
      </c>
      <c r="W2096" s="1" t="s">
        <v>59</v>
      </c>
      <c r="X2096" s="1" t="str">
        <f t="shared" si="149"/>
        <v>923341</v>
      </c>
      <c r="Z2096" s="1" t="s">
        <v>1062</v>
      </c>
      <c r="AA2096" s="1">
        <v>1</v>
      </c>
      <c r="AB2096" s="1" t="s">
        <v>4118</v>
      </c>
      <c r="AD2096" s="1" t="s">
        <v>1067</v>
      </c>
    </row>
    <row r="2097" spans="1:30" s="1" customFormat="1" x14ac:dyDescent="0.3">
      <c r="A2097" s="1" t="s">
        <v>3319</v>
      </c>
      <c r="B2097" s="1" t="s">
        <v>3320</v>
      </c>
      <c r="C2097" s="1" t="s">
        <v>2287</v>
      </c>
      <c r="D2097" s="1" t="s">
        <v>34</v>
      </c>
      <c r="F2097" s="1" t="s">
        <v>4489</v>
      </c>
      <c r="G2097" s="1" t="s">
        <v>4119</v>
      </c>
      <c r="H2097" s="1" t="s">
        <v>60</v>
      </c>
      <c r="I2097" s="1" t="s">
        <v>33</v>
      </c>
      <c r="J2097" s="1" t="s">
        <v>61</v>
      </c>
      <c r="K2097" s="1" t="str">
        <f t="shared" si="148"/>
        <v>LVL</v>
      </c>
      <c r="L2097" s="2">
        <v>43531</v>
      </c>
      <c r="M2097" s="2">
        <v>43542</v>
      </c>
      <c r="N2097" s="2">
        <v>43542</v>
      </c>
      <c r="W2097" s="1" t="s">
        <v>59</v>
      </c>
      <c r="X2097" s="1" t="str">
        <f t="shared" si="149"/>
        <v>923341</v>
      </c>
      <c r="Z2097" s="1" t="s">
        <v>1062</v>
      </c>
      <c r="AA2097" s="1">
        <v>1</v>
      </c>
      <c r="AB2097" s="1" t="s">
        <v>4120</v>
      </c>
      <c r="AD2097" s="1" t="s">
        <v>1067</v>
      </c>
    </row>
    <row r="2098" spans="1:30" s="1" customFormat="1" x14ac:dyDescent="0.3">
      <c r="A2098" s="1" t="s">
        <v>3319</v>
      </c>
      <c r="B2098" s="1" t="s">
        <v>3320</v>
      </c>
      <c r="C2098" s="1" t="s">
        <v>2287</v>
      </c>
      <c r="D2098" s="1" t="s">
        <v>34</v>
      </c>
      <c r="F2098" s="1" t="s">
        <v>4489</v>
      </c>
      <c r="G2098" s="1" t="s">
        <v>4121</v>
      </c>
      <c r="H2098" s="1" t="s">
        <v>60</v>
      </c>
      <c r="I2098" s="1" t="s">
        <v>33</v>
      </c>
      <c r="J2098" s="1" t="s">
        <v>61</v>
      </c>
      <c r="K2098" s="1" t="str">
        <f t="shared" si="148"/>
        <v>LVL</v>
      </c>
      <c r="L2098" s="2">
        <v>43531</v>
      </c>
      <c r="M2098" s="2">
        <v>43542</v>
      </c>
      <c r="N2098" s="2">
        <v>43542</v>
      </c>
      <c r="W2098" s="1" t="s">
        <v>59</v>
      </c>
      <c r="X2098" s="1" t="str">
        <f t="shared" si="149"/>
        <v>923341</v>
      </c>
      <c r="Z2098" s="1" t="s">
        <v>1062</v>
      </c>
      <c r="AA2098" s="1">
        <v>1</v>
      </c>
      <c r="AB2098" s="1" t="s">
        <v>4122</v>
      </c>
      <c r="AD2098" s="1" t="s">
        <v>1067</v>
      </c>
    </row>
    <row r="2099" spans="1:30" s="1" customFormat="1" x14ac:dyDescent="0.3">
      <c r="A2099" s="1" t="s">
        <v>3319</v>
      </c>
      <c r="B2099" s="1" t="s">
        <v>3320</v>
      </c>
      <c r="C2099" s="1" t="s">
        <v>2287</v>
      </c>
      <c r="D2099" s="1" t="s">
        <v>34</v>
      </c>
      <c r="F2099" s="1" t="s">
        <v>4489</v>
      </c>
      <c r="G2099" s="1" t="s">
        <v>4123</v>
      </c>
      <c r="H2099" s="1" t="s">
        <v>60</v>
      </c>
      <c r="I2099" s="1" t="s">
        <v>33</v>
      </c>
      <c r="J2099" s="1" t="s">
        <v>61</v>
      </c>
      <c r="K2099" s="1" t="str">
        <f t="shared" si="148"/>
        <v>LVL</v>
      </c>
      <c r="L2099" s="2">
        <v>43531</v>
      </c>
      <c r="M2099" s="2">
        <v>43542</v>
      </c>
      <c r="N2099" s="2">
        <v>43542</v>
      </c>
      <c r="W2099" s="1" t="s">
        <v>59</v>
      </c>
      <c r="X2099" s="1" t="str">
        <f t="shared" si="149"/>
        <v>923341</v>
      </c>
      <c r="Z2099" s="1" t="s">
        <v>1062</v>
      </c>
      <c r="AA2099" s="1">
        <v>1</v>
      </c>
      <c r="AB2099" s="1" t="s">
        <v>4124</v>
      </c>
      <c r="AD2099" s="1" t="s">
        <v>1067</v>
      </c>
    </row>
    <row r="2100" spans="1:30" s="1" customFormat="1" x14ac:dyDescent="0.3">
      <c r="A2100" s="1" t="s">
        <v>4126</v>
      </c>
      <c r="B2100" s="1" t="s">
        <v>4127</v>
      </c>
      <c r="C2100" s="1" t="s">
        <v>1317</v>
      </c>
      <c r="D2100" s="1" t="s">
        <v>34</v>
      </c>
      <c r="F2100" s="1" t="s">
        <v>4475</v>
      </c>
      <c r="G2100" s="1" t="s">
        <v>4125</v>
      </c>
      <c r="H2100" s="1" t="s">
        <v>60</v>
      </c>
      <c r="I2100" s="1" t="s">
        <v>33</v>
      </c>
      <c r="J2100" s="1" t="s">
        <v>61</v>
      </c>
      <c r="K2100" s="1" t="str">
        <f t="shared" si="148"/>
        <v>LVL</v>
      </c>
      <c r="L2100" s="2">
        <v>43531</v>
      </c>
      <c r="M2100" s="2">
        <v>43542</v>
      </c>
      <c r="N2100" s="2">
        <v>43542</v>
      </c>
      <c r="W2100" s="1" t="s">
        <v>59</v>
      </c>
      <c r="X2100" s="1" t="str">
        <f>"690945"</f>
        <v>690945</v>
      </c>
      <c r="Z2100" s="1" t="s">
        <v>184</v>
      </c>
      <c r="AA2100" s="1">
        <v>1</v>
      </c>
      <c r="AB2100" s="1" t="s">
        <v>4128</v>
      </c>
      <c r="AD2100" s="1" t="s">
        <v>79</v>
      </c>
    </row>
    <row r="2101" spans="1:30" s="1" customFormat="1" x14ac:dyDescent="0.3">
      <c r="A2101" s="1" t="s">
        <v>3419</v>
      </c>
      <c r="B2101" s="1" t="s">
        <v>1271</v>
      </c>
      <c r="C2101" s="1" t="s">
        <v>1272</v>
      </c>
      <c r="D2101" s="1" t="s">
        <v>34</v>
      </c>
      <c r="F2101" s="1" t="s">
        <v>4475</v>
      </c>
      <c r="G2101" s="1" t="s">
        <v>4129</v>
      </c>
      <c r="H2101" s="1" t="s">
        <v>60</v>
      </c>
      <c r="I2101" s="1" t="s">
        <v>33</v>
      </c>
      <c r="J2101" s="1" t="s">
        <v>61</v>
      </c>
      <c r="K2101" s="1" t="str">
        <f t="shared" si="148"/>
        <v>LVL</v>
      </c>
      <c r="L2101" s="2">
        <v>43531</v>
      </c>
      <c r="M2101" s="2">
        <v>43542</v>
      </c>
      <c r="N2101" s="2">
        <v>43542</v>
      </c>
      <c r="W2101" s="1" t="s">
        <v>59</v>
      </c>
      <c r="X2101" s="1" t="str">
        <f>"690945"</f>
        <v>690945</v>
      </c>
      <c r="Z2101" s="1" t="s">
        <v>184</v>
      </c>
      <c r="AA2101" s="1">
        <v>1</v>
      </c>
      <c r="AB2101" s="1" t="s">
        <v>4130</v>
      </c>
      <c r="AD2101" s="1" t="s">
        <v>79</v>
      </c>
    </row>
    <row r="2102" spans="1:30" s="1" customFormat="1" x14ac:dyDescent="0.3">
      <c r="A2102" s="1" t="s">
        <v>2274</v>
      </c>
      <c r="B2102" s="1" t="s">
        <v>134</v>
      </c>
      <c r="C2102" s="1" t="s">
        <v>2275</v>
      </c>
      <c r="D2102" s="1" t="s">
        <v>37</v>
      </c>
      <c r="F2102" s="1">
        <v>78</v>
      </c>
      <c r="G2102" s="1" t="s">
        <v>4131</v>
      </c>
      <c r="H2102" s="1" t="s">
        <v>60</v>
      </c>
      <c r="I2102" s="1" t="s">
        <v>33</v>
      </c>
      <c r="J2102" s="1" t="s">
        <v>61</v>
      </c>
      <c r="K2102" s="1" t="str">
        <f>"FRN"</f>
        <v>FRN</v>
      </c>
      <c r="L2102" s="2">
        <v>43531</v>
      </c>
      <c r="M2102" s="2">
        <v>43544</v>
      </c>
      <c r="N2102" s="2">
        <v>43544</v>
      </c>
      <c r="W2102" s="1" t="s">
        <v>59</v>
      </c>
      <c r="X2102" s="1" t="str">
        <f>"607064"</f>
        <v>607064</v>
      </c>
      <c r="Z2102" s="1" t="s">
        <v>42</v>
      </c>
      <c r="AA2102" s="1">
        <v>1</v>
      </c>
      <c r="AB2102" s="1" t="s">
        <v>4132</v>
      </c>
      <c r="AD2102" s="1" t="s">
        <v>43</v>
      </c>
    </row>
    <row r="2103" spans="1:30" s="1" customFormat="1" x14ac:dyDescent="0.3">
      <c r="A2103" s="1" t="s">
        <v>262</v>
      </c>
      <c r="B2103" s="1" t="s">
        <v>263</v>
      </c>
      <c r="C2103" s="1" t="s">
        <v>264</v>
      </c>
      <c r="D2103" s="1" t="s">
        <v>34</v>
      </c>
      <c r="F2103" s="1" t="s">
        <v>4475</v>
      </c>
      <c r="G2103" s="1" t="s">
        <v>4133</v>
      </c>
      <c r="H2103" s="1" t="s">
        <v>60</v>
      </c>
      <c r="I2103" s="1" t="s">
        <v>33</v>
      </c>
      <c r="J2103" s="1" t="s">
        <v>61</v>
      </c>
      <c r="K2103" s="1" t="str">
        <f t="shared" ref="K2103:K2110" si="150">"LVL"</f>
        <v>LVL</v>
      </c>
      <c r="L2103" s="2">
        <v>43531</v>
      </c>
      <c r="M2103" s="2">
        <v>43542</v>
      </c>
      <c r="N2103" s="2">
        <v>43542</v>
      </c>
      <c r="W2103" s="1" t="s">
        <v>59</v>
      </c>
      <c r="X2103" s="1" t="str">
        <f>"139545"</f>
        <v>139545</v>
      </c>
      <c r="Z2103" s="1" t="s">
        <v>74</v>
      </c>
      <c r="AA2103" s="1">
        <v>1</v>
      </c>
      <c r="AB2103" s="1" t="s">
        <v>4134</v>
      </c>
      <c r="AD2103" s="1" t="s">
        <v>79</v>
      </c>
    </row>
    <row r="2104" spans="1:30" s="1" customFormat="1" x14ac:dyDescent="0.3">
      <c r="A2104" s="1" t="s">
        <v>262</v>
      </c>
      <c r="B2104" s="1" t="s">
        <v>263</v>
      </c>
      <c r="C2104" s="1" t="s">
        <v>264</v>
      </c>
      <c r="D2104" s="1" t="s">
        <v>34</v>
      </c>
      <c r="F2104" s="1" t="s">
        <v>4475</v>
      </c>
      <c r="G2104" s="1" t="s">
        <v>4135</v>
      </c>
      <c r="H2104" s="1" t="s">
        <v>60</v>
      </c>
      <c r="I2104" s="1" t="s">
        <v>33</v>
      </c>
      <c r="J2104" s="1" t="s">
        <v>61</v>
      </c>
      <c r="K2104" s="1" t="str">
        <f t="shared" si="150"/>
        <v>LVL</v>
      </c>
      <c r="L2104" s="2">
        <v>43531</v>
      </c>
      <c r="M2104" s="2">
        <v>43542</v>
      </c>
      <c r="N2104" s="2">
        <v>43542</v>
      </c>
      <c r="W2104" s="1" t="s">
        <v>59</v>
      </c>
      <c r="X2104" s="1" t="str">
        <f>"139545"</f>
        <v>139545</v>
      </c>
      <c r="Z2104" s="1" t="s">
        <v>74</v>
      </c>
      <c r="AA2104" s="1">
        <v>1</v>
      </c>
      <c r="AB2104" s="1" t="s">
        <v>4136</v>
      </c>
      <c r="AD2104" s="1" t="s">
        <v>79</v>
      </c>
    </row>
    <row r="2105" spans="1:30" s="1" customFormat="1" x14ac:dyDescent="0.3">
      <c r="A2105" s="1" t="s">
        <v>991</v>
      </c>
      <c r="B2105" s="1" t="s">
        <v>992</v>
      </c>
      <c r="C2105" s="1" t="s">
        <v>607</v>
      </c>
      <c r="D2105" s="1" t="s">
        <v>34</v>
      </c>
      <c r="F2105" s="1" t="s">
        <v>4475</v>
      </c>
      <c r="G2105" s="1" t="s">
        <v>4137</v>
      </c>
      <c r="H2105" s="1" t="s">
        <v>60</v>
      </c>
      <c r="I2105" s="1" t="s">
        <v>33</v>
      </c>
      <c r="J2105" s="1" t="s">
        <v>61</v>
      </c>
      <c r="K2105" s="1" t="str">
        <f t="shared" si="150"/>
        <v>LVL</v>
      </c>
      <c r="L2105" s="2">
        <v>43531</v>
      </c>
      <c r="M2105" s="2">
        <v>43542</v>
      </c>
      <c r="N2105" s="2">
        <v>43542</v>
      </c>
      <c r="W2105" s="1" t="s">
        <v>59</v>
      </c>
      <c r="X2105" s="1" t="str">
        <f>"139545"</f>
        <v>139545</v>
      </c>
      <c r="Z2105" s="1" t="s">
        <v>74</v>
      </c>
      <c r="AA2105" s="1">
        <v>1</v>
      </c>
      <c r="AB2105" s="1" t="s">
        <v>4138</v>
      </c>
      <c r="AD2105" s="1" t="s">
        <v>79</v>
      </c>
    </row>
    <row r="2106" spans="1:30" s="1" customFormat="1" x14ac:dyDescent="0.3">
      <c r="A2106" s="1" t="s">
        <v>388</v>
      </c>
      <c r="B2106" s="1" t="s">
        <v>389</v>
      </c>
      <c r="C2106" s="1" t="s">
        <v>390</v>
      </c>
      <c r="D2106" s="1" t="s">
        <v>34</v>
      </c>
      <c r="F2106" s="1" t="s">
        <v>4475</v>
      </c>
      <c r="G2106" s="1" t="s">
        <v>4139</v>
      </c>
      <c r="H2106" s="1" t="s">
        <v>60</v>
      </c>
      <c r="I2106" s="1" t="s">
        <v>33</v>
      </c>
      <c r="J2106" s="1" t="s">
        <v>61</v>
      </c>
      <c r="K2106" s="1" t="str">
        <f t="shared" si="150"/>
        <v>LVL</v>
      </c>
      <c r="L2106" s="2">
        <v>43531</v>
      </c>
      <c r="M2106" s="2">
        <v>43542</v>
      </c>
      <c r="N2106" s="2">
        <v>43542</v>
      </c>
      <c r="W2106" s="1" t="s">
        <v>59</v>
      </c>
      <c r="X2106" s="1" t="str">
        <f>"690945"</f>
        <v>690945</v>
      </c>
      <c r="Z2106" s="1" t="s">
        <v>184</v>
      </c>
      <c r="AA2106" s="1">
        <v>1</v>
      </c>
      <c r="AB2106" s="1" t="s">
        <v>4140</v>
      </c>
      <c r="AD2106" s="1" t="s">
        <v>79</v>
      </c>
    </row>
    <row r="2107" spans="1:30" s="1" customFormat="1" x14ac:dyDescent="0.3">
      <c r="A2107" s="1" t="s">
        <v>388</v>
      </c>
      <c r="B2107" s="1" t="s">
        <v>389</v>
      </c>
      <c r="C2107" s="1" t="s">
        <v>390</v>
      </c>
      <c r="D2107" s="1" t="s">
        <v>34</v>
      </c>
      <c r="F2107" s="1" t="s">
        <v>4475</v>
      </c>
      <c r="G2107" s="1" t="s">
        <v>4141</v>
      </c>
      <c r="H2107" s="1" t="s">
        <v>60</v>
      </c>
      <c r="I2107" s="1" t="s">
        <v>33</v>
      </c>
      <c r="J2107" s="1" t="s">
        <v>61</v>
      </c>
      <c r="K2107" s="1" t="str">
        <f t="shared" si="150"/>
        <v>LVL</v>
      </c>
      <c r="L2107" s="2">
        <v>43531</v>
      </c>
      <c r="M2107" s="2">
        <v>43542</v>
      </c>
      <c r="N2107" s="2">
        <v>43542</v>
      </c>
      <c r="W2107" s="1" t="s">
        <v>59</v>
      </c>
      <c r="X2107" s="1" t="str">
        <f>"690945"</f>
        <v>690945</v>
      </c>
      <c r="Z2107" s="1" t="s">
        <v>184</v>
      </c>
      <c r="AA2107" s="1">
        <v>1</v>
      </c>
      <c r="AB2107" s="1" t="s">
        <v>4142</v>
      </c>
      <c r="AD2107" s="1" t="s">
        <v>79</v>
      </c>
    </row>
    <row r="2108" spans="1:30" s="1" customFormat="1" x14ac:dyDescent="0.3">
      <c r="A2108" s="1" t="s">
        <v>388</v>
      </c>
      <c r="B2108" s="1" t="s">
        <v>389</v>
      </c>
      <c r="C2108" s="1" t="s">
        <v>390</v>
      </c>
      <c r="D2108" s="1" t="s">
        <v>34</v>
      </c>
      <c r="F2108" s="1" t="s">
        <v>4475</v>
      </c>
      <c r="G2108" s="1" t="s">
        <v>4143</v>
      </c>
      <c r="H2108" s="1" t="s">
        <v>60</v>
      </c>
      <c r="I2108" s="1" t="s">
        <v>33</v>
      </c>
      <c r="J2108" s="1" t="s">
        <v>61</v>
      </c>
      <c r="K2108" s="1" t="str">
        <f t="shared" si="150"/>
        <v>LVL</v>
      </c>
      <c r="L2108" s="2">
        <v>43531</v>
      </c>
      <c r="M2108" s="2">
        <v>43542</v>
      </c>
      <c r="N2108" s="2">
        <v>43542</v>
      </c>
      <c r="W2108" s="1" t="s">
        <v>59</v>
      </c>
      <c r="X2108" s="1" t="str">
        <f>"690945"</f>
        <v>690945</v>
      </c>
      <c r="Z2108" s="1" t="s">
        <v>184</v>
      </c>
      <c r="AA2108" s="1">
        <v>1</v>
      </c>
      <c r="AB2108" s="1" t="s">
        <v>4144</v>
      </c>
      <c r="AD2108" s="1" t="s">
        <v>79</v>
      </c>
    </row>
    <row r="2109" spans="1:30" s="1" customFormat="1" x14ac:dyDescent="0.3">
      <c r="A2109" s="1" t="s">
        <v>388</v>
      </c>
      <c r="B2109" s="1" t="s">
        <v>389</v>
      </c>
      <c r="C2109" s="1" t="s">
        <v>390</v>
      </c>
      <c r="D2109" s="1" t="s">
        <v>34</v>
      </c>
      <c r="F2109" s="1" t="s">
        <v>4475</v>
      </c>
      <c r="G2109" s="1" t="s">
        <v>4145</v>
      </c>
      <c r="H2109" s="1" t="s">
        <v>60</v>
      </c>
      <c r="I2109" s="1" t="s">
        <v>33</v>
      </c>
      <c r="J2109" s="1" t="s">
        <v>61</v>
      </c>
      <c r="K2109" s="1" t="str">
        <f t="shared" si="150"/>
        <v>LVL</v>
      </c>
      <c r="L2109" s="2">
        <v>43531</v>
      </c>
      <c r="M2109" s="2">
        <v>43542</v>
      </c>
      <c r="N2109" s="2">
        <v>43542</v>
      </c>
      <c r="W2109" s="1" t="s">
        <v>59</v>
      </c>
      <c r="X2109" s="1" t="str">
        <f>"690945"</f>
        <v>690945</v>
      </c>
      <c r="Z2109" s="1" t="s">
        <v>184</v>
      </c>
      <c r="AA2109" s="1">
        <v>1</v>
      </c>
      <c r="AB2109" s="1" t="s">
        <v>4146</v>
      </c>
      <c r="AD2109" s="1" t="s">
        <v>79</v>
      </c>
    </row>
    <row r="2110" spans="1:30" s="1" customFormat="1" x14ac:dyDescent="0.3">
      <c r="A2110" s="1" t="s">
        <v>2143</v>
      </c>
      <c r="B2110" s="1" t="s">
        <v>500</v>
      </c>
      <c r="C2110" s="1" t="s">
        <v>2144</v>
      </c>
      <c r="D2110" s="1" t="s">
        <v>34</v>
      </c>
      <c r="F2110" s="1" t="s">
        <v>4495</v>
      </c>
      <c r="G2110" s="1" t="s">
        <v>4147</v>
      </c>
      <c r="H2110" s="1" t="s">
        <v>60</v>
      </c>
      <c r="I2110" s="1" t="s">
        <v>33</v>
      </c>
      <c r="J2110" s="1" t="s">
        <v>61</v>
      </c>
      <c r="K2110" s="1" t="str">
        <f t="shared" si="150"/>
        <v>LVL</v>
      </c>
      <c r="L2110" s="2">
        <v>43531</v>
      </c>
      <c r="M2110" s="2">
        <v>43542</v>
      </c>
      <c r="N2110" s="2">
        <v>43542</v>
      </c>
      <c r="W2110" s="1" t="s">
        <v>59</v>
      </c>
      <c r="X2110" s="1" t="str">
        <f>"156925"</f>
        <v>156925</v>
      </c>
      <c r="Z2110" s="1" t="s">
        <v>1483</v>
      </c>
      <c r="AA2110" s="1">
        <v>1</v>
      </c>
      <c r="AB2110" s="1" t="s">
        <v>4148</v>
      </c>
      <c r="AD2110" s="1" t="s">
        <v>1486</v>
      </c>
    </row>
    <row r="2111" spans="1:30" s="1" customFormat="1" x14ac:dyDescent="0.3">
      <c r="A2111" s="1" t="s">
        <v>2415</v>
      </c>
      <c r="B2111" s="1" t="s">
        <v>134</v>
      </c>
      <c r="C2111" s="1" t="s">
        <v>756</v>
      </c>
      <c r="D2111" s="1" t="s">
        <v>37</v>
      </c>
      <c r="F2111" s="1">
        <v>78</v>
      </c>
      <c r="G2111" s="1" t="s">
        <v>4149</v>
      </c>
      <c r="H2111" s="1" t="s">
        <v>60</v>
      </c>
      <c r="I2111" s="1" t="s">
        <v>33</v>
      </c>
      <c r="J2111" s="1" t="s">
        <v>61</v>
      </c>
      <c r="K2111" s="1" t="str">
        <f>"FRN"</f>
        <v>FRN</v>
      </c>
      <c r="L2111" s="2">
        <v>43531</v>
      </c>
      <c r="M2111" s="2">
        <v>43542</v>
      </c>
      <c r="N2111" s="2">
        <v>43542</v>
      </c>
      <c r="W2111" s="1" t="s">
        <v>59</v>
      </c>
      <c r="X2111" s="1" t="str">
        <f>"607064"</f>
        <v>607064</v>
      </c>
      <c r="Z2111" s="1" t="s">
        <v>42</v>
      </c>
      <c r="AA2111" s="1">
        <v>1</v>
      </c>
      <c r="AB2111" s="1" t="s">
        <v>4150</v>
      </c>
      <c r="AD2111" s="1" t="s">
        <v>43</v>
      </c>
    </row>
    <row r="2112" spans="1:30" s="1" customFormat="1" x14ac:dyDescent="0.3">
      <c r="A2112" s="1" t="s">
        <v>2086</v>
      </c>
      <c r="B2112" s="1" t="s">
        <v>2087</v>
      </c>
      <c r="C2112" s="1" t="s">
        <v>63</v>
      </c>
      <c r="D2112" s="1" t="s">
        <v>34</v>
      </c>
      <c r="F2112" s="1" t="s">
        <v>4475</v>
      </c>
      <c r="G2112" s="1" t="s">
        <v>4151</v>
      </c>
      <c r="H2112" s="1" t="s">
        <v>60</v>
      </c>
      <c r="I2112" s="1" t="s">
        <v>33</v>
      </c>
      <c r="J2112" s="1" t="s">
        <v>61</v>
      </c>
      <c r="K2112" s="1" t="str">
        <f>"LVL"</f>
        <v>LVL</v>
      </c>
      <c r="L2112" s="2">
        <v>43531</v>
      </c>
      <c r="M2112" s="2">
        <v>43542</v>
      </c>
      <c r="N2112" s="2">
        <v>43542</v>
      </c>
      <c r="W2112" s="1" t="s">
        <v>59</v>
      </c>
      <c r="X2112" s="1" t="str">
        <f>"690945"</f>
        <v>690945</v>
      </c>
      <c r="Z2112" s="1" t="s">
        <v>184</v>
      </c>
      <c r="AA2112" s="1">
        <v>1</v>
      </c>
      <c r="AB2112" s="1" t="s">
        <v>4152</v>
      </c>
      <c r="AD2112" s="1" t="s">
        <v>79</v>
      </c>
    </row>
    <row r="2113" spans="1:30" s="1" customFormat="1" x14ac:dyDescent="0.3">
      <c r="A2113" s="1" t="s">
        <v>378</v>
      </c>
      <c r="B2113" s="1" t="s">
        <v>379</v>
      </c>
      <c r="C2113" s="1" t="s">
        <v>380</v>
      </c>
      <c r="D2113" s="1" t="s">
        <v>34</v>
      </c>
      <c r="F2113" s="1" t="s">
        <v>4475</v>
      </c>
      <c r="G2113" s="1" t="s">
        <v>4153</v>
      </c>
      <c r="H2113" s="1" t="s">
        <v>60</v>
      </c>
      <c r="I2113" s="1" t="s">
        <v>33</v>
      </c>
      <c r="J2113" s="1" t="s">
        <v>61</v>
      </c>
      <c r="K2113" s="1" t="str">
        <f>"LVL"</f>
        <v>LVL</v>
      </c>
      <c r="L2113" s="2">
        <v>43531</v>
      </c>
      <c r="M2113" s="2">
        <v>43542</v>
      </c>
      <c r="N2113" s="2">
        <v>43542</v>
      </c>
      <c r="W2113" s="1" t="s">
        <v>59</v>
      </c>
      <c r="X2113" s="1" t="str">
        <f>"139545"</f>
        <v>139545</v>
      </c>
      <c r="Z2113" s="1" t="s">
        <v>74</v>
      </c>
      <c r="AA2113" s="1">
        <v>1</v>
      </c>
      <c r="AB2113" s="1" t="s">
        <v>4154</v>
      </c>
      <c r="AD2113" s="1" t="s">
        <v>79</v>
      </c>
    </row>
    <row r="2114" spans="1:30" s="1" customFormat="1" x14ac:dyDescent="0.3">
      <c r="A2114" s="1" t="s">
        <v>4156</v>
      </c>
      <c r="B2114" s="1" t="s">
        <v>4157</v>
      </c>
      <c r="C2114" s="1" t="s">
        <v>4158</v>
      </c>
      <c r="D2114" s="1" t="s">
        <v>34</v>
      </c>
      <c r="F2114" s="1" t="s">
        <v>4475</v>
      </c>
      <c r="G2114" s="1" t="s">
        <v>4155</v>
      </c>
      <c r="H2114" s="1" t="s">
        <v>60</v>
      </c>
      <c r="I2114" s="1" t="s">
        <v>33</v>
      </c>
      <c r="J2114" s="1" t="s">
        <v>61</v>
      </c>
      <c r="K2114" s="1" t="str">
        <f>"LVL"</f>
        <v>LVL</v>
      </c>
      <c r="L2114" s="2">
        <v>43531</v>
      </c>
      <c r="M2114" s="2">
        <v>43543</v>
      </c>
      <c r="N2114" s="2">
        <v>43543</v>
      </c>
      <c r="W2114" s="1" t="s">
        <v>59</v>
      </c>
      <c r="X2114" s="1" t="str">
        <f>"690945"</f>
        <v>690945</v>
      </c>
      <c r="Z2114" s="1" t="s">
        <v>184</v>
      </c>
      <c r="AA2114" s="1">
        <v>1</v>
      </c>
      <c r="AB2114" s="1" t="s">
        <v>4159</v>
      </c>
      <c r="AD2114" s="1" t="s">
        <v>79</v>
      </c>
    </row>
    <row r="2115" spans="1:30" s="1" customFormat="1" x14ac:dyDescent="0.3">
      <c r="A2115" s="1" t="s">
        <v>2143</v>
      </c>
      <c r="B2115" s="1" t="s">
        <v>500</v>
      </c>
      <c r="C2115" s="1" t="s">
        <v>2144</v>
      </c>
      <c r="D2115" s="1" t="s">
        <v>37</v>
      </c>
      <c r="F2115" s="1">
        <v>105</v>
      </c>
      <c r="G2115" s="1" t="s">
        <v>4160</v>
      </c>
      <c r="H2115" s="1" t="s">
        <v>60</v>
      </c>
      <c r="I2115" s="1" t="s">
        <v>113</v>
      </c>
      <c r="J2115" s="1" t="s">
        <v>61</v>
      </c>
      <c r="K2115" s="1" t="str">
        <f>"102"</f>
        <v>102</v>
      </c>
      <c r="L2115" s="2">
        <v>43531</v>
      </c>
      <c r="M2115" s="2">
        <v>43532</v>
      </c>
      <c r="N2115" s="2">
        <v>43532</v>
      </c>
      <c r="W2115" s="1" t="s">
        <v>59</v>
      </c>
      <c r="X2115" s="1" t="str">
        <f>"305671"</f>
        <v>305671</v>
      </c>
      <c r="Z2115" s="1" t="s">
        <v>65</v>
      </c>
      <c r="AA2115" s="1">
        <v>1</v>
      </c>
      <c r="AD2115" s="1" t="s">
        <v>67</v>
      </c>
    </row>
    <row r="2116" spans="1:30" s="1" customFormat="1" x14ac:dyDescent="0.3">
      <c r="A2116" s="1" t="s">
        <v>3424</v>
      </c>
      <c r="B2116" s="1" t="s">
        <v>134</v>
      </c>
      <c r="C2116" s="1" t="s">
        <v>236</v>
      </c>
      <c r="D2116" s="1" t="s">
        <v>34</v>
      </c>
      <c r="F2116" s="1" t="s">
        <v>4475</v>
      </c>
      <c r="G2116" s="1" t="s">
        <v>4161</v>
      </c>
      <c r="H2116" s="1" t="s">
        <v>60</v>
      </c>
      <c r="I2116" s="1" t="s">
        <v>113</v>
      </c>
      <c r="J2116" s="1" t="s">
        <v>61</v>
      </c>
      <c r="K2116" s="1" t="str">
        <f>"LVL"</f>
        <v>LVL</v>
      </c>
      <c r="L2116" s="2">
        <v>43531</v>
      </c>
      <c r="M2116" s="2">
        <v>43538</v>
      </c>
      <c r="N2116" s="2">
        <v>43538</v>
      </c>
      <c r="W2116" s="1" t="s">
        <v>59</v>
      </c>
      <c r="X2116" s="1" t="str">
        <f>"690945"</f>
        <v>690945</v>
      </c>
      <c r="Z2116" s="1" t="s">
        <v>184</v>
      </c>
      <c r="AA2116" s="1">
        <v>1</v>
      </c>
      <c r="AB2116" s="1" t="s">
        <v>4162</v>
      </c>
      <c r="AD2116" s="1" t="s">
        <v>79</v>
      </c>
    </row>
    <row r="2117" spans="1:30" s="1" customFormat="1" x14ac:dyDescent="0.3">
      <c r="A2117" s="1" t="s">
        <v>3424</v>
      </c>
      <c r="B2117" s="1" t="s">
        <v>134</v>
      </c>
      <c r="C2117" s="1" t="s">
        <v>236</v>
      </c>
      <c r="D2117" s="1" t="s">
        <v>34</v>
      </c>
      <c r="F2117" s="1" t="s">
        <v>4475</v>
      </c>
      <c r="G2117" s="1" t="s">
        <v>4161</v>
      </c>
      <c r="H2117" s="1" t="s">
        <v>60</v>
      </c>
      <c r="I2117" s="1" t="s">
        <v>113</v>
      </c>
      <c r="J2117" s="1" t="s">
        <v>61</v>
      </c>
      <c r="K2117" s="1" t="str">
        <f>"LVL"</f>
        <v>LVL</v>
      </c>
      <c r="L2117" s="2">
        <v>43531</v>
      </c>
      <c r="M2117" s="2">
        <v>43538</v>
      </c>
      <c r="N2117" s="2">
        <v>43538</v>
      </c>
      <c r="W2117" s="1" t="s">
        <v>59</v>
      </c>
      <c r="X2117" s="1" t="str">
        <f>"690945"</f>
        <v>690945</v>
      </c>
      <c r="Z2117" s="1" t="s">
        <v>184</v>
      </c>
      <c r="AA2117" s="1">
        <v>1</v>
      </c>
      <c r="AB2117" s="1" t="s">
        <v>4162</v>
      </c>
      <c r="AD2117" s="1" t="s">
        <v>79</v>
      </c>
    </row>
    <row r="2118" spans="1:30" s="1" customFormat="1" x14ac:dyDescent="0.3">
      <c r="A2118" s="1" t="s">
        <v>4028</v>
      </c>
      <c r="B2118" s="1" t="s">
        <v>134</v>
      </c>
      <c r="C2118" s="1" t="s">
        <v>4029</v>
      </c>
      <c r="D2118" s="1" t="s">
        <v>34</v>
      </c>
      <c r="F2118" s="1" t="s">
        <v>4475</v>
      </c>
      <c r="G2118" s="1" t="s">
        <v>4163</v>
      </c>
      <c r="H2118" s="1" t="s">
        <v>60</v>
      </c>
      <c r="I2118" s="1" t="s">
        <v>113</v>
      </c>
      <c r="J2118" s="1" t="s">
        <v>61</v>
      </c>
      <c r="K2118" s="1" t="str">
        <f>"LVL"</f>
        <v>LVL</v>
      </c>
      <c r="L2118" s="2">
        <v>43531</v>
      </c>
      <c r="M2118" s="2">
        <v>43539</v>
      </c>
      <c r="N2118" s="2">
        <v>43539</v>
      </c>
      <c r="W2118" s="1" t="s">
        <v>59</v>
      </c>
      <c r="X2118" s="1" t="str">
        <f>"690945"</f>
        <v>690945</v>
      </c>
      <c r="Z2118" s="1" t="s">
        <v>184</v>
      </c>
      <c r="AA2118" s="1">
        <v>1</v>
      </c>
      <c r="AB2118" s="1" t="s">
        <v>4164</v>
      </c>
      <c r="AD2118" s="1" t="s">
        <v>79</v>
      </c>
    </row>
    <row r="2119" spans="1:30" s="1" customFormat="1" x14ac:dyDescent="0.3">
      <c r="A2119" s="1" t="s">
        <v>4028</v>
      </c>
      <c r="B2119" s="1" t="s">
        <v>134</v>
      </c>
      <c r="C2119" s="1" t="s">
        <v>4029</v>
      </c>
      <c r="D2119" s="1" t="s">
        <v>34</v>
      </c>
      <c r="F2119" s="1" t="s">
        <v>4475</v>
      </c>
      <c r="G2119" s="1" t="s">
        <v>4163</v>
      </c>
      <c r="H2119" s="1" t="s">
        <v>60</v>
      </c>
      <c r="I2119" s="1" t="s">
        <v>113</v>
      </c>
      <c r="J2119" s="1" t="s">
        <v>61</v>
      </c>
      <c r="K2119" s="1" t="str">
        <f>"LVL"</f>
        <v>LVL</v>
      </c>
      <c r="L2119" s="2">
        <v>43531</v>
      </c>
      <c r="M2119" s="2">
        <v>43539</v>
      </c>
      <c r="N2119" s="2">
        <v>43539</v>
      </c>
      <c r="W2119" s="1" t="s">
        <v>59</v>
      </c>
      <c r="X2119" s="1" t="str">
        <f>"690945"</f>
        <v>690945</v>
      </c>
      <c r="Z2119" s="1" t="s">
        <v>184</v>
      </c>
      <c r="AA2119" s="1">
        <v>1</v>
      </c>
      <c r="AB2119" s="1" t="s">
        <v>4164</v>
      </c>
      <c r="AD2119" s="1" t="s">
        <v>79</v>
      </c>
    </row>
    <row r="2120" spans="1:30" s="1" customFormat="1" x14ac:dyDescent="0.3">
      <c r="A2120" s="1" t="s">
        <v>951</v>
      </c>
      <c r="B2120" s="1" t="s">
        <v>500</v>
      </c>
      <c r="C2120" s="1" t="s">
        <v>635</v>
      </c>
      <c r="D2120" s="1" t="s">
        <v>37</v>
      </c>
      <c r="F2120" s="1" t="s">
        <v>4478</v>
      </c>
      <c r="G2120" s="1" t="s">
        <v>4165</v>
      </c>
      <c r="H2120" s="1" t="s">
        <v>60</v>
      </c>
      <c r="I2120" s="1" t="s">
        <v>113</v>
      </c>
      <c r="J2120" s="1" t="s">
        <v>61</v>
      </c>
      <c r="K2120" s="1" t="str">
        <f>"102"</f>
        <v>102</v>
      </c>
      <c r="L2120" s="2">
        <v>43531</v>
      </c>
      <c r="M2120" s="2">
        <v>43532</v>
      </c>
      <c r="N2120" s="2">
        <v>43532</v>
      </c>
      <c r="W2120" s="1" t="s">
        <v>59</v>
      </c>
      <c r="X2120" s="1" t="str">
        <f>"847692"</f>
        <v>847692</v>
      </c>
      <c r="Z2120" s="1" t="s">
        <v>108</v>
      </c>
      <c r="AA2120" s="1">
        <v>1</v>
      </c>
      <c r="AD2120" s="1" t="s">
        <v>114</v>
      </c>
    </row>
    <row r="2121" spans="1:30" s="1" customFormat="1" x14ac:dyDescent="0.3">
      <c r="A2121" s="1" t="s">
        <v>951</v>
      </c>
      <c r="B2121" s="1" t="s">
        <v>500</v>
      </c>
      <c r="C2121" s="1" t="s">
        <v>635</v>
      </c>
      <c r="D2121" s="1" t="s">
        <v>37</v>
      </c>
      <c r="F2121" s="1" t="s">
        <v>4478</v>
      </c>
      <c r="G2121" s="1" t="s">
        <v>4166</v>
      </c>
      <c r="H2121" s="1" t="s">
        <v>60</v>
      </c>
      <c r="I2121" s="1" t="s">
        <v>113</v>
      </c>
      <c r="J2121" s="1" t="s">
        <v>61</v>
      </c>
      <c r="K2121" s="1" t="str">
        <f>"102"</f>
        <v>102</v>
      </c>
      <c r="L2121" s="2">
        <v>43531</v>
      </c>
      <c r="M2121" s="2">
        <v>43535</v>
      </c>
      <c r="N2121" s="2">
        <v>43535</v>
      </c>
      <c r="W2121" s="1" t="s">
        <v>59</v>
      </c>
      <c r="X2121" s="1" t="str">
        <f>"847692"</f>
        <v>847692</v>
      </c>
      <c r="Z2121" s="1" t="s">
        <v>108</v>
      </c>
      <c r="AA2121" s="1">
        <v>1</v>
      </c>
      <c r="AD2121" s="1" t="s">
        <v>114</v>
      </c>
    </row>
    <row r="2122" spans="1:30" s="1" customFormat="1" x14ac:dyDescent="0.3">
      <c r="A2122" s="1" t="s">
        <v>593</v>
      </c>
      <c r="B2122" s="1" t="s">
        <v>594</v>
      </c>
      <c r="C2122" s="1" t="s">
        <v>595</v>
      </c>
      <c r="D2122" s="1" t="s">
        <v>34</v>
      </c>
      <c r="F2122" s="1" t="s">
        <v>4475</v>
      </c>
      <c r="G2122" s="1" t="s">
        <v>4167</v>
      </c>
      <c r="H2122" s="1" t="s">
        <v>60</v>
      </c>
      <c r="I2122" s="1" t="s">
        <v>33</v>
      </c>
      <c r="J2122" s="1" t="s">
        <v>61</v>
      </c>
      <c r="K2122" s="1" t="str">
        <f>"LVL"</f>
        <v>LVL</v>
      </c>
      <c r="L2122" s="2">
        <v>43532</v>
      </c>
      <c r="M2122" s="2">
        <v>43549</v>
      </c>
      <c r="N2122" s="2">
        <v>43549</v>
      </c>
      <c r="W2122" s="1" t="s">
        <v>59</v>
      </c>
      <c r="X2122" s="1" t="str">
        <f>"139545"</f>
        <v>139545</v>
      </c>
      <c r="Z2122" s="1" t="s">
        <v>74</v>
      </c>
      <c r="AA2122" s="1">
        <v>1</v>
      </c>
      <c r="AB2122" s="1" t="s">
        <v>4168</v>
      </c>
      <c r="AD2122" s="1" t="s">
        <v>79</v>
      </c>
    </row>
    <row r="2123" spans="1:30" s="1" customFormat="1" x14ac:dyDescent="0.3">
      <c r="A2123" s="1" t="s">
        <v>593</v>
      </c>
      <c r="B2123" s="1" t="s">
        <v>594</v>
      </c>
      <c r="C2123" s="1" t="s">
        <v>595</v>
      </c>
      <c r="D2123" s="1" t="s">
        <v>34</v>
      </c>
      <c r="F2123" s="1" t="s">
        <v>4475</v>
      </c>
      <c r="G2123" s="1" t="s">
        <v>4169</v>
      </c>
      <c r="H2123" s="1" t="s">
        <v>60</v>
      </c>
      <c r="I2123" s="1" t="s">
        <v>33</v>
      </c>
      <c r="J2123" s="1" t="s">
        <v>61</v>
      </c>
      <c r="K2123" s="1" t="str">
        <f>"LVL"</f>
        <v>LVL</v>
      </c>
      <c r="L2123" s="2">
        <v>43532</v>
      </c>
      <c r="M2123" s="2">
        <v>43549</v>
      </c>
      <c r="N2123" s="2">
        <v>43549</v>
      </c>
      <c r="W2123" s="1" t="s">
        <v>59</v>
      </c>
      <c r="X2123" s="1" t="str">
        <f>"139545"</f>
        <v>139545</v>
      </c>
      <c r="Z2123" s="1" t="s">
        <v>74</v>
      </c>
      <c r="AA2123" s="1">
        <v>1</v>
      </c>
      <c r="AB2123" s="1" t="s">
        <v>4170</v>
      </c>
      <c r="AD2123" s="1" t="s">
        <v>79</v>
      </c>
    </row>
    <row r="2124" spans="1:30" s="1" customFormat="1" x14ac:dyDescent="0.3">
      <c r="A2124" s="1" t="s">
        <v>1172</v>
      </c>
      <c r="B2124" s="1" t="s">
        <v>1173</v>
      </c>
      <c r="C2124" s="1" t="s">
        <v>1174</v>
      </c>
      <c r="D2124" s="1" t="s">
        <v>34</v>
      </c>
      <c r="F2124" s="1" t="s">
        <v>4475</v>
      </c>
      <c r="G2124" s="1" t="s">
        <v>4171</v>
      </c>
      <c r="H2124" s="1" t="s">
        <v>60</v>
      </c>
      <c r="I2124" s="1" t="s">
        <v>33</v>
      </c>
      <c r="J2124" s="1" t="s">
        <v>61</v>
      </c>
      <c r="K2124" s="1" t="str">
        <f>"LVL"</f>
        <v>LVL</v>
      </c>
      <c r="L2124" s="2">
        <v>43532</v>
      </c>
      <c r="M2124" s="2">
        <v>43549</v>
      </c>
      <c r="N2124" s="2">
        <v>43549</v>
      </c>
      <c r="W2124" s="1" t="s">
        <v>59</v>
      </c>
      <c r="X2124" s="1" t="str">
        <f>"690945"</f>
        <v>690945</v>
      </c>
      <c r="Z2124" s="1" t="s">
        <v>184</v>
      </c>
      <c r="AA2124" s="1">
        <v>1</v>
      </c>
      <c r="AB2124" s="1" t="s">
        <v>4172</v>
      </c>
      <c r="AD2124" s="1" t="s">
        <v>79</v>
      </c>
    </row>
    <row r="2125" spans="1:30" s="1" customFormat="1" x14ac:dyDescent="0.3">
      <c r="A2125" s="1" t="s">
        <v>3670</v>
      </c>
      <c r="B2125" s="1" t="s">
        <v>3671</v>
      </c>
      <c r="C2125" s="1" t="s">
        <v>3672</v>
      </c>
      <c r="D2125" s="1" t="s">
        <v>37</v>
      </c>
      <c r="F2125" s="1">
        <v>78</v>
      </c>
      <c r="G2125" s="1" t="s">
        <v>4173</v>
      </c>
      <c r="H2125" s="1" t="s">
        <v>60</v>
      </c>
      <c r="I2125" s="1" t="s">
        <v>33</v>
      </c>
      <c r="J2125" s="1" t="s">
        <v>61</v>
      </c>
      <c r="K2125" s="1" t="str">
        <f>"FRN"</f>
        <v>FRN</v>
      </c>
      <c r="L2125" s="2">
        <v>43532</v>
      </c>
      <c r="M2125" s="2">
        <v>43549</v>
      </c>
      <c r="N2125" s="2">
        <v>43549</v>
      </c>
      <c r="W2125" s="1" t="s">
        <v>59</v>
      </c>
      <c r="X2125" s="1" t="str">
        <f>"607064"</f>
        <v>607064</v>
      </c>
      <c r="Z2125" s="1" t="s">
        <v>42</v>
      </c>
      <c r="AA2125" s="1">
        <v>1</v>
      </c>
      <c r="AB2125" s="1" t="s">
        <v>4174</v>
      </c>
      <c r="AD2125" s="1" t="s">
        <v>43</v>
      </c>
    </row>
    <row r="2126" spans="1:30" s="1" customFormat="1" x14ac:dyDescent="0.3">
      <c r="A2126" s="1" t="s">
        <v>1030</v>
      </c>
      <c r="B2126" s="1" t="s">
        <v>134</v>
      </c>
      <c r="C2126" s="1" t="s">
        <v>73</v>
      </c>
      <c r="D2126" s="1" t="s">
        <v>37</v>
      </c>
      <c r="F2126" s="1">
        <v>105</v>
      </c>
      <c r="G2126" s="1" t="s">
        <v>4175</v>
      </c>
      <c r="H2126" s="1" t="s">
        <v>60</v>
      </c>
      <c r="I2126" s="1" t="s">
        <v>33</v>
      </c>
      <c r="J2126" s="1" t="s">
        <v>61</v>
      </c>
      <c r="K2126" s="1" t="str">
        <f>"44"</f>
        <v>44</v>
      </c>
      <c r="L2126" s="2">
        <v>43532</v>
      </c>
      <c r="M2126" s="2">
        <v>43549</v>
      </c>
      <c r="N2126" s="2">
        <v>43549</v>
      </c>
      <c r="W2126" s="1" t="s">
        <v>59</v>
      </c>
      <c r="X2126" s="1" t="str">
        <f>"305671"</f>
        <v>305671</v>
      </c>
      <c r="Z2126" s="1" t="s">
        <v>65</v>
      </c>
      <c r="AA2126" s="1">
        <v>1</v>
      </c>
      <c r="AB2126" s="1" t="s">
        <v>4176</v>
      </c>
      <c r="AD2126" s="1" t="s">
        <v>67</v>
      </c>
    </row>
    <row r="2127" spans="1:30" s="1" customFormat="1" x14ac:dyDescent="0.3">
      <c r="A2127" s="1" t="s">
        <v>2040</v>
      </c>
      <c r="B2127" s="1" t="s">
        <v>2041</v>
      </c>
      <c r="C2127" s="1" t="s">
        <v>2042</v>
      </c>
      <c r="D2127" s="1" t="s">
        <v>34</v>
      </c>
      <c r="F2127" s="1" t="s">
        <v>4475</v>
      </c>
      <c r="G2127" s="1" t="s">
        <v>4177</v>
      </c>
      <c r="H2127" s="1" t="s">
        <v>60</v>
      </c>
      <c r="I2127" s="1" t="s">
        <v>33</v>
      </c>
      <c r="J2127" s="1" t="s">
        <v>61</v>
      </c>
      <c r="K2127" s="1" t="str">
        <f>"LVL"</f>
        <v>LVL</v>
      </c>
      <c r="L2127" s="2">
        <v>43532</v>
      </c>
      <c r="M2127" s="2">
        <v>43549</v>
      </c>
      <c r="N2127" s="2">
        <v>43549</v>
      </c>
      <c r="W2127" s="1" t="s">
        <v>59</v>
      </c>
      <c r="X2127" s="1" t="str">
        <f>"690945"</f>
        <v>690945</v>
      </c>
      <c r="Z2127" s="1" t="s">
        <v>184</v>
      </c>
      <c r="AA2127" s="1">
        <v>1</v>
      </c>
      <c r="AB2127" s="1" t="s">
        <v>4178</v>
      </c>
      <c r="AD2127" s="1" t="s">
        <v>79</v>
      </c>
    </row>
    <row r="2128" spans="1:30" s="1" customFormat="1" x14ac:dyDescent="0.3">
      <c r="A2128" s="1" t="s">
        <v>866</v>
      </c>
      <c r="B2128" s="1" t="s">
        <v>134</v>
      </c>
      <c r="C2128" s="1" t="s">
        <v>653</v>
      </c>
      <c r="D2128" s="1" t="s">
        <v>34</v>
      </c>
      <c r="F2128" s="1" t="s">
        <v>4475</v>
      </c>
      <c r="G2128" s="1" t="s">
        <v>4179</v>
      </c>
      <c r="H2128" s="1" t="s">
        <v>60</v>
      </c>
      <c r="I2128" s="1" t="s">
        <v>33</v>
      </c>
      <c r="J2128" s="1" t="s">
        <v>61</v>
      </c>
      <c r="K2128" s="1" t="str">
        <f>"LVL"</f>
        <v>LVL</v>
      </c>
      <c r="L2128" s="2">
        <v>43532</v>
      </c>
      <c r="M2128" s="2">
        <v>43549</v>
      </c>
      <c r="N2128" s="2">
        <v>43549</v>
      </c>
      <c r="W2128" s="1" t="s">
        <v>59</v>
      </c>
      <c r="X2128" s="1" t="str">
        <f>"690945"</f>
        <v>690945</v>
      </c>
      <c r="Z2128" s="1" t="s">
        <v>184</v>
      </c>
      <c r="AA2128" s="1">
        <v>1</v>
      </c>
      <c r="AB2128" s="1" t="s">
        <v>4180</v>
      </c>
      <c r="AD2128" s="1" t="s">
        <v>79</v>
      </c>
    </row>
    <row r="2129" spans="1:30" s="1" customFormat="1" x14ac:dyDescent="0.3">
      <c r="A2129" s="1" t="s">
        <v>4182</v>
      </c>
      <c r="B2129" s="1" t="s">
        <v>4183</v>
      </c>
      <c r="C2129" s="1" t="s">
        <v>4184</v>
      </c>
      <c r="D2129" s="1" t="s">
        <v>34</v>
      </c>
      <c r="F2129" s="1" t="s">
        <v>4475</v>
      </c>
      <c r="G2129" s="1" t="s">
        <v>4181</v>
      </c>
      <c r="H2129" s="1" t="s">
        <v>60</v>
      </c>
      <c r="I2129" s="1" t="s">
        <v>33</v>
      </c>
      <c r="J2129" s="1" t="s">
        <v>61</v>
      </c>
      <c r="K2129" s="1" t="str">
        <f>"LVL"</f>
        <v>LVL</v>
      </c>
      <c r="L2129" s="2">
        <v>43532</v>
      </c>
      <c r="M2129" s="2">
        <v>43549</v>
      </c>
      <c r="N2129" s="2">
        <v>43549</v>
      </c>
      <c r="W2129" s="1" t="s">
        <v>59</v>
      </c>
      <c r="X2129" s="1" t="str">
        <f>"139545"</f>
        <v>139545</v>
      </c>
      <c r="Z2129" s="1" t="s">
        <v>74</v>
      </c>
      <c r="AA2129" s="1">
        <v>1</v>
      </c>
      <c r="AB2129" s="1" t="s">
        <v>4185</v>
      </c>
      <c r="AD2129" s="1" t="s">
        <v>79</v>
      </c>
    </row>
    <row r="2130" spans="1:30" s="1" customFormat="1" x14ac:dyDescent="0.3">
      <c r="A2130" s="1" t="s">
        <v>545</v>
      </c>
      <c r="B2130" s="1" t="s">
        <v>546</v>
      </c>
      <c r="C2130" s="1" t="s">
        <v>547</v>
      </c>
      <c r="D2130" s="1" t="s">
        <v>34</v>
      </c>
      <c r="F2130" s="1" t="s">
        <v>4475</v>
      </c>
      <c r="G2130" s="1" t="s">
        <v>4186</v>
      </c>
      <c r="H2130" s="1" t="s">
        <v>60</v>
      </c>
      <c r="I2130" s="1" t="s">
        <v>33</v>
      </c>
      <c r="J2130" s="1" t="s">
        <v>61</v>
      </c>
      <c r="K2130" s="1" t="str">
        <f>"LVL"</f>
        <v>LVL</v>
      </c>
      <c r="L2130" s="2">
        <v>43532</v>
      </c>
      <c r="M2130" s="2">
        <v>43549</v>
      </c>
      <c r="N2130" s="2">
        <v>43549</v>
      </c>
      <c r="W2130" s="1" t="s">
        <v>59</v>
      </c>
      <c r="X2130" s="1" t="str">
        <f>"690945"</f>
        <v>690945</v>
      </c>
      <c r="Z2130" s="1" t="s">
        <v>184</v>
      </c>
      <c r="AA2130" s="1">
        <v>1</v>
      </c>
      <c r="AB2130" s="1" t="s">
        <v>4187</v>
      </c>
      <c r="AD2130" s="1" t="s">
        <v>79</v>
      </c>
    </row>
    <row r="2131" spans="1:30" s="1" customFormat="1" x14ac:dyDescent="0.3">
      <c r="A2131" s="1" t="s">
        <v>4189</v>
      </c>
      <c r="B2131" s="1" t="s">
        <v>4190</v>
      </c>
      <c r="C2131" s="1" t="s">
        <v>106</v>
      </c>
      <c r="D2131" s="1" t="s">
        <v>34</v>
      </c>
      <c r="F2131" s="1" t="s">
        <v>4475</v>
      </c>
      <c r="G2131" s="1" t="s">
        <v>4188</v>
      </c>
      <c r="H2131" s="1" t="s">
        <v>60</v>
      </c>
      <c r="I2131" s="1" t="s">
        <v>33</v>
      </c>
      <c r="J2131" s="1" t="s">
        <v>61</v>
      </c>
      <c r="K2131" s="1" t="str">
        <f>"LVL"</f>
        <v>LVL</v>
      </c>
      <c r="L2131" s="2">
        <v>43532</v>
      </c>
      <c r="M2131" s="2">
        <v>43549</v>
      </c>
      <c r="N2131" s="2">
        <v>43549</v>
      </c>
      <c r="W2131" s="1" t="s">
        <v>59</v>
      </c>
      <c r="X2131" s="1" t="str">
        <f>"690945"</f>
        <v>690945</v>
      </c>
      <c r="Z2131" s="1" t="s">
        <v>184</v>
      </c>
      <c r="AA2131" s="1">
        <v>1</v>
      </c>
      <c r="AB2131" s="1" t="s">
        <v>4191</v>
      </c>
      <c r="AD2131" s="1" t="s">
        <v>79</v>
      </c>
    </row>
    <row r="2132" spans="1:30" s="1" customFormat="1" x14ac:dyDescent="0.3">
      <c r="A2132" s="1" t="s">
        <v>413</v>
      </c>
      <c r="B2132" s="1" t="s">
        <v>414</v>
      </c>
      <c r="C2132" s="1" t="s">
        <v>415</v>
      </c>
      <c r="D2132" s="1" t="s">
        <v>37</v>
      </c>
      <c r="F2132" s="1">
        <v>78</v>
      </c>
      <c r="G2132" s="1" t="s">
        <v>4192</v>
      </c>
      <c r="H2132" s="1" t="s">
        <v>60</v>
      </c>
      <c r="I2132" s="1" t="s">
        <v>33</v>
      </c>
      <c r="J2132" s="1" t="s">
        <v>61</v>
      </c>
      <c r="K2132" s="1" t="str">
        <f>"FRN"</f>
        <v>FRN</v>
      </c>
      <c r="L2132" s="2">
        <v>43532</v>
      </c>
      <c r="M2132" s="2">
        <v>43549</v>
      </c>
      <c r="N2132" s="2">
        <v>43549</v>
      </c>
      <c r="W2132" s="1" t="s">
        <v>59</v>
      </c>
      <c r="X2132" s="1" t="str">
        <f>"607064"</f>
        <v>607064</v>
      </c>
      <c r="Z2132" s="1" t="s">
        <v>42</v>
      </c>
      <c r="AA2132" s="1">
        <v>1</v>
      </c>
      <c r="AB2132" s="1" t="s">
        <v>4193</v>
      </c>
      <c r="AD2132" s="1" t="s">
        <v>43</v>
      </c>
    </row>
    <row r="2133" spans="1:30" s="1" customFormat="1" x14ac:dyDescent="0.3">
      <c r="A2133" s="1" t="s">
        <v>92</v>
      </c>
      <c r="B2133" s="1" t="s">
        <v>93</v>
      </c>
      <c r="C2133" s="1" t="s">
        <v>94</v>
      </c>
      <c r="D2133" s="1" t="s">
        <v>34</v>
      </c>
      <c r="F2133" s="1" t="s">
        <v>4475</v>
      </c>
      <c r="G2133" s="1" t="s">
        <v>4194</v>
      </c>
      <c r="H2133" s="1" t="s">
        <v>60</v>
      </c>
      <c r="I2133" s="1" t="s">
        <v>33</v>
      </c>
      <c r="J2133" s="1" t="s">
        <v>61</v>
      </c>
      <c r="K2133" s="1" t="str">
        <f t="shared" ref="K2133:K2142" si="151">"LVL"</f>
        <v>LVL</v>
      </c>
      <c r="L2133" s="2">
        <v>43532</v>
      </c>
      <c r="M2133" s="2">
        <v>43549</v>
      </c>
      <c r="N2133" s="2">
        <v>43549</v>
      </c>
      <c r="W2133" s="1" t="s">
        <v>59</v>
      </c>
      <c r="X2133" s="1" t="str">
        <f t="shared" ref="X2133:X2142" si="152">"690945"</f>
        <v>690945</v>
      </c>
      <c r="Z2133" s="1" t="s">
        <v>184</v>
      </c>
      <c r="AA2133" s="1">
        <v>1</v>
      </c>
      <c r="AB2133" s="1" t="s">
        <v>4195</v>
      </c>
      <c r="AD2133" s="1" t="s">
        <v>79</v>
      </c>
    </row>
    <row r="2134" spans="1:30" s="1" customFormat="1" x14ac:dyDescent="0.3">
      <c r="A2134" s="1" t="s">
        <v>92</v>
      </c>
      <c r="B2134" s="1" t="s">
        <v>93</v>
      </c>
      <c r="C2134" s="1" t="s">
        <v>94</v>
      </c>
      <c r="D2134" s="1" t="s">
        <v>34</v>
      </c>
      <c r="F2134" s="1" t="s">
        <v>4475</v>
      </c>
      <c r="G2134" s="1" t="s">
        <v>4196</v>
      </c>
      <c r="H2134" s="1" t="s">
        <v>60</v>
      </c>
      <c r="I2134" s="1" t="s">
        <v>33</v>
      </c>
      <c r="J2134" s="1" t="s">
        <v>61</v>
      </c>
      <c r="K2134" s="1" t="str">
        <f t="shared" si="151"/>
        <v>LVL</v>
      </c>
      <c r="L2134" s="2">
        <v>43532</v>
      </c>
      <c r="M2134" s="2">
        <v>43549</v>
      </c>
      <c r="N2134" s="2">
        <v>43549</v>
      </c>
      <c r="W2134" s="1" t="s">
        <v>59</v>
      </c>
      <c r="X2134" s="1" t="str">
        <f t="shared" si="152"/>
        <v>690945</v>
      </c>
      <c r="Z2134" s="1" t="s">
        <v>184</v>
      </c>
      <c r="AA2134" s="1">
        <v>1</v>
      </c>
      <c r="AB2134" s="1" t="s">
        <v>4197</v>
      </c>
      <c r="AD2134" s="1" t="s">
        <v>79</v>
      </c>
    </row>
    <row r="2135" spans="1:30" s="1" customFormat="1" x14ac:dyDescent="0.3">
      <c r="A2135" s="1" t="s">
        <v>619</v>
      </c>
      <c r="B2135" s="1" t="s">
        <v>620</v>
      </c>
      <c r="C2135" s="1" t="s">
        <v>621</v>
      </c>
      <c r="D2135" s="1" t="s">
        <v>34</v>
      </c>
      <c r="F2135" s="1" t="s">
        <v>4475</v>
      </c>
      <c r="G2135" s="1" t="s">
        <v>4198</v>
      </c>
      <c r="H2135" s="1" t="s">
        <v>60</v>
      </c>
      <c r="I2135" s="1" t="s">
        <v>33</v>
      </c>
      <c r="J2135" s="1" t="s">
        <v>61</v>
      </c>
      <c r="K2135" s="1" t="str">
        <f t="shared" si="151"/>
        <v>LVL</v>
      </c>
      <c r="L2135" s="2">
        <v>43532</v>
      </c>
      <c r="M2135" s="2">
        <v>43549</v>
      </c>
      <c r="N2135" s="2">
        <v>43549</v>
      </c>
      <c r="W2135" s="1" t="s">
        <v>59</v>
      </c>
      <c r="X2135" s="1" t="str">
        <f t="shared" si="152"/>
        <v>690945</v>
      </c>
      <c r="Z2135" s="1" t="s">
        <v>184</v>
      </c>
      <c r="AA2135" s="1">
        <v>1</v>
      </c>
      <c r="AB2135" s="1" t="s">
        <v>4199</v>
      </c>
      <c r="AD2135" s="1" t="s">
        <v>79</v>
      </c>
    </row>
    <row r="2136" spans="1:30" s="1" customFormat="1" x14ac:dyDescent="0.3">
      <c r="A2136" s="1" t="s">
        <v>92</v>
      </c>
      <c r="B2136" s="1" t="s">
        <v>93</v>
      </c>
      <c r="C2136" s="1" t="s">
        <v>94</v>
      </c>
      <c r="D2136" s="1" t="s">
        <v>34</v>
      </c>
      <c r="F2136" s="1" t="s">
        <v>4475</v>
      </c>
      <c r="G2136" s="1" t="s">
        <v>4200</v>
      </c>
      <c r="H2136" s="1" t="s">
        <v>60</v>
      </c>
      <c r="I2136" s="1" t="s">
        <v>33</v>
      </c>
      <c r="J2136" s="1" t="s">
        <v>61</v>
      </c>
      <c r="K2136" s="1" t="str">
        <f t="shared" si="151"/>
        <v>LVL</v>
      </c>
      <c r="L2136" s="2">
        <v>43532</v>
      </c>
      <c r="M2136" s="2">
        <v>43549</v>
      </c>
      <c r="N2136" s="2">
        <v>43549</v>
      </c>
      <c r="W2136" s="1" t="s">
        <v>59</v>
      </c>
      <c r="X2136" s="1" t="str">
        <f t="shared" si="152"/>
        <v>690945</v>
      </c>
      <c r="Z2136" s="1" t="s">
        <v>184</v>
      </c>
      <c r="AA2136" s="1">
        <v>1</v>
      </c>
      <c r="AB2136" s="1" t="s">
        <v>4201</v>
      </c>
      <c r="AD2136" s="1" t="s">
        <v>79</v>
      </c>
    </row>
    <row r="2137" spans="1:30" s="1" customFormat="1" x14ac:dyDescent="0.3">
      <c r="A2137" s="1" t="s">
        <v>92</v>
      </c>
      <c r="B2137" s="1" t="s">
        <v>93</v>
      </c>
      <c r="C2137" s="1" t="s">
        <v>94</v>
      </c>
      <c r="D2137" s="1" t="s">
        <v>34</v>
      </c>
      <c r="F2137" s="1" t="s">
        <v>4475</v>
      </c>
      <c r="G2137" s="1" t="s">
        <v>4202</v>
      </c>
      <c r="H2137" s="1" t="s">
        <v>60</v>
      </c>
      <c r="I2137" s="1" t="s">
        <v>33</v>
      </c>
      <c r="J2137" s="1" t="s">
        <v>61</v>
      </c>
      <c r="K2137" s="1" t="str">
        <f t="shared" si="151"/>
        <v>LVL</v>
      </c>
      <c r="L2137" s="2">
        <v>43532</v>
      </c>
      <c r="M2137" s="2">
        <v>43549</v>
      </c>
      <c r="N2137" s="2">
        <v>43549</v>
      </c>
      <c r="W2137" s="1" t="s">
        <v>59</v>
      </c>
      <c r="X2137" s="1" t="str">
        <f t="shared" si="152"/>
        <v>690945</v>
      </c>
      <c r="Z2137" s="1" t="s">
        <v>184</v>
      </c>
      <c r="AA2137" s="1">
        <v>1</v>
      </c>
      <c r="AB2137" s="1" t="s">
        <v>4203</v>
      </c>
      <c r="AD2137" s="1" t="s">
        <v>79</v>
      </c>
    </row>
    <row r="2138" spans="1:30" s="1" customFormat="1" x14ac:dyDescent="0.3">
      <c r="A2138" s="1" t="s">
        <v>92</v>
      </c>
      <c r="B2138" s="1" t="s">
        <v>93</v>
      </c>
      <c r="C2138" s="1" t="s">
        <v>94</v>
      </c>
      <c r="D2138" s="1" t="s">
        <v>34</v>
      </c>
      <c r="F2138" s="1" t="s">
        <v>4475</v>
      </c>
      <c r="G2138" s="1" t="s">
        <v>4204</v>
      </c>
      <c r="H2138" s="1" t="s">
        <v>60</v>
      </c>
      <c r="I2138" s="1" t="s">
        <v>33</v>
      </c>
      <c r="J2138" s="1" t="s">
        <v>61</v>
      </c>
      <c r="K2138" s="1" t="str">
        <f t="shared" si="151"/>
        <v>LVL</v>
      </c>
      <c r="L2138" s="2">
        <v>43532</v>
      </c>
      <c r="M2138" s="2">
        <v>43549</v>
      </c>
      <c r="N2138" s="2">
        <v>43549</v>
      </c>
      <c r="W2138" s="1" t="s">
        <v>59</v>
      </c>
      <c r="X2138" s="1" t="str">
        <f t="shared" si="152"/>
        <v>690945</v>
      </c>
      <c r="Z2138" s="1" t="s">
        <v>184</v>
      </c>
      <c r="AA2138" s="1">
        <v>1</v>
      </c>
      <c r="AB2138" s="1" t="s">
        <v>4205</v>
      </c>
      <c r="AD2138" s="1" t="s">
        <v>79</v>
      </c>
    </row>
    <row r="2139" spans="1:30" s="1" customFormat="1" x14ac:dyDescent="0.3">
      <c r="A2139" s="1" t="s">
        <v>92</v>
      </c>
      <c r="B2139" s="1" t="s">
        <v>93</v>
      </c>
      <c r="C2139" s="1" t="s">
        <v>94</v>
      </c>
      <c r="D2139" s="1" t="s">
        <v>34</v>
      </c>
      <c r="F2139" s="1" t="s">
        <v>4475</v>
      </c>
      <c r="G2139" s="1" t="s">
        <v>4206</v>
      </c>
      <c r="H2139" s="1" t="s">
        <v>60</v>
      </c>
      <c r="I2139" s="1" t="s">
        <v>33</v>
      </c>
      <c r="J2139" s="1" t="s">
        <v>61</v>
      </c>
      <c r="K2139" s="1" t="str">
        <f t="shared" si="151"/>
        <v>LVL</v>
      </c>
      <c r="L2139" s="2">
        <v>43532</v>
      </c>
      <c r="M2139" s="2">
        <v>43549</v>
      </c>
      <c r="N2139" s="2">
        <v>43549</v>
      </c>
      <c r="W2139" s="1" t="s">
        <v>59</v>
      </c>
      <c r="X2139" s="1" t="str">
        <f t="shared" si="152"/>
        <v>690945</v>
      </c>
      <c r="Z2139" s="1" t="s">
        <v>184</v>
      </c>
      <c r="AA2139" s="1">
        <v>1</v>
      </c>
      <c r="AB2139" s="1" t="s">
        <v>4207</v>
      </c>
      <c r="AD2139" s="1" t="s">
        <v>79</v>
      </c>
    </row>
    <row r="2140" spans="1:30" s="1" customFormat="1" x14ac:dyDescent="0.3">
      <c r="A2140" s="1" t="s">
        <v>92</v>
      </c>
      <c r="B2140" s="1" t="s">
        <v>93</v>
      </c>
      <c r="C2140" s="1" t="s">
        <v>94</v>
      </c>
      <c r="D2140" s="1" t="s">
        <v>34</v>
      </c>
      <c r="F2140" s="1" t="s">
        <v>4475</v>
      </c>
      <c r="G2140" s="1" t="s">
        <v>4208</v>
      </c>
      <c r="H2140" s="1" t="s">
        <v>60</v>
      </c>
      <c r="I2140" s="1" t="s">
        <v>33</v>
      </c>
      <c r="J2140" s="1" t="s">
        <v>61</v>
      </c>
      <c r="K2140" s="1" t="str">
        <f t="shared" si="151"/>
        <v>LVL</v>
      </c>
      <c r="L2140" s="2">
        <v>43532</v>
      </c>
      <c r="M2140" s="2">
        <v>43549</v>
      </c>
      <c r="N2140" s="2">
        <v>43549</v>
      </c>
      <c r="W2140" s="1" t="s">
        <v>59</v>
      </c>
      <c r="X2140" s="1" t="str">
        <f t="shared" si="152"/>
        <v>690945</v>
      </c>
      <c r="Z2140" s="1" t="s">
        <v>184</v>
      </c>
      <c r="AA2140" s="1">
        <v>1</v>
      </c>
      <c r="AB2140" s="1" t="s">
        <v>4209</v>
      </c>
      <c r="AD2140" s="1" t="s">
        <v>79</v>
      </c>
    </row>
    <row r="2141" spans="1:30" s="1" customFormat="1" x14ac:dyDescent="0.3">
      <c r="A2141" s="1" t="s">
        <v>1468</v>
      </c>
      <c r="B2141" s="1" t="s">
        <v>134</v>
      </c>
      <c r="C2141" s="1" t="s">
        <v>148</v>
      </c>
      <c r="D2141" s="1" t="s">
        <v>34</v>
      </c>
      <c r="F2141" s="1" t="s">
        <v>4475</v>
      </c>
      <c r="G2141" s="1" t="s">
        <v>4210</v>
      </c>
      <c r="H2141" s="1" t="s">
        <v>60</v>
      </c>
      <c r="I2141" s="1" t="s">
        <v>33</v>
      </c>
      <c r="J2141" s="1" t="s">
        <v>61</v>
      </c>
      <c r="K2141" s="1" t="str">
        <f t="shared" si="151"/>
        <v>LVL</v>
      </c>
      <c r="L2141" s="2">
        <v>43532</v>
      </c>
      <c r="M2141" s="2">
        <v>43549</v>
      </c>
      <c r="N2141" s="2">
        <v>43549</v>
      </c>
      <c r="W2141" s="1" t="s">
        <v>59</v>
      </c>
      <c r="X2141" s="1" t="str">
        <f t="shared" si="152"/>
        <v>690945</v>
      </c>
      <c r="Z2141" s="1" t="s">
        <v>184</v>
      </c>
      <c r="AA2141" s="1">
        <v>1</v>
      </c>
      <c r="AB2141" s="1" t="s">
        <v>4211</v>
      </c>
      <c r="AD2141" s="1" t="s">
        <v>79</v>
      </c>
    </row>
    <row r="2142" spans="1:30" s="1" customFormat="1" x14ac:dyDescent="0.3">
      <c r="A2142" s="1" t="s">
        <v>281</v>
      </c>
      <c r="B2142" s="1" t="s">
        <v>282</v>
      </c>
      <c r="C2142" s="1" t="s">
        <v>283</v>
      </c>
      <c r="D2142" s="1" t="s">
        <v>34</v>
      </c>
      <c r="F2142" s="1" t="s">
        <v>4475</v>
      </c>
      <c r="G2142" s="1" t="s">
        <v>4212</v>
      </c>
      <c r="H2142" s="1" t="s">
        <v>60</v>
      </c>
      <c r="I2142" s="1" t="s">
        <v>33</v>
      </c>
      <c r="J2142" s="1" t="s">
        <v>61</v>
      </c>
      <c r="K2142" s="1" t="str">
        <f t="shared" si="151"/>
        <v>LVL</v>
      </c>
      <c r="L2142" s="2">
        <v>43532</v>
      </c>
      <c r="M2142" s="2">
        <v>43549</v>
      </c>
      <c r="N2142" s="2">
        <v>43549</v>
      </c>
      <c r="W2142" s="1" t="s">
        <v>59</v>
      </c>
      <c r="X2142" s="1" t="str">
        <f t="shared" si="152"/>
        <v>690945</v>
      </c>
      <c r="Z2142" s="1" t="s">
        <v>184</v>
      </c>
      <c r="AA2142" s="1">
        <v>1</v>
      </c>
      <c r="AB2142" s="1" t="s">
        <v>4213</v>
      </c>
      <c r="AD2142" s="1" t="s">
        <v>79</v>
      </c>
    </row>
    <row r="2143" spans="1:30" s="1" customFormat="1" x14ac:dyDescent="0.3">
      <c r="A2143" s="1" t="s">
        <v>2040</v>
      </c>
      <c r="B2143" s="1" t="s">
        <v>2041</v>
      </c>
      <c r="C2143" s="1" t="s">
        <v>2042</v>
      </c>
      <c r="D2143" s="1" t="s">
        <v>37</v>
      </c>
      <c r="F2143" s="1">
        <v>78</v>
      </c>
      <c r="G2143" s="1" t="s">
        <v>4214</v>
      </c>
      <c r="H2143" s="1" t="s">
        <v>60</v>
      </c>
      <c r="I2143" s="1" t="s">
        <v>33</v>
      </c>
      <c r="J2143" s="1" t="s">
        <v>61</v>
      </c>
      <c r="K2143" s="1" t="str">
        <f>"FRN"</f>
        <v>FRN</v>
      </c>
      <c r="L2143" s="2">
        <v>43532</v>
      </c>
      <c r="M2143" s="2">
        <v>43549</v>
      </c>
      <c r="N2143" s="2">
        <v>43549</v>
      </c>
      <c r="W2143" s="1" t="s">
        <v>59</v>
      </c>
      <c r="X2143" s="1" t="str">
        <f>"607064"</f>
        <v>607064</v>
      </c>
      <c r="Z2143" s="1" t="s">
        <v>42</v>
      </c>
      <c r="AA2143" s="1">
        <v>1</v>
      </c>
      <c r="AB2143" s="1" t="s">
        <v>4215</v>
      </c>
      <c r="AD2143" s="1" t="s">
        <v>43</v>
      </c>
    </row>
    <row r="2144" spans="1:30" s="1" customFormat="1" x14ac:dyDescent="0.3">
      <c r="A2144" s="1" t="s">
        <v>4028</v>
      </c>
      <c r="B2144" s="1" t="s">
        <v>134</v>
      </c>
      <c r="C2144" s="1" t="s">
        <v>4029</v>
      </c>
      <c r="D2144" s="1" t="s">
        <v>34</v>
      </c>
      <c r="F2144" s="1" t="s">
        <v>4475</v>
      </c>
      <c r="G2144" s="1" t="s">
        <v>4216</v>
      </c>
      <c r="H2144" s="1" t="s">
        <v>60</v>
      </c>
      <c r="I2144" s="1" t="s">
        <v>113</v>
      </c>
      <c r="J2144" s="1" t="s">
        <v>61</v>
      </c>
      <c r="K2144" s="1" t="str">
        <f t="shared" ref="K2144:K2159" si="153">"LVL"</f>
        <v>LVL</v>
      </c>
      <c r="L2144" s="2">
        <v>43532</v>
      </c>
      <c r="M2144" s="2">
        <v>43539</v>
      </c>
      <c r="N2144" s="2">
        <v>43539</v>
      </c>
      <c r="W2144" s="1" t="s">
        <v>59</v>
      </c>
      <c r="X2144" s="1" t="str">
        <f t="shared" ref="X2144:X2158" si="154">"690945"</f>
        <v>690945</v>
      </c>
      <c r="Z2144" s="1" t="s">
        <v>184</v>
      </c>
      <c r="AA2144" s="1">
        <v>1</v>
      </c>
      <c r="AB2144" s="1" t="s">
        <v>4217</v>
      </c>
      <c r="AD2144" s="1" t="s">
        <v>79</v>
      </c>
    </row>
    <row r="2145" spans="1:32" s="1" customFormat="1" x14ac:dyDescent="0.3">
      <c r="A2145" s="1" t="s">
        <v>1898</v>
      </c>
      <c r="B2145" s="1" t="s">
        <v>134</v>
      </c>
      <c r="C2145" s="1" t="s">
        <v>1899</v>
      </c>
      <c r="D2145" s="1" t="s">
        <v>34</v>
      </c>
      <c r="F2145" s="1" t="s">
        <v>4475</v>
      </c>
      <c r="G2145" s="1" t="s">
        <v>4218</v>
      </c>
      <c r="H2145" s="1" t="s">
        <v>60</v>
      </c>
      <c r="I2145" s="1" t="s">
        <v>113</v>
      </c>
      <c r="J2145" s="1" t="s">
        <v>61</v>
      </c>
      <c r="K2145" s="1" t="str">
        <f t="shared" si="153"/>
        <v>LVL</v>
      </c>
      <c r="L2145" s="2">
        <v>43535</v>
      </c>
      <c r="M2145" s="2">
        <v>43542</v>
      </c>
      <c r="N2145" s="2">
        <v>43542</v>
      </c>
      <c r="W2145" s="1" t="s">
        <v>59</v>
      </c>
      <c r="X2145" s="1" t="str">
        <f t="shared" si="154"/>
        <v>690945</v>
      </c>
      <c r="Z2145" s="1" t="s">
        <v>184</v>
      </c>
      <c r="AA2145" s="1">
        <v>1</v>
      </c>
      <c r="AB2145" s="1" t="s">
        <v>4219</v>
      </c>
      <c r="AD2145" s="1" t="s">
        <v>79</v>
      </c>
    </row>
    <row r="2146" spans="1:32" s="1" customFormat="1" x14ac:dyDescent="0.3">
      <c r="A2146" s="1" t="s">
        <v>767</v>
      </c>
      <c r="B2146" s="1" t="s">
        <v>768</v>
      </c>
      <c r="C2146" s="1" t="s">
        <v>48</v>
      </c>
      <c r="D2146" s="1" t="s">
        <v>34</v>
      </c>
      <c r="F2146" s="1" t="s">
        <v>4475</v>
      </c>
      <c r="G2146" s="1" t="s">
        <v>4220</v>
      </c>
      <c r="H2146" s="1" t="s">
        <v>60</v>
      </c>
      <c r="I2146" s="1" t="s">
        <v>113</v>
      </c>
      <c r="J2146" s="1" t="s">
        <v>61</v>
      </c>
      <c r="K2146" s="1" t="str">
        <f t="shared" si="153"/>
        <v>LVL</v>
      </c>
      <c r="L2146" s="2">
        <v>43535</v>
      </c>
      <c r="M2146" s="2">
        <v>43542</v>
      </c>
      <c r="N2146" s="2">
        <v>43542</v>
      </c>
      <c r="W2146" s="1" t="s">
        <v>59</v>
      </c>
      <c r="X2146" s="1" t="str">
        <f t="shared" si="154"/>
        <v>690945</v>
      </c>
      <c r="Z2146" s="1" t="s">
        <v>184</v>
      </c>
      <c r="AA2146" s="1">
        <v>1</v>
      </c>
      <c r="AD2146" s="1" t="s">
        <v>79</v>
      </c>
    </row>
    <row r="2147" spans="1:32" s="1" customFormat="1" x14ac:dyDescent="0.3">
      <c r="A2147" s="1" t="s">
        <v>1971</v>
      </c>
      <c r="B2147" s="1" t="s">
        <v>1972</v>
      </c>
      <c r="C2147" s="1" t="s">
        <v>1973</v>
      </c>
      <c r="D2147" s="1" t="s">
        <v>34</v>
      </c>
      <c r="F2147" s="1" t="s">
        <v>4475</v>
      </c>
      <c r="G2147" s="1" t="s">
        <v>4221</v>
      </c>
      <c r="H2147" s="1" t="s">
        <v>60</v>
      </c>
      <c r="I2147" s="1" t="s">
        <v>113</v>
      </c>
      <c r="J2147" s="1" t="s">
        <v>61</v>
      </c>
      <c r="K2147" s="1" t="str">
        <f t="shared" si="153"/>
        <v>LVL</v>
      </c>
      <c r="L2147" s="2">
        <v>43535</v>
      </c>
      <c r="M2147" s="2">
        <v>43542</v>
      </c>
      <c r="N2147" s="2">
        <v>43542</v>
      </c>
      <c r="W2147" s="1" t="s">
        <v>59</v>
      </c>
      <c r="X2147" s="1" t="str">
        <f t="shared" si="154"/>
        <v>690945</v>
      </c>
      <c r="Z2147" s="1" t="s">
        <v>184</v>
      </c>
      <c r="AA2147" s="1">
        <v>1</v>
      </c>
      <c r="AD2147" s="1" t="s">
        <v>79</v>
      </c>
    </row>
    <row r="2148" spans="1:32" s="1" customFormat="1" x14ac:dyDescent="0.3">
      <c r="A2148" s="1" t="s">
        <v>3281</v>
      </c>
      <c r="B2148" s="1" t="s">
        <v>51</v>
      </c>
      <c r="C2148" s="1" t="s">
        <v>3282</v>
      </c>
      <c r="D2148" s="1" t="s">
        <v>34</v>
      </c>
      <c r="F2148" s="1" t="s">
        <v>4475</v>
      </c>
      <c r="G2148" s="1" t="s">
        <v>4222</v>
      </c>
      <c r="H2148" s="1" t="s">
        <v>60</v>
      </c>
      <c r="I2148" s="1" t="s">
        <v>113</v>
      </c>
      <c r="J2148" s="1" t="s">
        <v>61</v>
      </c>
      <c r="K2148" s="1" t="str">
        <f t="shared" si="153"/>
        <v>LVL</v>
      </c>
      <c r="L2148" s="2">
        <v>43535</v>
      </c>
      <c r="M2148" s="2">
        <v>43542</v>
      </c>
      <c r="N2148" s="2">
        <v>43542</v>
      </c>
      <c r="W2148" s="1" t="s">
        <v>59</v>
      </c>
      <c r="X2148" s="1" t="str">
        <f t="shared" si="154"/>
        <v>690945</v>
      </c>
      <c r="Z2148" s="1" t="s">
        <v>184</v>
      </c>
      <c r="AA2148" s="1">
        <v>1</v>
      </c>
      <c r="AD2148" s="1" t="s">
        <v>79</v>
      </c>
    </row>
    <row r="2149" spans="1:32" s="1" customFormat="1" x14ac:dyDescent="0.3">
      <c r="A2149" s="1" t="s">
        <v>1938</v>
      </c>
      <c r="B2149" s="1" t="s">
        <v>1939</v>
      </c>
      <c r="C2149" s="1" t="s">
        <v>1940</v>
      </c>
      <c r="D2149" s="1" t="s">
        <v>34</v>
      </c>
      <c r="F2149" s="1" t="s">
        <v>4475</v>
      </c>
      <c r="G2149" s="1" t="s">
        <v>4223</v>
      </c>
      <c r="H2149" s="1" t="s">
        <v>60</v>
      </c>
      <c r="I2149" s="1" t="s">
        <v>113</v>
      </c>
      <c r="J2149" s="1" t="s">
        <v>61</v>
      </c>
      <c r="K2149" s="1" t="str">
        <f t="shared" si="153"/>
        <v>LVL</v>
      </c>
      <c r="L2149" s="2">
        <v>43535</v>
      </c>
      <c r="M2149" s="2">
        <v>43542</v>
      </c>
      <c r="N2149" s="2">
        <v>43542</v>
      </c>
      <c r="W2149" s="1" t="s">
        <v>59</v>
      </c>
      <c r="X2149" s="1" t="str">
        <f t="shared" si="154"/>
        <v>690945</v>
      </c>
      <c r="Z2149" s="1" t="s">
        <v>184</v>
      </c>
      <c r="AA2149" s="1">
        <v>1</v>
      </c>
      <c r="AD2149" s="1" t="s">
        <v>79</v>
      </c>
    </row>
    <row r="2150" spans="1:32" s="1" customFormat="1" x14ac:dyDescent="0.3">
      <c r="A2150" s="1" t="s">
        <v>1938</v>
      </c>
      <c r="B2150" s="1" t="s">
        <v>1939</v>
      </c>
      <c r="C2150" s="1" t="s">
        <v>1940</v>
      </c>
      <c r="D2150" s="1" t="s">
        <v>34</v>
      </c>
      <c r="F2150" s="1" t="s">
        <v>4475</v>
      </c>
      <c r="G2150" s="1" t="s">
        <v>4223</v>
      </c>
      <c r="H2150" s="1" t="s">
        <v>60</v>
      </c>
      <c r="I2150" s="1" t="s">
        <v>113</v>
      </c>
      <c r="J2150" s="1" t="s">
        <v>61</v>
      </c>
      <c r="K2150" s="1" t="str">
        <f t="shared" si="153"/>
        <v>LVL</v>
      </c>
      <c r="L2150" s="2">
        <v>43535</v>
      </c>
      <c r="M2150" s="2">
        <v>43542</v>
      </c>
      <c r="N2150" s="2">
        <v>43542</v>
      </c>
      <c r="W2150" s="1" t="s">
        <v>59</v>
      </c>
      <c r="X2150" s="1" t="str">
        <f t="shared" si="154"/>
        <v>690945</v>
      </c>
      <c r="Z2150" s="1" t="s">
        <v>184</v>
      </c>
      <c r="AA2150" s="1">
        <v>1</v>
      </c>
      <c r="AD2150" s="1" t="s">
        <v>79</v>
      </c>
    </row>
    <row r="2151" spans="1:32" s="1" customFormat="1" x14ac:dyDescent="0.3">
      <c r="A2151" s="1" t="s">
        <v>4225</v>
      </c>
      <c r="B2151" s="1" t="s">
        <v>500</v>
      </c>
      <c r="C2151" s="1" t="s">
        <v>4226</v>
      </c>
      <c r="D2151" s="1" t="s">
        <v>34</v>
      </c>
      <c r="F2151" s="1" t="s">
        <v>4475</v>
      </c>
      <c r="G2151" s="1" t="s">
        <v>4224</v>
      </c>
      <c r="H2151" s="1" t="s">
        <v>60</v>
      </c>
      <c r="I2151" s="1" t="s">
        <v>113</v>
      </c>
      <c r="J2151" s="1" t="s">
        <v>61</v>
      </c>
      <c r="K2151" s="1" t="str">
        <f t="shared" si="153"/>
        <v>LVL</v>
      </c>
      <c r="L2151" s="2">
        <v>43535</v>
      </c>
      <c r="M2151" s="2">
        <v>43542</v>
      </c>
      <c r="N2151" s="2">
        <v>43542</v>
      </c>
      <c r="W2151" s="1" t="s">
        <v>59</v>
      </c>
      <c r="X2151" s="1" t="str">
        <f t="shared" si="154"/>
        <v>690945</v>
      </c>
      <c r="Z2151" s="1" t="s">
        <v>184</v>
      </c>
      <c r="AA2151" s="1">
        <v>1</v>
      </c>
      <c r="AB2151" s="1" t="s">
        <v>4227</v>
      </c>
      <c r="AD2151" s="1" t="s">
        <v>79</v>
      </c>
    </row>
    <row r="2152" spans="1:32" s="1" customFormat="1" x14ac:dyDescent="0.3">
      <c r="A2152" s="1" t="s">
        <v>4225</v>
      </c>
      <c r="B2152" s="1" t="s">
        <v>500</v>
      </c>
      <c r="C2152" s="1" t="s">
        <v>4226</v>
      </c>
      <c r="D2152" s="1" t="s">
        <v>34</v>
      </c>
      <c r="F2152" s="1" t="s">
        <v>4475</v>
      </c>
      <c r="G2152" s="1" t="s">
        <v>4224</v>
      </c>
      <c r="H2152" s="1" t="s">
        <v>60</v>
      </c>
      <c r="I2152" s="1" t="s">
        <v>113</v>
      </c>
      <c r="J2152" s="1" t="s">
        <v>61</v>
      </c>
      <c r="K2152" s="1" t="str">
        <f t="shared" si="153"/>
        <v>LVL</v>
      </c>
      <c r="L2152" s="2">
        <v>43535</v>
      </c>
      <c r="M2152" s="2">
        <v>43542</v>
      </c>
      <c r="N2152" s="2">
        <v>43542</v>
      </c>
      <c r="W2152" s="1" t="s">
        <v>59</v>
      </c>
      <c r="X2152" s="1" t="str">
        <f t="shared" si="154"/>
        <v>690945</v>
      </c>
      <c r="Z2152" s="1" t="s">
        <v>184</v>
      </c>
      <c r="AA2152" s="1">
        <v>1</v>
      </c>
      <c r="AB2152" s="1" t="s">
        <v>4227</v>
      </c>
      <c r="AD2152" s="1" t="s">
        <v>79</v>
      </c>
    </row>
    <row r="2153" spans="1:32" s="1" customFormat="1" x14ac:dyDescent="0.3">
      <c r="A2153" s="1" t="s">
        <v>4225</v>
      </c>
      <c r="B2153" s="1" t="s">
        <v>500</v>
      </c>
      <c r="C2153" s="1" t="s">
        <v>4226</v>
      </c>
      <c r="D2153" s="1" t="s">
        <v>34</v>
      </c>
      <c r="F2153" s="1" t="s">
        <v>4475</v>
      </c>
      <c r="G2153" s="1" t="s">
        <v>4224</v>
      </c>
      <c r="H2153" s="1" t="s">
        <v>60</v>
      </c>
      <c r="I2153" s="1" t="s">
        <v>113</v>
      </c>
      <c r="J2153" s="1" t="s">
        <v>61</v>
      </c>
      <c r="K2153" s="1" t="str">
        <f t="shared" si="153"/>
        <v>LVL</v>
      </c>
      <c r="L2153" s="2">
        <v>43535</v>
      </c>
      <c r="M2153" s="2">
        <v>43542</v>
      </c>
      <c r="N2153" s="2">
        <v>43542</v>
      </c>
      <c r="W2153" s="1" t="s">
        <v>59</v>
      </c>
      <c r="X2153" s="1" t="str">
        <f t="shared" si="154"/>
        <v>690945</v>
      </c>
      <c r="Z2153" s="1" t="s">
        <v>184</v>
      </c>
      <c r="AA2153" s="1">
        <v>1</v>
      </c>
      <c r="AB2153" s="1" t="s">
        <v>4227</v>
      </c>
      <c r="AD2153" s="1" t="s">
        <v>79</v>
      </c>
    </row>
    <row r="2154" spans="1:32" s="1" customFormat="1" x14ac:dyDescent="0.3">
      <c r="A2154" s="1" t="s">
        <v>4225</v>
      </c>
      <c r="B2154" s="1" t="s">
        <v>500</v>
      </c>
      <c r="C2154" s="1" t="s">
        <v>4226</v>
      </c>
      <c r="D2154" s="1" t="s">
        <v>34</v>
      </c>
      <c r="F2154" s="1" t="s">
        <v>4475</v>
      </c>
      <c r="G2154" s="1" t="s">
        <v>4224</v>
      </c>
      <c r="H2154" s="1" t="s">
        <v>60</v>
      </c>
      <c r="I2154" s="1" t="s">
        <v>113</v>
      </c>
      <c r="J2154" s="1" t="s">
        <v>61</v>
      </c>
      <c r="K2154" s="1" t="str">
        <f t="shared" si="153"/>
        <v>LVL</v>
      </c>
      <c r="L2154" s="2">
        <v>43535</v>
      </c>
      <c r="M2154" s="2">
        <v>43542</v>
      </c>
      <c r="N2154" s="2">
        <v>43542</v>
      </c>
      <c r="W2154" s="1" t="s">
        <v>59</v>
      </c>
      <c r="X2154" s="1" t="str">
        <f t="shared" si="154"/>
        <v>690945</v>
      </c>
      <c r="Z2154" s="1" t="s">
        <v>184</v>
      </c>
      <c r="AA2154" s="1">
        <v>1</v>
      </c>
      <c r="AB2154" s="1" t="s">
        <v>4227</v>
      </c>
      <c r="AD2154" s="1" t="s">
        <v>79</v>
      </c>
    </row>
    <row r="2155" spans="1:32" s="1" customFormat="1" x14ac:dyDescent="0.3">
      <c r="A2155" s="1" t="s">
        <v>4225</v>
      </c>
      <c r="B2155" s="1" t="s">
        <v>500</v>
      </c>
      <c r="C2155" s="1" t="s">
        <v>4226</v>
      </c>
      <c r="D2155" s="1" t="s">
        <v>34</v>
      </c>
      <c r="F2155" s="1" t="s">
        <v>4475</v>
      </c>
      <c r="G2155" s="1" t="s">
        <v>4224</v>
      </c>
      <c r="H2155" s="1" t="s">
        <v>60</v>
      </c>
      <c r="I2155" s="1" t="s">
        <v>113</v>
      </c>
      <c r="J2155" s="1" t="s">
        <v>61</v>
      </c>
      <c r="K2155" s="1" t="str">
        <f t="shared" si="153"/>
        <v>LVL</v>
      </c>
      <c r="L2155" s="2">
        <v>43535</v>
      </c>
      <c r="M2155" s="2">
        <v>43542</v>
      </c>
      <c r="N2155" s="2">
        <v>43542</v>
      </c>
      <c r="W2155" s="1" t="s">
        <v>59</v>
      </c>
      <c r="X2155" s="1" t="str">
        <f t="shared" si="154"/>
        <v>690945</v>
      </c>
      <c r="Z2155" s="1" t="s">
        <v>184</v>
      </c>
      <c r="AA2155" s="1">
        <v>1</v>
      </c>
      <c r="AB2155" s="1" t="s">
        <v>4227</v>
      </c>
      <c r="AD2155" s="1" t="s">
        <v>79</v>
      </c>
    </row>
    <row r="2156" spans="1:32" s="1" customFormat="1" x14ac:dyDescent="0.3">
      <c r="A2156" s="1" t="s">
        <v>4225</v>
      </c>
      <c r="B2156" s="1" t="s">
        <v>500</v>
      </c>
      <c r="C2156" s="1" t="s">
        <v>4226</v>
      </c>
      <c r="D2156" s="1" t="s">
        <v>34</v>
      </c>
      <c r="F2156" s="1" t="s">
        <v>4475</v>
      </c>
      <c r="G2156" s="1" t="s">
        <v>4224</v>
      </c>
      <c r="H2156" s="1" t="s">
        <v>60</v>
      </c>
      <c r="I2156" s="1" t="s">
        <v>113</v>
      </c>
      <c r="J2156" s="1" t="s">
        <v>61</v>
      </c>
      <c r="K2156" s="1" t="str">
        <f t="shared" si="153"/>
        <v>LVL</v>
      </c>
      <c r="L2156" s="2">
        <v>43535</v>
      </c>
      <c r="M2156" s="2">
        <v>43542</v>
      </c>
      <c r="N2156" s="2">
        <v>43542</v>
      </c>
      <c r="W2156" s="1" t="s">
        <v>59</v>
      </c>
      <c r="X2156" s="1" t="str">
        <f t="shared" si="154"/>
        <v>690945</v>
      </c>
      <c r="Z2156" s="1" t="s">
        <v>184</v>
      </c>
      <c r="AA2156" s="1">
        <v>1</v>
      </c>
      <c r="AB2156" s="1" t="s">
        <v>4227</v>
      </c>
      <c r="AD2156" s="1" t="s">
        <v>79</v>
      </c>
    </row>
    <row r="2157" spans="1:32" s="1" customFormat="1" x14ac:dyDescent="0.3">
      <c r="A2157" s="1" t="s">
        <v>2121</v>
      </c>
      <c r="B2157" s="1" t="s">
        <v>2122</v>
      </c>
      <c r="C2157" s="1" t="s">
        <v>2123</v>
      </c>
      <c r="D2157" s="1" t="s">
        <v>34</v>
      </c>
      <c r="F2157" s="1" t="s">
        <v>4475</v>
      </c>
      <c r="G2157" s="1" t="s">
        <v>4228</v>
      </c>
      <c r="H2157" s="1" t="s">
        <v>60</v>
      </c>
      <c r="I2157" s="1" t="s">
        <v>113</v>
      </c>
      <c r="J2157" s="1" t="s">
        <v>61</v>
      </c>
      <c r="K2157" s="1" t="str">
        <f t="shared" si="153"/>
        <v>LVL</v>
      </c>
      <c r="L2157" s="2">
        <v>43535</v>
      </c>
      <c r="M2157" s="2">
        <v>43542</v>
      </c>
      <c r="N2157" s="2">
        <v>43542</v>
      </c>
      <c r="W2157" s="1" t="s">
        <v>59</v>
      </c>
      <c r="X2157" s="1" t="str">
        <f t="shared" si="154"/>
        <v>690945</v>
      </c>
      <c r="Z2157" s="1" t="s">
        <v>184</v>
      </c>
      <c r="AA2157" s="1">
        <v>1</v>
      </c>
      <c r="AB2157" s="1" t="s">
        <v>4229</v>
      </c>
      <c r="AD2157" s="1" t="s">
        <v>79</v>
      </c>
    </row>
    <row r="2158" spans="1:32" s="1" customFormat="1" x14ac:dyDescent="0.3">
      <c r="A2158" s="1" t="s">
        <v>2121</v>
      </c>
      <c r="B2158" s="1" t="s">
        <v>2122</v>
      </c>
      <c r="C2158" s="1" t="s">
        <v>2123</v>
      </c>
      <c r="D2158" s="1" t="s">
        <v>34</v>
      </c>
      <c r="F2158" s="1" t="s">
        <v>4475</v>
      </c>
      <c r="G2158" s="1" t="s">
        <v>4230</v>
      </c>
      <c r="H2158" s="1" t="s">
        <v>60</v>
      </c>
      <c r="I2158" s="1" t="s">
        <v>113</v>
      </c>
      <c r="J2158" s="1" t="s">
        <v>61</v>
      </c>
      <c r="K2158" s="1" t="str">
        <f t="shared" si="153"/>
        <v>LVL</v>
      </c>
      <c r="L2158" s="2">
        <v>43535</v>
      </c>
      <c r="M2158" s="2">
        <v>43543</v>
      </c>
      <c r="N2158" s="2">
        <v>43543</v>
      </c>
      <c r="W2158" s="1" t="s">
        <v>59</v>
      </c>
      <c r="X2158" s="1" t="str">
        <f t="shared" si="154"/>
        <v>690945</v>
      </c>
      <c r="Z2158" s="1" t="s">
        <v>184</v>
      </c>
      <c r="AA2158" s="1">
        <v>1</v>
      </c>
      <c r="AB2158" s="1" t="s">
        <v>4231</v>
      </c>
      <c r="AD2158" s="1" t="s">
        <v>79</v>
      </c>
    </row>
    <row r="2159" spans="1:32" s="1" customFormat="1" x14ac:dyDescent="0.3">
      <c r="A2159" s="1" t="s">
        <v>1924</v>
      </c>
      <c r="B2159" s="1" t="s">
        <v>1925</v>
      </c>
      <c r="C2159" s="1" t="s">
        <v>1926</v>
      </c>
      <c r="D2159" s="1" t="s">
        <v>34</v>
      </c>
      <c r="F2159" s="1" t="s">
        <v>4474</v>
      </c>
      <c r="G2159" s="1" t="s">
        <v>4232</v>
      </c>
      <c r="H2159" s="1" t="s">
        <v>60</v>
      </c>
      <c r="I2159" s="1" t="s">
        <v>113</v>
      </c>
      <c r="J2159" s="1" t="s">
        <v>61</v>
      </c>
      <c r="K2159" s="1" t="str">
        <f t="shared" si="153"/>
        <v>LVL</v>
      </c>
      <c r="L2159" s="2">
        <v>43535</v>
      </c>
      <c r="M2159" s="2">
        <v>43543</v>
      </c>
      <c r="N2159" s="2">
        <v>43543</v>
      </c>
      <c r="W2159" s="1" t="s">
        <v>59</v>
      </c>
      <c r="X2159" s="1" t="str">
        <f>"643631"</f>
        <v>643631</v>
      </c>
      <c r="Z2159" s="1" t="s">
        <v>707</v>
      </c>
      <c r="AA2159" s="1">
        <v>1</v>
      </c>
      <c r="AB2159" s="1" t="s">
        <v>4233</v>
      </c>
      <c r="AD2159" s="1" t="s">
        <v>70</v>
      </c>
    </row>
    <row r="2160" spans="1:32" s="1" customFormat="1" x14ac:dyDescent="0.3">
      <c r="A2160" s="1" t="s">
        <v>3884</v>
      </c>
      <c r="B2160" s="1" t="s">
        <v>3885</v>
      </c>
      <c r="C2160" s="1" t="s">
        <v>35</v>
      </c>
      <c r="D2160" s="1" t="s">
        <v>3883</v>
      </c>
      <c r="F2160" s="1" t="s">
        <v>4522</v>
      </c>
      <c r="G2160" s="1" t="s">
        <v>4234</v>
      </c>
      <c r="H2160" s="1" t="s">
        <v>60</v>
      </c>
      <c r="I2160" s="1" t="s">
        <v>3890</v>
      </c>
      <c r="J2160" s="1" t="s">
        <v>61</v>
      </c>
      <c r="K2160" s="1" t="str">
        <f>"FRN"</f>
        <v>FRN</v>
      </c>
      <c r="L2160" s="2">
        <v>43535</v>
      </c>
      <c r="M2160" s="2">
        <v>43591</v>
      </c>
      <c r="N2160" s="2">
        <v>43591</v>
      </c>
      <c r="O2160" s="2">
        <v>43591</v>
      </c>
      <c r="W2160" s="1" t="s">
        <v>488</v>
      </c>
      <c r="X2160" s="1" t="str">
        <f>"255840"</f>
        <v>255840</v>
      </c>
      <c r="Z2160" s="1" t="s">
        <v>3881</v>
      </c>
      <c r="AA2160" s="1">
        <v>6</v>
      </c>
      <c r="AB2160" s="1" t="s">
        <v>4235</v>
      </c>
      <c r="AD2160" s="1" t="s">
        <v>3891</v>
      </c>
      <c r="AF2160" s="2">
        <v>43588</v>
      </c>
    </row>
    <row r="2161" spans="1:32" s="1" customFormat="1" x14ac:dyDescent="0.3">
      <c r="A2161" s="1" t="s">
        <v>3884</v>
      </c>
      <c r="B2161" s="1" t="s">
        <v>3885</v>
      </c>
      <c r="C2161" s="1" t="s">
        <v>35</v>
      </c>
      <c r="D2161" s="1" t="s">
        <v>3883</v>
      </c>
      <c r="F2161" s="1" t="s">
        <v>4523</v>
      </c>
      <c r="G2161" s="1" t="s">
        <v>4236</v>
      </c>
      <c r="H2161" s="1" t="s">
        <v>60</v>
      </c>
      <c r="I2161" s="1" t="s">
        <v>3890</v>
      </c>
      <c r="J2161" s="1" t="s">
        <v>61</v>
      </c>
      <c r="K2161" s="1" t="str">
        <f>"FRN"</f>
        <v>FRN</v>
      </c>
      <c r="L2161" s="2">
        <v>43535</v>
      </c>
      <c r="M2161" s="2">
        <v>43591</v>
      </c>
      <c r="N2161" s="2">
        <v>43591</v>
      </c>
      <c r="O2161" s="2">
        <v>43591</v>
      </c>
      <c r="W2161" s="1" t="s">
        <v>488</v>
      </c>
      <c r="X2161" s="1" t="str">
        <f>"686324"</f>
        <v>686324</v>
      </c>
      <c r="Z2161" s="1" t="s">
        <v>3893</v>
      </c>
      <c r="AA2161" s="1">
        <v>2</v>
      </c>
      <c r="AB2161" s="1" t="s">
        <v>4237</v>
      </c>
      <c r="AD2161" s="1" t="s">
        <v>3898</v>
      </c>
      <c r="AF2161" s="2">
        <v>43588</v>
      </c>
    </row>
    <row r="2162" spans="1:32" s="1" customFormat="1" x14ac:dyDescent="0.3">
      <c r="A2162" s="1" t="s">
        <v>3884</v>
      </c>
      <c r="B2162" s="1" t="s">
        <v>3885</v>
      </c>
      <c r="C2162" s="1" t="s">
        <v>35</v>
      </c>
      <c r="D2162" s="1" t="s">
        <v>3883</v>
      </c>
      <c r="F2162" s="1" t="s">
        <v>4526</v>
      </c>
      <c r="G2162" s="1" t="s">
        <v>4239</v>
      </c>
      <c r="H2162" s="1" t="s">
        <v>60</v>
      </c>
      <c r="I2162" s="1" t="s">
        <v>3890</v>
      </c>
      <c r="J2162" s="1" t="s">
        <v>61</v>
      </c>
      <c r="K2162" s="1" t="str">
        <f>"FRN"</f>
        <v>FRN</v>
      </c>
      <c r="L2162" s="2">
        <v>43535</v>
      </c>
      <c r="M2162" s="2">
        <v>43591</v>
      </c>
      <c r="N2162" s="2">
        <v>43591</v>
      </c>
      <c r="O2162" s="2">
        <v>43591</v>
      </c>
      <c r="R2162" s="1" t="str">
        <f>"A3892802"</f>
        <v>A3892802</v>
      </c>
      <c r="S2162" s="1" t="s">
        <v>4240</v>
      </c>
      <c r="U2162" s="1" t="s">
        <v>4241</v>
      </c>
      <c r="V2162" s="1" t="s">
        <v>4242</v>
      </c>
      <c r="W2162" s="1" t="s">
        <v>488</v>
      </c>
      <c r="X2162" s="1" t="str">
        <f>"627101"</f>
        <v>627101</v>
      </c>
      <c r="Z2162" s="1" t="s">
        <v>4238</v>
      </c>
      <c r="AA2162" s="1">
        <v>1</v>
      </c>
      <c r="AB2162" s="1" t="s">
        <v>4244</v>
      </c>
      <c r="AD2162" s="1" t="s">
        <v>4243</v>
      </c>
      <c r="AF2162" s="2">
        <v>43588</v>
      </c>
    </row>
    <row r="2163" spans="1:32" s="1" customFormat="1" x14ac:dyDescent="0.3">
      <c r="A2163" s="1" t="s">
        <v>1445</v>
      </c>
      <c r="B2163" s="1" t="s">
        <v>1446</v>
      </c>
      <c r="C2163" s="1" t="s">
        <v>1447</v>
      </c>
      <c r="D2163" s="1" t="s">
        <v>34</v>
      </c>
      <c r="F2163" s="1" t="s">
        <v>4475</v>
      </c>
      <c r="G2163" s="1" t="s">
        <v>4245</v>
      </c>
      <c r="H2163" s="1" t="s">
        <v>60</v>
      </c>
      <c r="I2163" s="1" t="s">
        <v>113</v>
      </c>
      <c r="J2163" s="1" t="s">
        <v>61</v>
      </c>
      <c r="K2163" s="1" t="str">
        <f>"LVL"</f>
        <v>LVL</v>
      </c>
      <c r="L2163" s="2">
        <v>43536</v>
      </c>
      <c r="M2163" s="2">
        <v>43543</v>
      </c>
      <c r="N2163" s="2">
        <v>43543</v>
      </c>
      <c r="W2163" s="1" t="s">
        <v>59</v>
      </c>
      <c r="X2163" s="1" t="str">
        <f>"690945"</f>
        <v>690945</v>
      </c>
      <c r="Z2163" s="1" t="s">
        <v>184</v>
      </c>
      <c r="AA2163" s="1">
        <v>1</v>
      </c>
      <c r="AB2163" s="1" t="s">
        <v>4246</v>
      </c>
      <c r="AD2163" s="1" t="s">
        <v>79</v>
      </c>
    </row>
    <row r="2164" spans="1:32" s="1" customFormat="1" x14ac:dyDescent="0.3">
      <c r="A2164" s="1" t="s">
        <v>3526</v>
      </c>
      <c r="B2164" s="1" t="s">
        <v>3527</v>
      </c>
      <c r="C2164" s="1" t="s">
        <v>3528</v>
      </c>
      <c r="D2164" s="1" t="s">
        <v>34</v>
      </c>
      <c r="F2164" s="1" t="s">
        <v>4475</v>
      </c>
      <c r="G2164" s="1" t="s">
        <v>4247</v>
      </c>
      <c r="H2164" s="1" t="s">
        <v>60</v>
      </c>
      <c r="I2164" s="1" t="s">
        <v>113</v>
      </c>
      <c r="J2164" s="1" t="s">
        <v>61</v>
      </c>
      <c r="K2164" s="1" t="str">
        <f>"LVL"</f>
        <v>LVL</v>
      </c>
      <c r="L2164" s="2">
        <v>43536</v>
      </c>
      <c r="M2164" s="2">
        <v>43543</v>
      </c>
      <c r="N2164" s="2">
        <v>43543</v>
      </c>
      <c r="W2164" s="1" t="s">
        <v>59</v>
      </c>
      <c r="X2164" s="1" t="str">
        <f>"690945"</f>
        <v>690945</v>
      </c>
      <c r="Z2164" s="1" t="s">
        <v>184</v>
      </c>
      <c r="AA2164" s="1">
        <v>1</v>
      </c>
      <c r="AB2164" s="1" t="s">
        <v>4248</v>
      </c>
      <c r="AD2164" s="1" t="s">
        <v>79</v>
      </c>
    </row>
    <row r="2165" spans="1:32" s="1" customFormat="1" x14ac:dyDescent="0.3">
      <c r="A2165" s="1" t="s">
        <v>4250</v>
      </c>
      <c r="B2165" s="1" t="s">
        <v>51</v>
      </c>
      <c r="C2165" s="1" t="s">
        <v>4251</v>
      </c>
      <c r="D2165" s="1" t="s">
        <v>34</v>
      </c>
      <c r="F2165" s="1" t="s">
        <v>4475</v>
      </c>
      <c r="G2165" s="1" t="s">
        <v>4249</v>
      </c>
      <c r="H2165" s="1" t="s">
        <v>60</v>
      </c>
      <c r="I2165" s="1" t="s">
        <v>113</v>
      </c>
      <c r="J2165" s="1" t="s">
        <v>61</v>
      </c>
      <c r="K2165" s="1" t="str">
        <f>"LVL"</f>
        <v>LVL</v>
      </c>
      <c r="L2165" s="2">
        <v>43536</v>
      </c>
      <c r="M2165" s="2">
        <v>43543</v>
      </c>
      <c r="N2165" s="2">
        <v>43543</v>
      </c>
      <c r="W2165" s="1" t="s">
        <v>59</v>
      </c>
      <c r="X2165" s="1" t="str">
        <f>"690945"</f>
        <v>690945</v>
      </c>
      <c r="Z2165" s="1" t="s">
        <v>184</v>
      </c>
      <c r="AA2165" s="1">
        <v>1</v>
      </c>
      <c r="AD2165" s="1" t="s">
        <v>79</v>
      </c>
    </row>
    <row r="2166" spans="1:32" s="1" customFormat="1" x14ac:dyDescent="0.3">
      <c r="A2166" s="1" t="s">
        <v>943</v>
      </c>
      <c r="B2166" s="1" t="s">
        <v>944</v>
      </c>
      <c r="C2166" s="1" t="s">
        <v>945</v>
      </c>
      <c r="D2166" s="1" t="s">
        <v>37</v>
      </c>
      <c r="F2166" s="1">
        <v>105</v>
      </c>
      <c r="G2166" s="1" t="s">
        <v>4252</v>
      </c>
      <c r="H2166" s="1" t="s">
        <v>60</v>
      </c>
      <c r="I2166" s="1" t="s">
        <v>113</v>
      </c>
      <c r="J2166" s="1" t="s">
        <v>61</v>
      </c>
      <c r="K2166" s="1" t="str">
        <f>"102"</f>
        <v>102</v>
      </c>
      <c r="L2166" s="2">
        <v>43536</v>
      </c>
      <c r="M2166" s="2">
        <v>43537</v>
      </c>
      <c r="N2166" s="2">
        <v>43537</v>
      </c>
      <c r="W2166" s="1" t="s">
        <v>59</v>
      </c>
      <c r="X2166" s="1" t="str">
        <f>"305671"</f>
        <v>305671</v>
      </c>
      <c r="Z2166" s="1" t="s">
        <v>65</v>
      </c>
      <c r="AA2166" s="1">
        <v>1</v>
      </c>
      <c r="AD2166" s="1" t="s">
        <v>67</v>
      </c>
    </row>
    <row r="2167" spans="1:32" s="1" customFormat="1" x14ac:dyDescent="0.3">
      <c r="A2167" s="1" t="s">
        <v>3419</v>
      </c>
      <c r="B2167" s="1" t="s">
        <v>1271</v>
      </c>
      <c r="C2167" s="1" t="s">
        <v>1272</v>
      </c>
      <c r="D2167" s="1" t="s">
        <v>34</v>
      </c>
      <c r="F2167" s="1" t="s">
        <v>4475</v>
      </c>
      <c r="G2167" s="1" t="s">
        <v>4253</v>
      </c>
      <c r="H2167" s="1" t="s">
        <v>60</v>
      </c>
      <c r="I2167" s="1" t="s">
        <v>113</v>
      </c>
      <c r="J2167" s="1" t="s">
        <v>61</v>
      </c>
      <c r="K2167" s="1" t="str">
        <f>"LVL"</f>
        <v>LVL</v>
      </c>
      <c r="L2167" s="2">
        <v>43536</v>
      </c>
      <c r="M2167" s="2">
        <v>43544</v>
      </c>
      <c r="N2167" s="2">
        <v>43544</v>
      </c>
      <c r="W2167" s="1" t="s">
        <v>59</v>
      </c>
      <c r="X2167" s="1" t="str">
        <f>"690945"</f>
        <v>690945</v>
      </c>
      <c r="Z2167" s="1" t="s">
        <v>184</v>
      </c>
      <c r="AA2167" s="1">
        <v>1</v>
      </c>
      <c r="AD2167" s="1" t="s">
        <v>79</v>
      </c>
    </row>
    <row r="2168" spans="1:32" s="1" customFormat="1" x14ac:dyDescent="0.3">
      <c r="A2168" s="1" t="s">
        <v>3741</v>
      </c>
      <c r="B2168" s="1" t="s">
        <v>3742</v>
      </c>
      <c r="C2168" s="1" t="s">
        <v>442</v>
      </c>
      <c r="D2168" s="1" t="s">
        <v>34</v>
      </c>
      <c r="F2168" s="1" t="s">
        <v>4475</v>
      </c>
      <c r="G2168" s="1" t="s">
        <v>4254</v>
      </c>
      <c r="H2168" s="1" t="s">
        <v>60</v>
      </c>
      <c r="I2168" s="1" t="s">
        <v>95</v>
      </c>
      <c r="J2168" s="1" t="s">
        <v>61</v>
      </c>
      <c r="K2168" s="1" t="str">
        <f>"LVL"</f>
        <v>LVL</v>
      </c>
      <c r="L2168" s="2">
        <v>43537</v>
      </c>
      <c r="M2168" s="2">
        <v>43544</v>
      </c>
      <c r="N2168" s="2">
        <v>43544</v>
      </c>
      <c r="W2168" s="1" t="s">
        <v>59</v>
      </c>
      <c r="X2168" s="1" t="str">
        <f>"690945"</f>
        <v>690945</v>
      </c>
      <c r="Z2168" s="1" t="s">
        <v>184</v>
      </c>
      <c r="AA2168" s="1">
        <v>2</v>
      </c>
      <c r="AD2168" s="1" t="s">
        <v>79</v>
      </c>
    </row>
    <row r="2169" spans="1:32" s="1" customFormat="1" x14ac:dyDescent="0.3">
      <c r="A2169" s="1" t="s">
        <v>4256</v>
      </c>
      <c r="B2169" s="1" t="s">
        <v>4257</v>
      </c>
      <c r="C2169" s="1" t="s">
        <v>4258</v>
      </c>
      <c r="D2169" s="1" t="s">
        <v>37</v>
      </c>
      <c r="F2169" s="1">
        <v>105</v>
      </c>
      <c r="G2169" s="1" t="s">
        <v>4255</v>
      </c>
      <c r="H2169" s="1" t="s">
        <v>60</v>
      </c>
      <c r="I2169" s="1" t="s">
        <v>64</v>
      </c>
      <c r="J2169" s="1" t="s">
        <v>61</v>
      </c>
      <c r="K2169" s="1" t="str">
        <f>"102"</f>
        <v>102</v>
      </c>
      <c r="L2169" s="2">
        <v>43537</v>
      </c>
      <c r="M2169" s="2">
        <v>43539</v>
      </c>
      <c r="N2169" s="2">
        <v>43539</v>
      </c>
      <c r="W2169" s="1" t="s">
        <v>59</v>
      </c>
      <c r="X2169" s="1" t="str">
        <f>"305671"</f>
        <v>305671</v>
      </c>
      <c r="Z2169" s="1" t="s">
        <v>65</v>
      </c>
      <c r="AA2169" s="1">
        <v>1</v>
      </c>
      <c r="AD2169" s="1" t="s">
        <v>67</v>
      </c>
    </row>
    <row r="2170" spans="1:32" s="1" customFormat="1" x14ac:dyDescent="0.3">
      <c r="A2170" s="1" t="s">
        <v>4256</v>
      </c>
      <c r="B2170" s="1" t="s">
        <v>4257</v>
      </c>
      <c r="C2170" s="1" t="s">
        <v>4258</v>
      </c>
      <c r="D2170" s="1" t="s">
        <v>37</v>
      </c>
      <c r="F2170" s="1">
        <v>105</v>
      </c>
      <c r="G2170" s="1" t="s">
        <v>4255</v>
      </c>
      <c r="H2170" s="1" t="s">
        <v>60</v>
      </c>
      <c r="I2170" s="1" t="s">
        <v>64</v>
      </c>
      <c r="J2170" s="1" t="s">
        <v>61</v>
      </c>
      <c r="K2170" s="1" t="str">
        <f>"102"</f>
        <v>102</v>
      </c>
      <c r="L2170" s="2">
        <v>43537</v>
      </c>
      <c r="M2170" s="2">
        <v>43539</v>
      </c>
      <c r="N2170" s="2">
        <v>43539</v>
      </c>
      <c r="W2170" s="1" t="s">
        <v>59</v>
      </c>
      <c r="X2170" s="1" t="str">
        <f>"305671"</f>
        <v>305671</v>
      </c>
      <c r="Z2170" s="1" t="s">
        <v>65</v>
      </c>
      <c r="AA2170" s="1">
        <v>1</v>
      </c>
      <c r="AD2170" s="1" t="s">
        <v>67</v>
      </c>
    </row>
    <row r="2171" spans="1:32" s="1" customFormat="1" x14ac:dyDescent="0.3">
      <c r="A2171" s="1" t="s">
        <v>419</v>
      </c>
      <c r="B2171" s="1" t="s">
        <v>420</v>
      </c>
      <c r="C2171" s="1" t="s">
        <v>421</v>
      </c>
      <c r="D2171" s="1" t="s">
        <v>37</v>
      </c>
      <c r="F2171" s="1" t="s">
        <v>4527</v>
      </c>
      <c r="G2171" s="1" t="s">
        <v>4260</v>
      </c>
      <c r="H2171" s="1" t="s">
        <v>60</v>
      </c>
      <c r="I2171" s="1" t="s">
        <v>33</v>
      </c>
      <c r="J2171" s="1" t="s">
        <v>61</v>
      </c>
      <c r="K2171" s="1" t="str">
        <f>"192"</f>
        <v>192</v>
      </c>
      <c r="L2171" s="2">
        <v>43537</v>
      </c>
      <c r="M2171" s="2">
        <v>43542</v>
      </c>
      <c r="N2171" s="2">
        <v>43542</v>
      </c>
      <c r="O2171" s="2">
        <v>43951</v>
      </c>
      <c r="W2171" s="1" t="s">
        <v>59</v>
      </c>
      <c r="X2171" s="1" t="str">
        <f>"101196"</f>
        <v>101196</v>
      </c>
      <c r="Z2171" s="1" t="s">
        <v>4259</v>
      </c>
      <c r="AA2171" s="1">
        <v>8</v>
      </c>
      <c r="AB2171" s="1" t="s">
        <v>4262</v>
      </c>
      <c r="AD2171" s="1" t="s">
        <v>4261</v>
      </c>
      <c r="AF2171" s="2">
        <v>43949</v>
      </c>
    </row>
    <row r="2172" spans="1:32" s="1" customFormat="1" x14ac:dyDescent="0.3">
      <c r="A2172" s="1" t="s">
        <v>315</v>
      </c>
      <c r="B2172" s="1" t="s">
        <v>316</v>
      </c>
      <c r="C2172" s="1" t="s">
        <v>38</v>
      </c>
      <c r="D2172" s="1" t="s">
        <v>34</v>
      </c>
      <c r="F2172" s="1" t="s">
        <v>4475</v>
      </c>
      <c r="G2172" s="1" t="s">
        <v>4263</v>
      </c>
      <c r="H2172" s="1" t="s">
        <v>60</v>
      </c>
      <c r="I2172" s="1" t="s">
        <v>113</v>
      </c>
      <c r="J2172" s="1" t="s">
        <v>61</v>
      </c>
      <c r="K2172" s="1" t="str">
        <f>"LVL"</f>
        <v>LVL</v>
      </c>
      <c r="L2172" s="2">
        <v>43537</v>
      </c>
      <c r="M2172" s="2">
        <v>43544</v>
      </c>
      <c r="N2172" s="2">
        <v>43544</v>
      </c>
      <c r="W2172" s="1" t="s">
        <v>59</v>
      </c>
      <c r="X2172" s="1" t="str">
        <f>"139545"</f>
        <v>139545</v>
      </c>
      <c r="Z2172" s="1" t="s">
        <v>74</v>
      </c>
      <c r="AA2172" s="1">
        <v>1</v>
      </c>
      <c r="AD2172" s="1" t="s">
        <v>79</v>
      </c>
    </row>
    <row r="2173" spans="1:32" s="1" customFormat="1" x14ac:dyDescent="0.3">
      <c r="A2173" s="1" t="s">
        <v>930</v>
      </c>
      <c r="B2173" s="1" t="s">
        <v>931</v>
      </c>
      <c r="C2173" s="1" t="s">
        <v>932</v>
      </c>
      <c r="D2173" s="1" t="s">
        <v>34</v>
      </c>
      <c r="F2173" s="1" t="s">
        <v>4475</v>
      </c>
      <c r="G2173" s="1" t="s">
        <v>4264</v>
      </c>
      <c r="H2173" s="1" t="s">
        <v>60</v>
      </c>
      <c r="I2173" s="1" t="s">
        <v>113</v>
      </c>
      <c r="J2173" s="1" t="s">
        <v>61</v>
      </c>
      <c r="K2173" s="1" t="str">
        <f>"LVL"</f>
        <v>LVL</v>
      </c>
      <c r="L2173" s="2">
        <v>43537</v>
      </c>
      <c r="M2173" s="2">
        <v>43544</v>
      </c>
      <c r="N2173" s="2">
        <v>43544</v>
      </c>
      <c r="W2173" s="1" t="s">
        <v>59</v>
      </c>
      <c r="X2173" s="1" t="str">
        <f>"139545"</f>
        <v>139545</v>
      </c>
      <c r="Z2173" s="1" t="s">
        <v>74</v>
      </c>
      <c r="AA2173" s="1">
        <v>1</v>
      </c>
      <c r="AD2173" s="1" t="s">
        <v>79</v>
      </c>
    </row>
    <row r="2174" spans="1:32" s="1" customFormat="1" x14ac:dyDescent="0.3">
      <c r="A2174" s="1" t="s">
        <v>4256</v>
      </c>
      <c r="B2174" s="1" t="s">
        <v>4257</v>
      </c>
      <c r="C2174" s="1" t="s">
        <v>4258</v>
      </c>
      <c r="D2174" s="1" t="s">
        <v>34</v>
      </c>
      <c r="F2174" s="1" t="s">
        <v>4475</v>
      </c>
      <c r="G2174" s="1" t="s">
        <v>4265</v>
      </c>
      <c r="H2174" s="1" t="s">
        <v>60</v>
      </c>
      <c r="I2174" s="1" t="s">
        <v>113</v>
      </c>
      <c r="J2174" s="1" t="s">
        <v>61</v>
      </c>
      <c r="K2174" s="1" t="str">
        <f>"LVL"</f>
        <v>LVL</v>
      </c>
      <c r="L2174" s="2">
        <v>43537</v>
      </c>
      <c r="M2174" s="2">
        <v>43545</v>
      </c>
      <c r="N2174" s="2">
        <v>43545</v>
      </c>
      <c r="W2174" s="1" t="s">
        <v>59</v>
      </c>
      <c r="X2174" s="1" t="str">
        <f>"690945"</f>
        <v>690945</v>
      </c>
      <c r="Z2174" s="1" t="s">
        <v>184</v>
      </c>
      <c r="AA2174" s="1">
        <v>1</v>
      </c>
      <c r="AD2174" s="1" t="s">
        <v>79</v>
      </c>
    </row>
    <row r="2175" spans="1:32" s="1" customFormat="1" x14ac:dyDescent="0.3">
      <c r="A2175" s="1" t="s">
        <v>315</v>
      </c>
      <c r="B2175" s="1" t="s">
        <v>316</v>
      </c>
      <c r="C2175" s="1" t="s">
        <v>38</v>
      </c>
      <c r="D2175" s="1" t="s">
        <v>34</v>
      </c>
      <c r="F2175" s="1" t="s">
        <v>4475</v>
      </c>
      <c r="G2175" s="1" t="s">
        <v>4266</v>
      </c>
      <c r="H2175" s="1" t="s">
        <v>60</v>
      </c>
      <c r="I2175" s="1" t="s">
        <v>113</v>
      </c>
      <c r="J2175" s="1" t="s">
        <v>61</v>
      </c>
      <c r="K2175" s="1" t="str">
        <f>"LVL"</f>
        <v>LVL</v>
      </c>
      <c r="L2175" s="2">
        <v>43537</v>
      </c>
      <c r="M2175" s="2">
        <v>43545</v>
      </c>
      <c r="N2175" s="2">
        <v>43545</v>
      </c>
      <c r="W2175" s="1" t="s">
        <v>59</v>
      </c>
      <c r="X2175" s="1" t="str">
        <f>"139545"</f>
        <v>139545</v>
      </c>
      <c r="Z2175" s="1" t="s">
        <v>74</v>
      </c>
      <c r="AA2175" s="1">
        <v>1</v>
      </c>
      <c r="AD2175" s="1" t="s">
        <v>79</v>
      </c>
    </row>
    <row r="2176" spans="1:32" s="1" customFormat="1" x14ac:dyDescent="0.3">
      <c r="A2176" s="1" t="s">
        <v>416</v>
      </c>
      <c r="B2176" s="1" t="s">
        <v>417</v>
      </c>
      <c r="C2176" s="1" t="s">
        <v>586</v>
      </c>
      <c r="D2176" s="1" t="s">
        <v>34</v>
      </c>
      <c r="F2176" s="1" t="s">
        <v>4475</v>
      </c>
      <c r="G2176" s="1" t="s">
        <v>4267</v>
      </c>
      <c r="H2176" s="1" t="s">
        <v>60</v>
      </c>
      <c r="I2176" s="1" t="s">
        <v>113</v>
      </c>
      <c r="J2176" s="1" t="s">
        <v>61</v>
      </c>
      <c r="K2176" s="1" t="str">
        <f>"LVL"</f>
        <v>LVL</v>
      </c>
      <c r="L2176" s="2">
        <v>43537</v>
      </c>
      <c r="M2176" s="2">
        <v>43545</v>
      </c>
      <c r="N2176" s="2">
        <v>43545</v>
      </c>
      <c r="W2176" s="1" t="s">
        <v>59</v>
      </c>
      <c r="X2176" s="1" t="str">
        <f>"690945"</f>
        <v>690945</v>
      </c>
      <c r="Z2176" s="1" t="s">
        <v>184</v>
      </c>
      <c r="AA2176" s="1">
        <v>1</v>
      </c>
      <c r="AD2176" s="1" t="s">
        <v>79</v>
      </c>
    </row>
    <row r="2177" spans="1:32" s="1" customFormat="1" x14ac:dyDescent="0.3">
      <c r="A2177" s="1" t="s">
        <v>3589</v>
      </c>
      <c r="B2177" s="1" t="s">
        <v>189</v>
      </c>
      <c r="C2177" s="1" t="s">
        <v>3590</v>
      </c>
      <c r="D2177" s="1" t="s">
        <v>37</v>
      </c>
      <c r="F2177" s="1">
        <v>105</v>
      </c>
      <c r="G2177" s="1" t="s">
        <v>4268</v>
      </c>
      <c r="H2177" s="1" t="s">
        <v>60</v>
      </c>
      <c r="I2177" s="1" t="s">
        <v>113</v>
      </c>
      <c r="J2177" s="1" t="s">
        <v>61</v>
      </c>
      <c r="K2177" s="1" t="str">
        <f>"FRN"</f>
        <v>FRN</v>
      </c>
      <c r="L2177" s="2">
        <v>43537</v>
      </c>
      <c r="M2177" s="2">
        <v>43538</v>
      </c>
      <c r="N2177" s="2">
        <v>43538</v>
      </c>
      <c r="W2177" s="1" t="s">
        <v>59</v>
      </c>
      <c r="X2177" s="1" t="str">
        <f>"305671"</f>
        <v>305671</v>
      </c>
      <c r="Z2177" s="1" t="s">
        <v>65</v>
      </c>
      <c r="AA2177" s="1">
        <v>1</v>
      </c>
      <c r="AD2177" s="1" t="s">
        <v>67</v>
      </c>
    </row>
    <row r="2178" spans="1:32" s="1" customFormat="1" x14ac:dyDescent="0.3">
      <c r="A2178" s="1" t="s">
        <v>3996</v>
      </c>
      <c r="B2178" s="1" t="s">
        <v>1748</v>
      </c>
      <c r="C2178" s="1" t="s">
        <v>2310</v>
      </c>
      <c r="D2178" s="1" t="s">
        <v>37</v>
      </c>
      <c r="F2178" s="1">
        <v>105</v>
      </c>
      <c r="G2178" s="1" t="s">
        <v>4269</v>
      </c>
      <c r="H2178" s="1" t="s">
        <v>60</v>
      </c>
      <c r="I2178" s="1" t="s">
        <v>64</v>
      </c>
      <c r="J2178" s="1" t="s">
        <v>61</v>
      </c>
      <c r="K2178" s="1" t="str">
        <f>"FRN"</f>
        <v>FRN</v>
      </c>
      <c r="L2178" s="2">
        <v>43538</v>
      </c>
      <c r="M2178" s="2">
        <v>43542</v>
      </c>
      <c r="N2178" s="2">
        <v>43542</v>
      </c>
      <c r="W2178" s="1" t="s">
        <v>59</v>
      </c>
      <c r="X2178" s="1" t="str">
        <f>"305671"</f>
        <v>305671</v>
      </c>
      <c r="Z2178" s="1" t="s">
        <v>65</v>
      </c>
      <c r="AA2178" s="1">
        <v>1</v>
      </c>
      <c r="AD2178" s="1" t="s">
        <v>67</v>
      </c>
    </row>
    <row r="2179" spans="1:32" s="1" customFormat="1" x14ac:dyDescent="0.3">
      <c r="A2179" s="1" t="s">
        <v>315</v>
      </c>
      <c r="B2179" s="1" t="s">
        <v>316</v>
      </c>
      <c r="C2179" s="1" t="s">
        <v>38</v>
      </c>
      <c r="D2179" s="1" t="s">
        <v>34</v>
      </c>
      <c r="F2179" s="1" t="s">
        <v>4475</v>
      </c>
      <c r="G2179" s="1" t="s">
        <v>4270</v>
      </c>
      <c r="H2179" s="1" t="s">
        <v>60</v>
      </c>
      <c r="I2179" s="1" t="s">
        <v>113</v>
      </c>
      <c r="J2179" s="1" t="s">
        <v>61</v>
      </c>
      <c r="K2179" s="1" t="str">
        <f t="shared" ref="K2179:K2187" si="155">"LVL"</f>
        <v>LVL</v>
      </c>
      <c r="L2179" s="2">
        <v>43538</v>
      </c>
      <c r="M2179" s="2">
        <v>43545</v>
      </c>
      <c r="N2179" s="2">
        <v>43545</v>
      </c>
      <c r="W2179" s="1" t="s">
        <v>59</v>
      </c>
      <c r="X2179" s="1" t="str">
        <f>"139545"</f>
        <v>139545</v>
      </c>
      <c r="Z2179" s="1" t="s">
        <v>74</v>
      </c>
      <c r="AA2179" s="1">
        <v>1</v>
      </c>
      <c r="AD2179" s="1" t="s">
        <v>79</v>
      </c>
    </row>
    <row r="2180" spans="1:32" s="1" customFormat="1" x14ac:dyDescent="0.3">
      <c r="A2180" s="1" t="s">
        <v>1898</v>
      </c>
      <c r="B2180" s="1" t="s">
        <v>134</v>
      </c>
      <c r="C2180" s="1" t="s">
        <v>1899</v>
      </c>
      <c r="D2180" s="1" t="s">
        <v>34</v>
      </c>
      <c r="F2180" s="1" t="s">
        <v>4475</v>
      </c>
      <c r="G2180" s="1" t="s">
        <v>4271</v>
      </c>
      <c r="H2180" s="1" t="s">
        <v>60</v>
      </c>
      <c r="I2180" s="1" t="s">
        <v>113</v>
      </c>
      <c r="J2180" s="1" t="s">
        <v>61</v>
      </c>
      <c r="K2180" s="1" t="str">
        <f t="shared" si="155"/>
        <v>LVL</v>
      </c>
      <c r="L2180" s="2">
        <v>43538</v>
      </c>
      <c r="M2180" s="2">
        <v>43545</v>
      </c>
      <c r="N2180" s="2">
        <v>43545</v>
      </c>
      <c r="W2180" s="1" t="s">
        <v>59</v>
      </c>
      <c r="X2180" s="1" t="str">
        <f>"690945"</f>
        <v>690945</v>
      </c>
      <c r="Z2180" s="1" t="s">
        <v>184</v>
      </c>
      <c r="AA2180" s="1">
        <v>1</v>
      </c>
      <c r="AB2180" s="1" t="s">
        <v>4272</v>
      </c>
      <c r="AD2180" s="1" t="s">
        <v>79</v>
      </c>
    </row>
    <row r="2181" spans="1:32" s="1" customFormat="1" x14ac:dyDescent="0.3">
      <c r="A2181" s="1" t="s">
        <v>4182</v>
      </c>
      <c r="B2181" s="1" t="s">
        <v>4183</v>
      </c>
      <c r="C2181" s="1" t="s">
        <v>4184</v>
      </c>
      <c r="D2181" s="1" t="s">
        <v>34</v>
      </c>
      <c r="F2181" s="1" t="s">
        <v>4475</v>
      </c>
      <c r="G2181" s="1" t="s">
        <v>4273</v>
      </c>
      <c r="H2181" s="1" t="s">
        <v>60</v>
      </c>
      <c r="I2181" s="1" t="s">
        <v>113</v>
      </c>
      <c r="J2181" s="1" t="s">
        <v>61</v>
      </c>
      <c r="K2181" s="1" t="str">
        <f t="shared" si="155"/>
        <v>LVL</v>
      </c>
      <c r="L2181" s="2">
        <v>43538</v>
      </c>
      <c r="M2181" s="2">
        <v>43545</v>
      </c>
      <c r="N2181" s="2">
        <v>43545</v>
      </c>
      <c r="W2181" s="1" t="s">
        <v>59</v>
      </c>
      <c r="X2181" s="1" t="str">
        <f>"139545"</f>
        <v>139545</v>
      </c>
      <c r="Z2181" s="1" t="s">
        <v>74</v>
      </c>
      <c r="AA2181" s="1">
        <v>1</v>
      </c>
      <c r="AD2181" s="1" t="s">
        <v>79</v>
      </c>
    </row>
    <row r="2182" spans="1:32" s="1" customFormat="1" x14ac:dyDescent="0.3">
      <c r="A2182" s="1" t="s">
        <v>1348</v>
      </c>
      <c r="B2182" s="1" t="s">
        <v>1349</v>
      </c>
      <c r="C2182" s="1" t="s">
        <v>607</v>
      </c>
      <c r="D2182" s="1" t="s">
        <v>34</v>
      </c>
      <c r="F2182" s="1" t="s">
        <v>4475</v>
      </c>
      <c r="G2182" s="1" t="s">
        <v>4274</v>
      </c>
      <c r="H2182" s="1" t="s">
        <v>60</v>
      </c>
      <c r="I2182" s="1" t="s">
        <v>113</v>
      </c>
      <c r="J2182" s="1" t="s">
        <v>61</v>
      </c>
      <c r="K2182" s="1" t="str">
        <f t="shared" si="155"/>
        <v>LVL</v>
      </c>
      <c r="L2182" s="2">
        <v>43538</v>
      </c>
      <c r="M2182" s="2">
        <v>43545</v>
      </c>
      <c r="N2182" s="2">
        <v>43545</v>
      </c>
      <c r="W2182" s="1" t="s">
        <v>59</v>
      </c>
      <c r="X2182" s="1" t="str">
        <f t="shared" ref="X2182:X2187" si="156">"690945"</f>
        <v>690945</v>
      </c>
      <c r="Z2182" s="1" t="s">
        <v>184</v>
      </c>
      <c r="AA2182" s="1">
        <v>1</v>
      </c>
      <c r="AD2182" s="1" t="s">
        <v>79</v>
      </c>
    </row>
    <row r="2183" spans="1:32" s="1" customFormat="1" x14ac:dyDescent="0.3">
      <c r="A2183" s="1" t="s">
        <v>1348</v>
      </c>
      <c r="B2183" s="1" t="s">
        <v>1349</v>
      </c>
      <c r="C2183" s="1" t="s">
        <v>607</v>
      </c>
      <c r="D2183" s="1" t="s">
        <v>34</v>
      </c>
      <c r="F2183" s="1" t="s">
        <v>4475</v>
      </c>
      <c r="G2183" s="1" t="s">
        <v>4274</v>
      </c>
      <c r="H2183" s="1" t="s">
        <v>60</v>
      </c>
      <c r="I2183" s="1" t="s">
        <v>113</v>
      </c>
      <c r="J2183" s="1" t="s">
        <v>61</v>
      </c>
      <c r="K2183" s="1" t="str">
        <f t="shared" si="155"/>
        <v>LVL</v>
      </c>
      <c r="L2183" s="2">
        <v>43538</v>
      </c>
      <c r="M2183" s="2">
        <v>43545</v>
      </c>
      <c r="N2183" s="2">
        <v>43545</v>
      </c>
      <c r="W2183" s="1" t="s">
        <v>59</v>
      </c>
      <c r="X2183" s="1" t="str">
        <f t="shared" si="156"/>
        <v>690945</v>
      </c>
      <c r="Z2183" s="1" t="s">
        <v>184</v>
      </c>
      <c r="AA2183" s="1">
        <v>1</v>
      </c>
      <c r="AD2183" s="1" t="s">
        <v>79</v>
      </c>
    </row>
    <row r="2184" spans="1:32" s="1" customFormat="1" x14ac:dyDescent="0.3">
      <c r="A2184" s="1" t="s">
        <v>557</v>
      </c>
      <c r="B2184" s="1" t="s">
        <v>558</v>
      </c>
      <c r="C2184" s="1" t="s">
        <v>559</v>
      </c>
      <c r="D2184" s="1" t="s">
        <v>34</v>
      </c>
      <c r="F2184" s="1" t="s">
        <v>4475</v>
      </c>
      <c r="G2184" s="1" t="s">
        <v>4275</v>
      </c>
      <c r="H2184" s="1" t="s">
        <v>60</v>
      </c>
      <c r="I2184" s="1" t="s">
        <v>113</v>
      </c>
      <c r="J2184" s="1" t="s">
        <v>61</v>
      </c>
      <c r="K2184" s="1" t="str">
        <f t="shared" si="155"/>
        <v>LVL</v>
      </c>
      <c r="L2184" s="2">
        <v>43538</v>
      </c>
      <c r="M2184" s="2">
        <v>43545</v>
      </c>
      <c r="N2184" s="2">
        <v>43545</v>
      </c>
      <c r="W2184" s="1" t="s">
        <v>59</v>
      </c>
      <c r="X2184" s="1" t="str">
        <f t="shared" si="156"/>
        <v>690945</v>
      </c>
      <c r="Z2184" s="1" t="s">
        <v>184</v>
      </c>
      <c r="AA2184" s="1">
        <v>1</v>
      </c>
      <c r="AB2184" s="1" t="s">
        <v>4276</v>
      </c>
      <c r="AD2184" s="1" t="s">
        <v>79</v>
      </c>
    </row>
    <row r="2185" spans="1:32" s="1" customFormat="1" x14ac:dyDescent="0.3">
      <c r="A2185" s="1" t="s">
        <v>1213</v>
      </c>
      <c r="B2185" s="1" t="s">
        <v>687</v>
      </c>
      <c r="C2185" s="1" t="s">
        <v>1214</v>
      </c>
      <c r="D2185" s="1" t="s">
        <v>34</v>
      </c>
      <c r="F2185" s="1" t="s">
        <v>4475</v>
      </c>
      <c r="G2185" s="1" t="s">
        <v>4277</v>
      </c>
      <c r="H2185" s="1" t="s">
        <v>60</v>
      </c>
      <c r="I2185" s="1" t="s">
        <v>113</v>
      </c>
      <c r="J2185" s="1" t="s">
        <v>61</v>
      </c>
      <c r="K2185" s="1" t="str">
        <f t="shared" si="155"/>
        <v>LVL</v>
      </c>
      <c r="L2185" s="2">
        <v>43538</v>
      </c>
      <c r="M2185" s="2">
        <v>43546</v>
      </c>
      <c r="N2185" s="2">
        <v>43546</v>
      </c>
      <c r="W2185" s="1" t="s">
        <v>59</v>
      </c>
      <c r="X2185" s="1" t="str">
        <f t="shared" si="156"/>
        <v>690945</v>
      </c>
      <c r="Z2185" s="1" t="s">
        <v>184</v>
      </c>
      <c r="AA2185" s="1">
        <v>1</v>
      </c>
      <c r="AD2185" s="1" t="s">
        <v>79</v>
      </c>
    </row>
    <row r="2186" spans="1:32" s="1" customFormat="1" x14ac:dyDescent="0.3">
      <c r="A2186" s="1" t="s">
        <v>1213</v>
      </c>
      <c r="B2186" s="1" t="s">
        <v>687</v>
      </c>
      <c r="C2186" s="1" t="s">
        <v>1214</v>
      </c>
      <c r="D2186" s="1" t="s">
        <v>34</v>
      </c>
      <c r="F2186" s="1" t="s">
        <v>4475</v>
      </c>
      <c r="G2186" s="1" t="s">
        <v>4277</v>
      </c>
      <c r="H2186" s="1" t="s">
        <v>60</v>
      </c>
      <c r="I2186" s="1" t="s">
        <v>113</v>
      </c>
      <c r="J2186" s="1" t="s">
        <v>61</v>
      </c>
      <c r="K2186" s="1" t="str">
        <f t="shared" si="155"/>
        <v>LVL</v>
      </c>
      <c r="L2186" s="2">
        <v>43538</v>
      </c>
      <c r="M2186" s="2">
        <v>43546</v>
      </c>
      <c r="N2186" s="2">
        <v>43546</v>
      </c>
      <c r="W2186" s="1" t="s">
        <v>59</v>
      </c>
      <c r="X2186" s="1" t="str">
        <f t="shared" si="156"/>
        <v>690945</v>
      </c>
      <c r="Z2186" s="1" t="s">
        <v>184</v>
      </c>
      <c r="AA2186" s="1">
        <v>1</v>
      </c>
      <c r="AD2186" s="1" t="s">
        <v>79</v>
      </c>
    </row>
    <row r="2187" spans="1:32" s="1" customFormat="1" x14ac:dyDescent="0.3">
      <c r="A2187" s="1" t="s">
        <v>527</v>
      </c>
      <c r="B2187" s="1" t="s">
        <v>528</v>
      </c>
      <c r="C2187" s="1" t="s">
        <v>529</v>
      </c>
      <c r="D2187" s="1" t="s">
        <v>34</v>
      </c>
      <c r="F2187" s="1" t="s">
        <v>4475</v>
      </c>
      <c r="G2187" s="1" t="s">
        <v>4278</v>
      </c>
      <c r="H2187" s="1" t="s">
        <v>60</v>
      </c>
      <c r="I2187" s="1" t="s">
        <v>113</v>
      </c>
      <c r="J2187" s="1" t="s">
        <v>61</v>
      </c>
      <c r="K2187" s="1" t="str">
        <f t="shared" si="155"/>
        <v>LVL</v>
      </c>
      <c r="L2187" s="2">
        <v>43538</v>
      </c>
      <c r="M2187" s="2">
        <v>43546</v>
      </c>
      <c r="N2187" s="2">
        <v>43546</v>
      </c>
      <c r="W2187" s="1" t="s">
        <v>59</v>
      </c>
      <c r="X2187" s="1" t="str">
        <f t="shared" si="156"/>
        <v>690945</v>
      </c>
      <c r="Z2187" s="1" t="s">
        <v>184</v>
      </c>
      <c r="AA2187" s="1">
        <v>1</v>
      </c>
      <c r="AD2187" s="1" t="s">
        <v>79</v>
      </c>
    </row>
    <row r="2188" spans="1:32" s="1" customFormat="1" x14ac:dyDescent="0.3">
      <c r="A2188" s="1" t="s">
        <v>2194</v>
      </c>
      <c r="B2188" s="1" t="s">
        <v>2195</v>
      </c>
      <c r="C2188" s="1" t="s">
        <v>2196</v>
      </c>
      <c r="D2188" s="1" t="s">
        <v>37</v>
      </c>
      <c r="F2188" s="1">
        <v>87</v>
      </c>
      <c r="G2188" s="1" t="s">
        <v>4280</v>
      </c>
      <c r="H2188" s="1" t="s">
        <v>60</v>
      </c>
      <c r="I2188" s="1" t="s">
        <v>113</v>
      </c>
      <c r="J2188" s="1" t="s">
        <v>61</v>
      </c>
      <c r="K2188" s="1" t="str">
        <f>"44"</f>
        <v>44</v>
      </c>
      <c r="L2188" s="2">
        <v>43538</v>
      </c>
      <c r="M2188" s="2">
        <v>43542</v>
      </c>
      <c r="N2188" s="2">
        <v>43542</v>
      </c>
      <c r="O2188" s="2">
        <v>43951</v>
      </c>
      <c r="W2188" s="1" t="s">
        <v>59</v>
      </c>
      <c r="X2188" s="1" t="str">
        <f>"921880"</f>
        <v>921880</v>
      </c>
      <c r="Z2188" s="1" t="s">
        <v>4279</v>
      </c>
      <c r="AA2188" s="1">
        <v>1</v>
      </c>
      <c r="AD2188" s="1" t="s">
        <v>4281</v>
      </c>
      <c r="AF2188" s="2">
        <v>43950</v>
      </c>
    </row>
    <row r="2189" spans="1:32" s="1" customFormat="1" x14ac:dyDescent="0.3">
      <c r="A2189" s="1" t="s">
        <v>2194</v>
      </c>
      <c r="B2189" s="1" t="s">
        <v>2195</v>
      </c>
      <c r="C2189" s="1" t="s">
        <v>2196</v>
      </c>
      <c r="D2189" s="1" t="s">
        <v>37</v>
      </c>
      <c r="F2189" s="1">
        <v>87</v>
      </c>
      <c r="G2189" s="1" t="s">
        <v>4282</v>
      </c>
      <c r="H2189" s="1" t="s">
        <v>60</v>
      </c>
      <c r="I2189" s="1" t="s">
        <v>113</v>
      </c>
      <c r="J2189" s="1" t="s">
        <v>61</v>
      </c>
      <c r="K2189" s="1" t="str">
        <f>"44"</f>
        <v>44</v>
      </c>
      <c r="L2189" s="2">
        <v>43538</v>
      </c>
      <c r="M2189" s="2">
        <v>43542</v>
      </c>
      <c r="N2189" s="2">
        <v>43542</v>
      </c>
      <c r="O2189" s="2">
        <v>43951</v>
      </c>
      <c r="W2189" s="1" t="s">
        <v>59</v>
      </c>
      <c r="X2189" s="1" t="str">
        <f>"921880"</f>
        <v>921880</v>
      </c>
      <c r="Z2189" s="1" t="s">
        <v>4279</v>
      </c>
      <c r="AA2189" s="1">
        <v>1</v>
      </c>
      <c r="AD2189" s="1" t="s">
        <v>4281</v>
      </c>
      <c r="AF2189" s="2">
        <v>43950</v>
      </c>
    </row>
    <row r="2190" spans="1:32" s="1" customFormat="1" x14ac:dyDescent="0.3">
      <c r="A2190" s="1" t="s">
        <v>2194</v>
      </c>
      <c r="B2190" s="1" t="s">
        <v>2195</v>
      </c>
      <c r="C2190" s="1" t="s">
        <v>2196</v>
      </c>
      <c r="D2190" s="1" t="s">
        <v>37</v>
      </c>
      <c r="F2190" s="1">
        <v>87</v>
      </c>
      <c r="G2190" s="1" t="s">
        <v>4283</v>
      </c>
      <c r="H2190" s="1" t="s">
        <v>60</v>
      </c>
      <c r="I2190" s="1" t="s">
        <v>113</v>
      </c>
      <c r="J2190" s="1" t="s">
        <v>61</v>
      </c>
      <c r="K2190" s="1" t="str">
        <f>"44"</f>
        <v>44</v>
      </c>
      <c r="L2190" s="2">
        <v>43538</v>
      </c>
      <c r="M2190" s="2">
        <v>43542</v>
      </c>
      <c r="N2190" s="2">
        <v>43542</v>
      </c>
      <c r="O2190" s="2">
        <v>43951</v>
      </c>
      <c r="W2190" s="1" t="s">
        <v>59</v>
      </c>
      <c r="X2190" s="1" t="str">
        <f>"921880"</f>
        <v>921880</v>
      </c>
      <c r="Z2190" s="1" t="s">
        <v>4279</v>
      </c>
      <c r="AA2190" s="1">
        <v>1</v>
      </c>
      <c r="AD2190" s="1" t="s">
        <v>4281</v>
      </c>
      <c r="AF2190" s="2">
        <v>43950</v>
      </c>
    </row>
    <row r="2191" spans="1:32" s="1" customFormat="1" x14ac:dyDescent="0.3">
      <c r="A2191" s="1" t="s">
        <v>2194</v>
      </c>
      <c r="B2191" s="1" t="s">
        <v>2195</v>
      </c>
      <c r="C2191" s="1" t="s">
        <v>2196</v>
      </c>
      <c r="D2191" s="1" t="s">
        <v>37</v>
      </c>
      <c r="F2191" s="1">
        <v>87</v>
      </c>
      <c r="G2191" s="1" t="s">
        <v>4284</v>
      </c>
      <c r="H2191" s="1" t="s">
        <v>60</v>
      </c>
      <c r="I2191" s="1" t="s">
        <v>113</v>
      </c>
      <c r="J2191" s="1" t="s">
        <v>61</v>
      </c>
      <c r="K2191" s="1" t="str">
        <f>"44"</f>
        <v>44</v>
      </c>
      <c r="L2191" s="2">
        <v>43538</v>
      </c>
      <c r="M2191" s="2">
        <v>43542</v>
      </c>
      <c r="N2191" s="2">
        <v>43542</v>
      </c>
      <c r="O2191" s="2">
        <v>43956</v>
      </c>
      <c r="W2191" s="1" t="s">
        <v>59</v>
      </c>
      <c r="X2191" s="1" t="str">
        <f>"921880"</f>
        <v>921880</v>
      </c>
      <c r="Z2191" s="1" t="s">
        <v>4279</v>
      </c>
      <c r="AA2191" s="1">
        <v>1</v>
      </c>
      <c r="AD2191" s="1" t="s">
        <v>4281</v>
      </c>
      <c r="AF2191" s="2">
        <v>43955</v>
      </c>
    </row>
    <row r="2192" spans="1:32" s="1" customFormat="1" x14ac:dyDescent="0.3">
      <c r="A2192" s="1" t="s">
        <v>951</v>
      </c>
      <c r="B2192" s="1" t="s">
        <v>500</v>
      </c>
      <c r="C2192" s="1" t="s">
        <v>635</v>
      </c>
      <c r="D2192" s="1" t="s">
        <v>37</v>
      </c>
      <c r="F2192" s="1" t="s">
        <v>4478</v>
      </c>
      <c r="G2192" s="1" t="s">
        <v>4285</v>
      </c>
      <c r="H2192" s="1" t="s">
        <v>60</v>
      </c>
      <c r="I2192" s="1" t="s">
        <v>113</v>
      </c>
      <c r="J2192" s="1" t="s">
        <v>61</v>
      </c>
      <c r="K2192" s="1" t="str">
        <f>"102"</f>
        <v>102</v>
      </c>
      <c r="L2192" s="2">
        <v>43539</v>
      </c>
      <c r="M2192" s="2">
        <v>43542</v>
      </c>
      <c r="N2192" s="2">
        <v>43542</v>
      </c>
      <c r="W2192" s="1" t="s">
        <v>59</v>
      </c>
      <c r="X2192" s="1" t="str">
        <f>"847692"</f>
        <v>847692</v>
      </c>
      <c r="Z2192" s="1" t="s">
        <v>108</v>
      </c>
      <c r="AA2192" s="1">
        <v>1</v>
      </c>
      <c r="AD2192" s="1" t="s">
        <v>114</v>
      </c>
    </row>
    <row r="2193" spans="1:30" s="1" customFormat="1" x14ac:dyDescent="0.3">
      <c r="A2193" s="1" t="s">
        <v>1182</v>
      </c>
      <c r="B2193" s="1" t="s">
        <v>1183</v>
      </c>
      <c r="C2193" s="1" t="s">
        <v>1184</v>
      </c>
      <c r="D2193" s="1" t="s">
        <v>34</v>
      </c>
      <c r="F2193" s="1" t="s">
        <v>4475</v>
      </c>
      <c r="G2193" s="1" t="s">
        <v>4286</v>
      </c>
      <c r="H2193" s="1" t="s">
        <v>60</v>
      </c>
      <c r="I2193" s="1" t="s">
        <v>113</v>
      </c>
      <c r="J2193" s="1" t="s">
        <v>61</v>
      </c>
      <c r="K2193" s="1" t="str">
        <f t="shared" ref="K2193:K2204" si="157">"LVL"</f>
        <v>LVL</v>
      </c>
      <c r="L2193" s="2">
        <v>43539</v>
      </c>
      <c r="M2193" s="2">
        <v>43546</v>
      </c>
      <c r="N2193" s="2">
        <v>43546</v>
      </c>
      <c r="W2193" s="1" t="s">
        <v>59</v>
      </c>
      <c r="X2193" s="1" t="str">
        <f>"690945"</f>
        <v>690945</v>
      </c>
      <c r="Z2193" s="1" t="s">
        <v>184</v>
      </c>
      <c r="AA2193" s="1">
        <v>1</v>
      </c>
      <c r="AB2193" s="1" t="s">
        <v>4287</v>
      </c>
      <c r="AD2193" s="1" t="s">
        <v>79</v>
      </c>
    </row>
    <row r="2194" spans="1:30" s="1" customFormat="1" x14ac:dyDescent="0.3">
      <c r="A2194" s="1" t="s">
        <v>1971</v>
      </c>
      <c r="B2194" s="1" t="s">
        <v>1972</v>
      </c>
      <c r="C2194" s="1" t="s">
        <v>1973</v>
      </c>
      <c r="D2194" s="1" t="s">
        <v>34</v>
      </c>
      <c r="F2194" s="1" t="s">
        <v>4475</v>
      </c>
      <c r="G2194" s="1" t="s">
        <v>4288</v>
      </c>
      <c r="H2194" s="1" t="s">
        <v>60</v>
      </c>
      <c r="I2194" s="1" t="s">
        <v>113</v>
      </c>
      <c r="J2194" s="1" t="s">
        <v>61</v>
      </c>
      <c r="K2194" s="1" t="str">
        <f t="shared" si="157"/>
        <v>LVL</v>
      </c>
      <c r="L2194" s="2">
        <v>43539</v>
      </c>
      <c r="M2194" s="2">
        <v>43546</v>
      </c>
      <c r="N2194" s="2">
        <v>43546</v>
      </c>
      <c r="W2194" s="1" t="s">
        <v>59</v>
      </c>
      <c r="X2194" s="1" t="str">
        <f>"690945"</f>
        <v>690945</v>
      </c>
      <c r="Z2194" s="1" t="s">
        <v>184</v>
      </c>
      <c r="AA2194" s="1">
        <v>1</v>
      </c>
      <c r="AD2194" s="1" t="s">
        <v>79</v>
      </c>
    </row>
    <row r="2195" spans="1:30" s="1" customFormat="1" x14ac:dyDescent="0.3">
      <c r="A2195" s="1" t="s">
        <v>436</v>
      </c>
      <c r="B2195" s="1" t="s">
        <v>437</v>
      </c>
      <c r="C2195" s="1" t="s">
        <v>438</v>
      </c>
      <c r="D2195" s="1" t="s">
        <v>34</v>
      </c>
      <c r="F2195" s="1" t="s">
        <v>4475</v>
      </c>
      <c r="G2195" s="1" t="s">
        <v>4289</v>
      </c>
      <c r="H2195" s="1" t="s">
        <v>60</v>
      </c>
      <c r="I2195" s="1" t="s">
        <v>113</v>
      </c>
      <c r="J2195" s="1" t="s">
        <v>61</v>
      </c>
      <c r="K2195" s="1" t="str">
        <f t="shared" si="157"/>
        <v>LVL</v>
      </c>
      <c r="L2195" s="2">
        <v>43539</v>
      </c>
      <c r="M2195" s="2">
        <v>43546</v>
      </c>
      <c r="N2195" s="2">
        <v>43546</v>
      </c>
      <c r="W2195" s="1" t="s">
        <v>59</v>
      </c>
      <c r="X2195" s="1" t="str">
        <f>"690945"</f>
        <v>690945</v>
      </c>
      <c r="Z2195" s="1" t="s">
        <v>184</v>
      </c>
      <c r="AA2195" s="1">
        <v>1</v>
      </c>
      <c r="AD2195" s="1" t="s">
        <v>79</v>
      </c>
    </row>
    <row r="2196" spans="1:30" s="1" customFormat="1" x14ac:dyDescent="0.3">
      <c r="A2196" s="1" t="s">
        <v>1213</v>
      </c>
      <c r="B2196" s="1" t="s">
        <v>687</v>
      </c>
      <c r="C2196" s="1" t="s">
        <v>1214</v>
      </c>
      <c r="D2196" s="1" t="s">
        <v>34</v>
      </c>
      <c r="F2196" s="1" t="s">
        <v>4475</v>
      </c>
      <c r="G2196" s="1" t="s">
        <v>4290</v>
      </c>
      <c r="H2196" s="1" t="s">
        <v>60</v>
      </c>
      <c r="I2196" s="1" t="s">
        <v>113</v>
      </c>
      <c r="J2196" s="1" t="s">
        <v>61</v>
      </c>
      <c r="K2196" s="1" t="str">
        <f t="shared" si="157"/>
        <v>LVL</v>
      </c>
      <c r="L2196" s="2">
        <v>43539</v>
      </c>
      <c r="M2196" s="2">
        <v>43546</v>
      </c>
      <c r="N2196" s="2">
        <v>43546</v>
      </c>
      <c r="W2196" s="1" t="s">
        <v>59</v>
      </c>
      <c r="X2196" s="1" t="str">
        <f>"690945"</f>
        <v>690945</v>
      </c>
      <c r="Z2196" s="1" t="s">
        <v>184</v>
      </c>
      <c r="AA2196" s="1">
        <v>1</v>
      </c>
      <c r="AD2196" s="1" t="s">
        <v>79</v>
      </c>
    </row>
    <row r="2197" spans="1:30" s="1" customFormat="1" x14ac:dyDescent="0.3">
      <c r="A2197" s="1" t="s">
        <v>1213</v>
      </c>
      <c r="B2197" s="1" t="s">
        <v>687</v>
      </c>
      <c r="C2197" s="1" t="s">
        <v>1214</v>
      </c>
      <c r="D2197" s="1" t="s">
        <v>34</v>
      </c>
      <c r="F2197" s="1" t="s">
        <v>4475</v>
      </c>
      <c r="G2197" s="1" t="s">
        <v>4290</v>
      </c>
      <c r="H2197" s="1" t="s">
        <v>60</v>
      </c>
      <c r="I2197" s="1" t="s">
        <v>113</v>
      </c>
      <c r="J2197" s="1" t="s">
        <v>61</v>
      </c>
      <c r="K2197" s="1" t="str">
        <f t="shared" si="157"/>
        <v>LVL</v>
      </c>
      <c r="L2197" s="2">
        <v>43539</v>
      </c>
      <c r="M2197" s="2">
        <v>43546</v>
      </c>
      <c r="N2197" s="2">
        <v>43546</v>
      </c>
      <c r="W2197" s="1" t="s">
        <v>59</v>
      </c>
      <c r="X2197" s="1" t="str">
        <f>"690945"</f>
        <v>690945</v>
      </c>
      <c r="Z2197" s="1" t="s">
        <v>184</v>
      </c>
      <c r="AA2197" s="1">
        <v>1</v>
      </c>
      <c r="AD2197" s="1" t="s">
        <v>79</v>
      </c>
    </row>
    <row r="2198" spans="1:30" s="1" customFormat="1" x14ac:dyDescent="0.3">
      <c r="A2198" s="1" t="s">
        <v>4292</v>
      </c>
      <c r="B2198" s="1" t="s">
        <v>134</v>
      </c>
      <c r="C2198" s="1" t="s">
        <v>1664</v>
      </c>
      <c r="D2198" s="1" t="s">
        <v>34</v>
      </c>
      <c r="F2198" s="1" t="s">
        <v>4475</v>
      </c>
      <c r="G2198" s="1" t="s">
        <v>4291</v>
      </c>
      <c r="H2198" s="1" t="s">
        <v>60</v>
      </c>
      <c r="I2198" s="1" t="s">
        <v>113</v>
      </c>
      <c r="J2198" s="1" t="s">
        <v>61</v>
      </c>
      <c r="K2198" s="1" t="str">
        <f t="shared" si="157"/>
        <v>LVL</v>
      </c>
      <c r="L2198" s="2">
        <v>43539</v>
      </c>
      <c r="M2198" s="2">
        <v>43546</v>
      </c>
      <c r="N2198" s="2">
        <v>43546</v>
      </c>
      <c r="W2198" s="1" t="s">
        <v>59</v>
      </c>
      <c r="X2198" s="1" t="str">
        <f>"139545"</f>
        <v>139545</v>
      </c>
      <c r="Z2198" s="1" t="s">
        <v>74</v>
      </c>
      <c r="AA2198" s="1">
        <v>1</v>
      </c>
      <c r="AB2198" s="1" t="s">
        <v>4293</v>
      </c>
      <c r="AD2198" s="1" t="s">
        <v>79</v>
      </c>
    </row>
    <row r="2199" spans="1:30" s="1" customFormat="1" x14ac:dyDescent="0.3">
      <c r="A2199" s="1" t="s">
        <v>4295</v>
      </c>
      <c r="B2199" s="1" t="s">
        <v>3648</v>
      </c>
      <c r="C2199" s="1" t="s">
        <v>941</v>
      </c>
      <c r="D2199" s="1" t="s">
        <v>34</v>
      </c>
      <c r="F2199" s="1" t="s">
        <v>4475</v>
      </c>
      <c r="G2199" s="1" t="s">
        <v>4294</v>
      </c>
      <c r="H2199" s="1" t="s">
        <v>60</v>
      </c>
      <c r="I2199" s="1" t="s">
        <v>113</v>
      </c>
      <c r="J2199" s="1" t="s">
        <v>61</v>
      </c>
      <c r="K2199" s="1" t="str">
        <f t="shared" si="157"/>
        <v>LVL</v>
      </c>
      <c r="L2199" s="2">
        <v>43539</v>
      </c>
      <c r="M2199" s="2">
        <v>43546</v>
      </c>
      <c r="N2199" s="2">
        <v>43546</v>
      </c>
      <c r="W2199" s="1" t="s">
        <v>59</v>
      </c>
      <c r="X2199" s="1" t="str">
        <f t="shared" ref="X2199:X2204" si="158">"690945"</f>
        <v>690945</v>
      </c>
      <c r="Z2199" s="1" t="s">
        <v>184</v>
      </c>
      <c r="AA2199" s="1">
        <v>1</v>
      </c>
      <c r="AB2199" s="1" t="s">
        <v>4296</v>
      </c>
      <c r="AD2199" s="1" t="s">
        <v>79</v>
      </c>
    </row>
    <row r="2200" spans="1:30" s="1" customFormat="1" x14ac:dyDescent="0.3">
      <c r="A2200" s="1" t="s">
        <v>4295</v>
      </c>
      <c r="B2200" s="1" t="s">
        <v>3648</v>
      </c>
      <c r="C2200" s="1" t="s">
        <v>941</v>
      </c>
      <c r="D2200" s="1" t="s">
        <v>34</v>
      </c>
      <c r="F2200" s="1" t="s">
        <v>4475</v>
      </c>
      <c r="G2200" s="1" t="s">
        <v>4294</v>
      </c>
      <c r="H2200" s="1" t="s">
        <v>60</v>
      </c>
      <c r="I2200" s="1" t="s">
        <v>113</v>
      </c>
      <c r="J2200" s="1" t="s">
        <v>61</v>
      </c>
      <c r="K2200" s="1" t="str">
        <f t="shared" si="157"/>
        <v>LVL</v>
      </c>
      <c r="L2200" s="2">
        <v>43539</v>
      </c>
      <c r="M2200" s="2">
        <v>43546</v>
      </c>
      <c r="N2200" s="2">
        <v>43546</v>
      </c>
      <c r="W2200" s="1" t="s">
        <v>59</v>
      </c>
      <c r="X2200" s="1" t="str">
        <f t="shared" si="158"/>
        <v>690945</v>
      </c>
      <c r="Z2200" s="1" t="s">
        <v>184</v>
      </c>
      <c r="AA2200" s="1">
        <v>1</v>
      </c>
      <c r="AB2200" s="1" t="s">
        <v>4296</v>
      </c>
      <c r="AD2200" s="1" t="s">
        <v>79</v>
      </c>
    </row>
    <row r="2201" spans="1:30" s="1" customFormat="1" x14ac:dyDescent="0.3">
      <c r="A2201" s="1" t="s">
        <v>4225</v>
      </c>
      <c r="B2201" s="1" t="s">
        <v>500</v>
      </c>
      <c r="C2201" s="1" t="s">
        <v>4226</v>
      </c>
      <c r="D2201" s="1" t="s">
        <v>34</v>
      </c>
      <c r="F2201" s="1" t="s">
        <v>4475</v>
      </c>
      <c r="G2201" s="1" t="s">
        <v>4297</v>
      </c>
      <c r="H2201" s="1" t="s">
        <v>60</v>
      </c>
      <c r="I2201" s="1" t="s">
        <v>113</v>
      </c>
      <c r="J2201" s="1" t="s">
        <v>61</v>
      </c>
      <c r="K2201" s="1" t="str">
        <f t="shared" si="157"/>
        <v>LVL</v>
      </c>
      <c r="L2201" s="2">
        <v>43539</v>
      </c>
      <c r="M2201" s="2">
        <v>43546</v>
      </c>
      <c r="N2201" s="2">
        <v>43546</v>
      </c>
      <c r="W2201" s="1" t="s">
        <v>59</v>
      </c>
      <c r="X2201" s="1" t="str">
        <f t="shared" si="158"/>
        <v>690945</v>
      </c>
      <c r="Z2201" s="1" t="s">
        <v>184</v>
      </c>
      <c r="AA2201" s="1">
        <v>1</v>
      </c>
      <c r="AB2201" s="1" t="s">
        <v>4298</v>
      </c>
      <c r="AD2201" s="1" t="s">
        <v>79</v>
      </c>
    </row>
    <row r="2202" spans="1:30" s="1" customFormat="1" x14ac:dyDescent="0.3">
      <c r="A2202" s="1" t="s">
        <v>557</v>
      </c>
      <c r="B2202" s="1" t="s">
        <v>558</v>
      </c>
      <c r="C2202" s="1" t="s">
        <v>559</v>
      </c>
      <c r="D2202" s="1" t="s">
        <v>34</v>
      </c>
      <c r="F2202" s="1" t="s">
        <v>4475</v>
      </c>
      <c r="G2202" s="1" t="s">
        <v>4299</v>
      </c>
      <c r="H2202" s="1" t="s">
        <v>60</v>
      </c>
      <c r="I2202" s="1" t="s">
        <v>113</v>
      </c>
      <c r="J2202" s="1" t="s">
        <v>61</v>
      </c>
      <c r="K2202" s="1" t="str">
        <f t="shared" si="157"/>
        <v>LVL</v>
      </c>
      <c r="L2202" s="2">
        <v>43539</v>
      </c>
      <c r="M2202" s="2">
        <v>43546</v>
      </c>
      <c r="N2202" s="2">
        <v>43546</v>
      </c>
      <c r="W2202" s="1" t="s">
        <v>59</v>
      </c>
      <c r="X2202" s="1" t="str">
        <f t="shared" si="158"/>
        <v>690945</v>
      </c>
      <c r="Z2202" s="1" t="s">
        <v>184</v>
      </c>
      <c r="AA2202" s="1">
        <v>1</v>
      </c>
      <c r="AB2202" s="1" t="s">
        <v>4300</v>
      </c>
      <c r="AD2202" s="1" t="s">
        <v>79</v>
      </c>
    </row>
    <row r="2203" spans="1:30" s="1" customFormat="1" x14ac:dyDescent="0.3">
      <c r="A2203" s="1" t="s">
        <v>557</v>
      </c>
      <c r="B2203" s="1" t="s">
        <v>558</v>
      </c>
      <c r="C2203" s="1" t="s">
        <v>559</v>
      </c>
      <c r="D2203" s="1" t="s">
        <v>34</v>
      </c>
      <c r="F2203" s="1" t="s">
        <v>4475</v>
      </c>
      <c r="G2203" s="1" t="s">
        <v>4299</v>
      </c>
      <c r="H2203" s="1" t="s">
        <v>60</v>
      </c>
      <c r="I2203" s="1" t="s">
        <v>113</v>
      </c>
      <c r="J2203" s="1" t="s">
        <v>61</v>
      </c>
      <c r="K2203" s="1" t="str">
        <f t="shared" si="157"/>
        <v>LVL</v>
      </c>
      <c r="L2203" s="2">
        <v>43539</v>
      </c>
      <c r="M2203" s="2">
        <v>43546</v>
      </c>
      <c r="N2203" s="2">
        <v>43546</v>
      </c>
      <c r="W2203" s="1" t="s">
        <v>59</v>
      </c>
      <c r="X2203" s="1" t="str">
        <f t="shared" si="158"/>
        <v>690945</v>
      </c>
      <c r="Z2203" s="1" t="s">
        <v>184</v>
      </c>
      <c r="AA2203" s="1">
        <v>1</v>
      </c>
      <c r="AB2203" s="1" t="s">
        <v>4300</v>
      </c>
      <c r="AD2203" s="1" t="s">
        <v>79</v>
      </c>
    </row>
    <row r="2204" spans="1:30" s="1" customFormat="1" x14ac:dyDescent="0.3">
      <c r="A2204" s="1" t="s">
        <v>557</v>
      </c>
      <c r="B2204" s="1" t="s">
        <v>558</v>
      </c>
      <c r="C2204" s="1" t="s">
        <v>559</v>
      </c>
      <c r="D2204" s="1" t="s">
        <v>34</v>
      </c>
      <c r="F2204" s="1" t="s">
        <v>4475</v>
      </c>
      <c r="G2204" s="1" t="s">
        <v>4299</v>
      </c>
      <c r="H2204" s="1" t="s">
        <v>60</v>
      </c>
      <c r="I2204" s="1" t="s">
        <v>113</v>
      </c>
      <c r="J2204" s="1" t="s">
        <v>61</v>
      </c>
      <c r="K2204" s="1" t="str">
        <f t="shared" si="157"/>
        <v>LVL</v>
      </c>
      <c r="L2204" s="2">
        <v>43539</v>
      </c>
      <c r="M2204" s="2">
        <v>43546</v>
      </c>
      <c r="N2204" s="2">
        <v>43546</v>
      </c>
      <c r="W2204" s="1" t="s">
        <v>59</v>
      </c>
      <c r="X2204" s="1" t="str">
        <f t="shared" si="158"/>
        <v>690945</v>
      </c>
      <c r="Z2204" s="1" t="s">
        <v>184</v>
      </c>
      <c r="AA2204" s="1">
        <v>1</v>
      </c>
      <c r="AB2204" s="1" t="s">
        <v>4300</v>
      </c>
      <c r="AD2204" s="1" t="s">
        <v>79</v>
      </c>
    </row>
    <row r="2205" spans="1:30" s="1" customFormat="1" x14ac:dyDescent="0.3">
      <c r="A2205" s="1" t="s">
        <v>951</v>
      </c>
      <c r="B2205" s="1" t="s">
        <v>500</v>
      </c>
      <c r="C2205" s="1" t="s">
        <v>635</v>
      </c>
      <c r="D2205" s="1" t="s">
        <v>37</v>
      </c>
      <c r="F2205" s="1" t="s">
        <v>4478</v>
      </c>
      <c r="G2205" s="1" t="s">
        <v>4301</v>
      </c>
      <c r="H2205" s="1" t="s">
        <v>60</v>
      </c>
      <c r="I2205" s="1" t="s">
        <v>113</v>
      </c>
      <c r="J2205" s="1" t="s">
        <v>61</v>
      </c>
      <c r="K2205" s="1" t="str">
        <f>"102"</f>
        <v>102</v>
      </c>
      <c r="L2205" s="2">
        <v>43539</v>
      </c>
      <c r="M2205" s="2">
        <v>43542</v>
      </c>
      <c r="N2205" s="2">
        <v>43542</v>
      </c>
      <c r="W2205" s="1" t="s">
        <v>59</v>
      </c>
      <c r="X2205" s="1" t="str">
        <f>"847692"</f>
        <v>847692</v>
      </c>
      <c r="Z2205" s="1" t="s">
        <v>108</v>
      </c>
      <c r="AA2205" s="1">
        <v>1</v>
      </c>
      <c r="AD2205" s="1" t="s">
        <v>114</v>
      </c>
    </row>
    <row r="2206" spans="1:30" s="1" customFormat="1" x14ac:dyDescent="0.3">
      <c r="A2206" s="1" t="s">
        <v>951</v>
      </c>
      <c r="B2206" s="1" t="s">
        <v>500</v>
      </c>
      <c r="C2206" s="1" t="s">
        <v>635</v>
      </c>
      <c r="D2206" s="1" t="s">
        <v>37</v>
      </c>
      <c r="F2206" s="1" t="s">
        <v>4478</v>
      </c>
      <c r="G2206" s="1" t="s">
        <v>4302</v>
      </c>
      <c r="H2206" s="1" t="s">
        <v>60</v>
      </c>
      <c r="I2206" s="1" t="s">
        <v>113</v>
      </c>
      <c r="J2206" s="1" t="s">
        <v>61</v>
      </c>
      <c r="K2206" s="1" t="str">
        <f>"102"</f>
        <v>102</v>
      </c>
      <c r="L2206" s="2">
        <v>43539</v>
      </c>
      <c r="M2206" s="2">
        <v>43542</v>
      </c>
      <c r="N2206" s="2">
        <v>43542</v>
      </c>
      <c r="W2206" s="1" t="s">
        <v>59</v>
      </c>
      <c r="X2206" s="1" t="str">
        <f>"847692"</f>
        <v>847692</v>
      </c>
      <c r="Z2206" s="1" t="s">
        <v>108</v>
      </c>
      <c r="AA2206" s="1">
        <v>1</v>
      </c>
      <c r="AD2206" s="1" t="s">
        <v>114</v>
      </c>
    </row>
    <row r="2207" spans="1:30" s="1" customFormat="1" x14ac:dyDescent="0.3">
      <c r="A2207" s="1" t="s">
        <v>436</v>
      </c>
      <c r="B2207" s="1" t="s">
        <v>437</v>
      </c>
      <c r="C2207" s="1" t="s">
        <v>438</v>
      </c>
      <c r="D2207" s="1" t="s">
        <v>34</v>
      </c>
      <c r="F2207" s="1" t="s">
        <v>4475</v>
      </c>
      <c r="G2207" s="1" t="s">
        <v>4303</v>
      </c>
      <c r="H2207" s="1" t="s">
        <v>60</v>
      </c>
      <c r="I2207" s="1" t="s">
        <v>113</v>
      </c>
      <c r="J2207" s="1" t="s">
        <v>61</v>
      </c>
      <c r="K2207" s="1" t="str">
        <f>"LVL"</f>
        <v>LVL</v>
      </c>
      <c r="L2207" s="2">
        <v>43539</v>
      </c>
      <c r="M2207" s="2">
        <v>43549</v>
      </c>
      <c r="N2207" s="2">
        <v>43549</v>
      </c>
      <c r="W2207" s="1" t="s">
        <v>59</v>
      </c>
      <c r="X2207" s="1" t="str">
        <f>"690945"</f>
        <v>690945</v>
      </c>
      <c r="Z2207" s="1" t="s">
        <v>184</v>
      </c>
      <c r="AA2207" s="1">
        <v>1</v>
      </c>
      <c r="AD2207" s="1" t="s">
        <v>79</v>
      </c>
    </row>
    <row r="2208" spans="1:30" s="1" customFormat="1" x14ac:dyDescent="0.3">
      <c r="A2208" s="1" t="s">
        <v>499</v>
      </c>
      <c r="B2208" s="1" t="s">
        <v>500</v>
      </c>
      <c r="C2208" s="1" t="s">
        <v>501</v>
      </c>
      <c r="D2208" s="1" t="s">
        <v>34</v>
      </c>
      <c r="F2208" s="1" t="s">
        <v>4475</v>
      </c>
      <c r="G2208" s="1" t="s">
        <v>4304</v>
      </c>
      <c r="H2208" s="1" t="s">
        <v>60</v>
      </c>
      <c r="I2208" s="1" t="s">
        <v>113</v>
      </c>
      <c r="J2208" s="1" t="s">
        <v>61</v>
      </c>
      <c r="K2208" s="1" t="str">
        <f>"LVL"</f>
        <v>LVL</v>
      </c>
      <c r="L2208" s="2">
        <v>43539</v>
      </c>
      <c r="M2208" s="2">
        <v>43549</v>
      </c>
      <c r="N2208" s="2">
        <v>43549</v>
      </c>
      <c r="W2208" s="1" t="s">
        <v>59</v>
      </c>
      <c r="X2208" s="1" t="str">
        <f>"690945"</f>
        <v>690945</v>
      </c>
      <c r="Z2208" s="1" t="s">
        <v>184</v>
      </c>
      <c r="AA2208" s="1">
        <v>1</v>
      </c>
      <c r="AD2208" s="1" t="s">
        <v>79</v>
      </c>
    </row>
    <row r="2209" spans="1:32" s="1" customFormat="1" x14ac:dyDescent="0.3">
      <c r="A2209" s="1" t="s">
        <v>1713</v>
      </c>
      <c r="B2209" s="1" t="s">
        <v>1714</v>
      </c>
      <c r="C2209" s="1" t="s">
        <v>1447</v>
      </c>
      <c r="D2209" s="1" t="s">
        <v>37</v>
      </c>
      <c r="F2209" s="1">
        <v>87</v>
      </c>
      <c r="G2209" s="1" t="s">
        <v>4305</v>
      </c>
      <c r="H2209" s="1" t="s">
        <v>60</v>
      </c>
      <c r="I2209" s="1" t="s">
        <v>113</v>
      </c>
      <c r="J2209" s="1" t="s">
        <v>61</v>
      </c>
      <c r="K2209" s="1" t="str">
        <f>"44"</f>
        <v>44</v>
      </c>
      <c r="L2209" s="2">
        <v>43540</v>
      </c>
      <c r="M2209" s="2">
        <v>43543</v>
      </c>
      <c r="N2209" s="2">
        <v>43543</v>
      </c>
      <c r="O2209" s="2">
        <v>43956</v>
      </c>
      <c r="W2209" s="1" t="s">
        <v>59</v>
      </c>
      <c r="X2209" s="1" t="str">
        <f>"921880"</f>
        <v>921880</v>
      </c>
      <c r="Z2209" s="1" t="s">
        <v>4279</v>
      </c>
      <c r="AA2209" s="1">
        <v>1</v>
      </c>
      <c r="AD2209" s="1" t="s">
        <v>4281</v>
      </c>
      <c r="AF2209" s="2">
        <v>43955</v>
      </c>
    </row>
    <row r="2210" spans="1:32" s="1" customFormat="1" x14ac:dyDescent="0.3">
      <c r="A2210" s="1" t="s">
        <v>1713</v>
      </c>
      <c r="B2210" s="1" t="s">
        <v>1714</v>
      </c>
      <c r="C2210" s="1" t="s">
        <v>1447</v>
      </c>
      <c r="D2210" s="1" t="s">
        <v>37</v>
      </c>
      <c r="F2210" s="1">
        <v>87</v>
      </c>
      <c r="G2210" s="1" t="s">
        <v>4305</v>
      </c>
      <c r="H2210" s="1" t="s">
        <v>60</v>
      </c>
      <c r="I2210" s="1" t="s">
        <v>113</v>
      </c>
      <c r="J2210" s="1" t="s">
        <v>61</v>
      </c>
      <c r="K2210" s="1" t="str">
        <f>"44"</f>
        <v>44</v>
      </c>
      <c r="L2210" s="2">
        <v>43540</v>
      </c>
      <c r="M2210" s="2">
        <v>43543</v>
      </c>
      <c r="N2210" s="2">
        <v>43543</v>
      </c>
      <c r="O2210" s="2">
        <v>43956</v>
      </c>
      <c r="W2210" s="1" t="s">
        <v>59</v>
      </c>
      <c r="X2210" s="1" t="str">
        <f>"921880"</f>
        <v>921880</v>
      </c>
      <c r="Z2210" s="1" t="s">
        <v>4279</v>
      </c>
      <c r="AA2210" s="1">
        <v>1</v>
      </c>
      <c r="AD2210" s="1" t="s">
        <v>4281</v>
      </c>
      <c r="AF2210" s="2">
        <v>43955</v>
      </c>
    </row>
    <row r="2211" spans="1:32" s="1" customFormat="1" x14ac:dyDescent="0.3">
      <c r="A2211" s="1" t="s">
        <v>1713</v>
      </c>
      <c r="B2211" s="1" t="s">
        <v>1714</v>
      </c>
      <c r="C2211" s="1" t="s">
        <v>1447</v>
      </c>
      <c r="D2211" s="1" t="s">
        <v>37</v>
      </c>
      <c r="F2211" s="1">
        <v>87</v>
      </c>
      <c r="G2211" s="1" t="s">
        <v>4306</v>
      </c>
      <c r="H2211" s="1" t="s">
        <v>60</v>
      </c>
      <c r="I2211" s="1" t="s">
        <v>113</v>
      </c>
      <c r="J2211" s="1" t="s">
        <v>61</v>
      </c>
      <c r="K2211" s="1" t="str">
        <f>"44"</f>
        <v>44</v>
      </c>
      <c r="L2211" s="2">
        <v>43540</v>
      </c>
      <c r="M2211" s="2">
        <v>43543</v>
      </c>
      <c r="N2211" s="2">
        <v>43543</v>
      </c>
      <c r="O2211" s="2">
        <v>43956</v>
      </c>
      <c r="W2211" s="1" t="s">
        <v>59</v>
      </c>
      <c r="X2211" s="1" t="str">
        <f>"921880"</f>
        <v>921880</v>
      </c>
      <c r="Z2211" s="1" t="s">
        <v>4279</v>
      </c>
      <c r="AA2211" s="1">
        <v>1</v>
      </c>
      <c r="AD2211" s="1" t="s">
        <v>4281</v>
      </c>
      <c r="AF2211" s="2">
        <v>43955</v>
      </c>
    </row>
    <row r="2212" spans="1:32" s="1" customFormat="1" x14ac:dyDescent="0.3">
      <c r="A2212" s="1" t="s">
        <v>4156</v>
      </c>
      <c r="B2212" s="1" t="s">
        <v>4157</v>
      </c>
      <c r="C2212" s="1" t="s">
        <v>4158</v>
      </c>
      <c r="D2212" s="1" t="s">
        <v>37</v>
      </c>
      <c r="F2212" s="1">
        <v>105</v>
      </c>
      <c r="G2212" s="1" t="s">
        <v>4307</v>
      </c>
      <c r="H2212" s="1" t="s">
        <v>60</v>
      </c>
      <c r="I2212" s="1" t="s">
        <v>64</v>
      </c>
      <c r="J2212" s="1" t="s">
        <v>61</v>
      </c>
      <c r="K2212" s="1" t="str">
        <f>"102"</f>
        <v>102</v>
      </c>
      <c r="L2212" s="2">
        <v>43542</v>
      </c>
      <c r="M2212" s="2">
        <v>43543</v>
      </c>
      <c r="N2212" s="2">
        <v>43543</v>
      </c>
      <c r="W2212" s="1" t="s">
        <v>59</v>
      </c>
      <c r="X2212" s="1" t="str">
        <f>"305671"</f>
        <v>305671</v>
      </c>
      <c r="Z2212" s="1" t="s">
        <v>65</v>
      </c>
      <c r="AA2212" s="1">
        <v>1</v>
      </c>
      <c r="AD2212" s="1" t="s">
        <v>67</v>
      </c>
    </row>
    <row r="2213" spans="1:32" s="1" customFormat="1" x14ac:dyDescent="0.3">
      <c r="A2213" s="1" t="s">
        <v>3829</v>
      </c>
      <c r="B2213" s="1" t="s">
        <v>3830</v>
      </c>
      <c r="C2213" s="1" t="s">
        <v>3831</v>
      </c>
      <c r="D2213" s="1" t="s">
        <v>34</v>
      </c>
      <c r="F2213" s="1" t="s">
        <v>4475</v>
      </c>
      <c r="G2213" s="1" t="s">
        <v>4308</v>
      </c>
      <c r="H2213" s="1" t="s">
        <v>60</v>
      </c>
      <c r="I2213" s="1" t="s">
        <v>64</v>
      </c>
      <c r="J2213" s="1" t="s">
        <v>61</v>
      </c>
      <c r="K2213" s="1" t="str">
        <f t="shared" ref="K2213:K2224" si="159">"LVL"</f>
        <v>LVL</v>
      </c>
      <c r="L2213" s="2">
        <v>43542</v>
      </c>
      <c r="M2213" s="2">
        <v>43550</v>
      </c>
      <c r="N2213" s="2">
        <v>43550</v>
      </c>
      <c r="W2213" s="1" t="s">
        <v>59</v>
      </c>
      <c r="X2213" s="1" t="str">
        <f>"690945"</f>
        <v>690945</v>
      </c>
      <c r="Z2213" s="1" t="s">
        <v>184</v>
      </c>
      <c r="AA2213" s="1">
        <v>1</v>
      </c>
      <c r="AD2213" s="1" t="s">
        <v>79</v>
      </c>
    </row>
    <row r="2214" spans="1:32" s="1" customFormat="1" x14ac:dyDescent="0.3">
      <c r="A2214" s="1" t="s">
        <v>2745</v>
      </c>
      <c r="B2214" s="1" t="s">
        <v>2746</v>
      </c>
      <c r="C2214" s="1" t="s">
        <v>2747</v>
      </c>
      <c r="D2214" s="1" t="s">
        <v>34</v>
      </c>
      <c r="F2214" s="1" t="s">
        <v>4475</v>
      </c>
      <c r="G2214" s="1" t="s">
        <v>4309</v>
      </c>
      <c r="H2214" s="1" t="s">
        <v>60</v>
      </c>
      <c r="I2214" s="1" t="s">
        <v>113</v>
      </c>
      <c r="J2214" s="1" t="s">
        <v>61</v>
      </c>
      <c r="K2214" s="1" t="str">
        <f t="shared" si="159"/>
        <v>LVL</v>
      </c>
      <c r="L2214" s="2">
        <v>43542</v>
      </c>
      <c r="M2214" s="2">
        <v>43549</v>
      </c>
      <c r="N2214" s="2">
        <v>43549</v>
      </c>
      <c r="W2214" s="1" t="s">
        <v>59</v>
      </c>
      <c r="X2214" s="1" t="str">
        <f>"690945"</f>
        <v>690945</v>
      </c>
      <c r="Z2214" s="1" t="s">
        <v>184</v>
      </c>
      <c r="AA2214" s="1">
        <v>1</v>
      </c>
      <c r="AD2214" s="1" t="s">
        <v>79</v>
      </c>
    </row>
    <row r="2215" spans="1:32" s="1" customFormat="1" x14ac:dyDescent="0.3">
      <c r="A2215" s="1" t="s">
        <v>4311</v>
      </c>
      <c r="B2215" s="1" t="s">
        <v>4312</v>
      </c>
      <c r="C2215" s="1" t="s">
        <v>4313</v>
      </c>
      <c r="D2215" s="1" t="s">
        <v>34</v>
      </c>
      <c r="F2215" s="1" t="s">
        <v>4475</v>
      </c>
      <c r="G2215" s="1" t="s">
        <v>4310</v>
      </c>
      <c r="H2215" s="1" t="s">
        <v>60</v>
      </c>
      <c r="I2215" s="1" t="s">
        <v>113</v>
      </c>
      <c r="J2215" s="1" t="s">
        <v>61</v>
      </c>
      <c r="K2215" s="1" t="str">
        <f t="shared" si="159"/>
        <v>LVL</v>
      </c>
      <c r="L2215" s="2">
        <v>43542</v>
      </c>
      <c r="M2215" s="2">
        <v>43549</v>
      </c>
      <c r="N2215" s="2">
        <v>43549</v>
      </c>
      <c r="W2215" s="1" t="s">
        <v>59</v>
      </c>
      <c r="X2215" s="1" t="str">
        <f>"139545"</f>
        <v>139545</v>
      </c>
      <c r="Z2215" s="1" t="s">
        <v>74</v>
      </c>
      <c r="AA2215" s="1">
        <v>1</v>
      </c>
      <c r="AB2215" s="1" t="s">
        <v>4314</v>
      </c>
      <c r="AD2215" s="1" t="s">
        <v>79</v>
      </c>
    </row>
    <row r="2216" spans="1:32" s="1" customFormat="1" x14ac:dyDescent="0.3">
      <c r="A2216" s="1" t="s">
        <v>1682</v>
      </c>
      <c r="B2216" s="1" t="s">
        <v>282</v>
      </c>
      <c r="C2216" s="1" t="s">
        <v>1683</v>
      </c>
      <c r="D2216" s="1" t="s">
        <v>34</v>
      </c>
      <c r="F2216" s="1" t="s">
        <v>4475</v>
      </c>
      <c r="G2216" s="1" t="s">
        <v>4315</v>
      </c>
      <c r="H2216" s="1" t="s">
        <v>60</v>
      </c>
      <c r="I2216" s="1" t="s">
        <v>113</v>
      </c>
      <c r="J2216" s="1" t="s">
        <v>61</v>
      </c>
      <c r="K2216" s="1" t="str">
        <f t="shared" si="159"/>
        <v>LVL</v>
      </c>
      <c r="L2216" s="2">
        <v>43542</v>
      </c>
      <c r="M2216" s="2">
        <v>43549</v>
      </c>
      <c r="N2216" s="2">
        <v>43549</v>
      </c>
      <c r="W2216" s="1" t="s">
        <v>59</v>
      </c>
      <c r="X2216" s="1" t="str">
        <f>"690945"</f>
        <v>690945</v>
      </c>
      <c r="Z2216" s="1" t="s">
        <v>184</v>
      </c>
      <c r="AA2216" s="1">
        <v>1</v>
      </c>
      <c r="AD2216" s="1" t="s">
        <v>79</v>
      </c>
    </row>
    <row r="2217" spans="1:32" s="1" customFormat="1" x14ac:dyDescent="0.3">
      <c r="A2217" s="1" t="s">
        <v>1682</v>
      </c>
      <c r="B2217" s="1" t="s">
        <v>282</v>
      </c>
      <c r="C2217" s="1" t="s">
        <v>1683</v>
      </c>
      <c r="D2217" s="1" t="s">
        <v>34</v>
      </c>
      <c r="F2217" s="1" t="s">
        <v>4475</v>
      </c>
      <c r="G2217" s="1" t="s">
        <v>4315</v>
      </c>
      <c r="H2217" s="1" t="s">
        <v>60</v>
      </c>
      <c r="I2217" s="1" t="s">
        <v>113</v>
      </c>
      <c r="J2217" s="1" t="s">
        <v>61</v>
      </c>
      <c r="K2217" s="1" t="str">
        <f t="shared" si="159"/>
        <v>LVL</v>
      </c>
      <c r="L2217" s="2">
        <v>43542</v>
      </c>
      <c r="M2217" s="2">
        <v>43549</v>
      </c>
      <c r="N2217" s="2">
        <v>43549</v>
      </c>
      <c r="W2217" s="1" t="s">
        <v>59</v>
      </c>
      <c r="X2217" s="1" t="str">
        <f>"690945"</f>
        <v>690945</v>
      </c>
      <c r="Z2217" s="1" t="s">
        <v>184</v>
      </c>
      <c r="AA2217" s="1">
        <v>1</v>
      </c>
      <c r="AD2217" s="1" t="s">
        <v>79</v>
      </c>
    </row>
    <row r="2218" spans="1:32" s="1" customFormat="1" x14ac:dyDescent="0.3">
      <c r="A2218" s="1" t="s">
        <v>3575</v>
      </c>
      <c r="B2218" s="1" t="s">
        <v>1025</v>
      </c>
      <c r="C2218" s="1" t="s">
        <v>1098</v>
      </c>
      <c r="D2218" s="1" t="s">
        <v>34</v>
      </c>
      <c r="F2218" s="1" t="s">
        <v>4475</v>
      </c>
      <c r="G2218" s="1" t="s">
        <v>4316</v>
      </c>
      <c r="H2218" s="1" t="s">
        <v>60</v>
      </c>
      <c r="I2218" s="1" t="s">
        <v>113</v>
      </c>
      <c r="J2218" s="1" t="s">
        <v>61</v>
      </c>
      <c r="K2218" s="1" t="str">
        <f t="shared" si="159"/>
        <v>LVL</v>
      </c>
      <c r="L2218" s="2">
        <v>43542</v>
      </c>
      <c r="M2218" s="2">
        <v>43549</v>
      </c>
      <c r="N2218" s="2">
        <v>43549</v>
      </c>
      <c r="W2218" s="1" t="s">
        <v>59</v>
      </c>
      <c r="X2218" s="1" t="str">
        <f>"690945"</f>
        <v>690945</v>
      </c>
      <c r="Z2218" s="1" t="s">
        <v>184</v>
      </c>
      <c r="AA2218" s="1">
        <v>1</v>
      </c>
      <c r="AD2218" s="1" t="s">
        <v>79</v>
      </c>
    </row>
    <row r="2219" spans="1:32" s="1" customFormat="1" x14ac:dyDescent="0.3">
      <c r="A2219" s="1" t="s">
        <v>1682</v>
      </c>
      <c r="B2219" s="1" t="s">
        <v>282</v>
      </c>
      <c r="C2219" s="1" t="s">
        <v>1683</v>
      </c>
      <c r="D2219" s="1" t="s">
        <v>34</v>
      </c>
      <c r="F2219" s="1" t="s">
        <v>4475</v>
      </c>
      <c r="G2219" s="1" t="s">
        <v>4317</v>
      </c>
      <c r="H2219" s="1" t="s">
        <v>60</v>
      </c>
      <c r="I2219" s="1" t="s">
        <v>113</v>
      </c>
      <c r="J2219" s="1" t="s">
        <v>61</v>
      </c>
      <c r="K2219" s="1" t="str">
        <f t="shared" si="159"/>
        <v>LVL</v>
      </c>
      <c r="L2219" s="2">
        <v>43542</v>
      </c>
      <c r="M2219" s="2">
        <v>43550</v>
      </c>
      <c r="N2219" s="2">
        <v>43550</v>
      </c>
      <c r="W2219" s="1" t="s">
        <v>59</v>
      </c>
      <c r="X2219" s="1" t="str">
        <f>"139545"</f>
        <v>139545</v>
      </c>
      <c r="Z2219" s="1" t="s">
        <v>74</v>
      </c>
      <c r="AA2219" s="1">
        <v>1</v>
      </c>
      <c r="AD2219" s="1" t="s">
        <v>79</v>
      </c>
    </row>
    <row r="2220" spans="1:32" s="1" customFormat="1" x14ac:dyDescent="0.3">
      <c r="A2220" s="1" t="s">
        <v>2132</v>
      </c>
      <c r="B2220" s="1" t="s">
        <v>687</v>
      </c>
      <c r="C2220" s="1" t="s">
        <v>2133</v>
      </c>
      <c r="D2220" s="1" t="s">
        <v>34</v>
      </c>
      <c r="F2220" s="1" t="s">
        <v>4475</v>
      </c>
      <c r="G2220" s="1" t="s">
        <v>4318</v>
      </c>
      <c r="H2220" s="1" t="s">
        <v>60</v>
      </c>
      <c r="I2220" s="1" t="s">
        <v>113</v>
      </c>
      <c r="J2220" s="1" t="s">
        <v>61</v>
      </c>
      <c r="K2220" s="1" t="str">
        <f t="shared" si="159"/>
        <v>LVL</v>
      </c>
      <c r="L2220" s="2">
        <v>43543</v>
      </c>
      <c r="M2220" s="2">
        <v>43550</v>
      </c>
      <c r="N2220" s="2">
        <v>43550</v>
      </c>
      <c r="W2220" s="1" t="s">
        <v>59</v>
      </c>
      <c r="X2220" s="1" t="str">
        <f>"690945"</f>
        <v>690945</v>
      </c>
      <c r="Z2220" s="1" t="s">
        <v>184</v>
      </c>
      <c r="AA2220" s="1">
        <v>1</v>
      </c>
      <c r="AD2220" s="1" t="s">
        <v>79</v>
      </c>
    </row>
    <row r="2221" spans="1:32" s="1" customFormat="1" x14ac:dyDescent="0.3">
      <c r="A2221" s="1" t="s">
        <v>2132</v>
      </c>
      <c r="B2221" s="1" t="s">
        <v>687</v>
      </c>
      <c r="C2221" s="1" t="s">
        <v>2133</v>
      </c>
      <c r="D2221" s="1" t="s">
        <v>34</v>
      </c>
      <c r="F2221" s="1" t="s">
        <v>4475</v>
      </c>
      <c r="G2221" s="1" t="s">
        <v>4318</v>
      </c>
      <c r="H2221" s="1" t="s">
        <v>60</v>
      </c>
      <c r="I2221" s="1" t="s">
        <v>113</v>
      </c>
      <c r="J2221" s="1" t="s">
        <v>61</v>
      </c>
      <c r="K2221" s="1" t="str">
        <f t="shared" si="159"/>
        <v>LVL</v>
      </c>
      <c r="L2221" s="2">
        <v>43543</v>
      </c>
      <c r="M2221" s="2">
        <v>43550</v>
      </c>
      <c r="N2221" s="2">
        <v>43550</v>
      </c>
      <c r="W2221" s="1" t="s">
        <v>59</v>
      </c>
      <c r="X2221" s="1" t="str">
        <f>"690945"</f>
        <v>690945</v>
      </c>
      <c r="Z2221" s="1" t="s">
        <v>184</v>
      </c>
      <c r="AA2221" s="1">
        <v>1</v>
      </c>
      <c r="AD2221" s="1" t="s">
        <v>79</v>
      </c>
    </row>
    <row r="2222" spans="1:32" s="1" customFormat="1" x14ac:dyDescent="0.3">
      <c r="A2222" s="1" t="s">
        <v>2132</v>
      </c>
      <c r="B2222" s="1" t="s">
        <v>687</v>
      </c>
      <c r="C2222" s="1" t="s">
        <v>2133</v>
      </c>
      <c r="D2222" s="1" t="s">
        <v>34</v>
      </c>
      <c r="F2222" s="1" t="s">
        <v>4475</v>
      </c>
      <c r="G2222" s="1" t="s">
        <v>4318</v>
      </c>
      <c r="H2222" s="1" t="s">
        <v>60</v>
      </c>
      <c r="I2222" s="1" t="s">
        <v>113</v>
      </c>
      <c r="J2222" s="1" t="s">
        <v>61</v>
      </c>
      <c r="K2222" s="1" t="str">
        <f t="shared" si="159"/>
        <v>LVL</v>
      </c>
      <c r="L2222" s="2">
        <v>43543</v>
      </c>
      <c r="M2222" s="2">
        <v>43550</v>
      </c>
      <c r="N2222" s="2">
        <v>43550</v>
      </c>
      <c r="W2222" s="1" t="s">
        <v>59</v>
      </c>
      <c r="X2222" s="1" t="str">
        <f>"690945"</f>
        <v>690945</v>
      </c>
      <c r="Z2222" s="1" t="s">
        <v>184</v>
      </c>
      <c r="AA2222" s="1">
        <v>1</v>
      </c>
      <c r="AD2222" s="1" t="s">
        <v>79</v>
      </c>
    </row>
    <row r="2223" spans="1:32" s="1" customFormat="1" x14ac:dyDescent="0.3">
      <c r="A2223" s="1" t="s">
        <v>1815</v>
      </c>
      <c r="B2223" s="1" t="s">
        <v>1816</v>
      </c>
      <c r="C2223" s="1" t="s">
        <v>1817</v>
      </c>
      <c r="D2223" s="1" t="s">
        <v>34</v>
      </c>
      <c r="F2223" s="1" t="s">
        <v>4475</v>
      </c>
      <c r="G2223" s="1" t="s">
        <v>4319</v>
      </c>
      <c r="H2223" s="1" t="s">
        <v>60</v>
      </c>
      <c r="I2223" s="1" t="s">
        <v>113</v>
      </c>
      <c r="J2223" s="1" t="s">
        <v>61</v>
      </c>
      <c r="K2223" s="1" t="str">
        <f t="shared" si="159"/>
        <v>LVL</v>
      </c>
      <c r="L2223" s="2">
        <v>43543</v>
      </c>
      <c r="M2223" s="2">
        <v>43551</v>
      </c>
      <c r="N2223" s="2">
        <v>43551</v>
      </c>
      <c r="W2223" s="1" t="s">
        <v>59</v>
      </c>
      <c r="X2223" s="1" t="str">
        <f>"690945"</f>
        <v>690945</v>
      </c>
      <c r="Z2223" s="1" t="s">
        <v>184</v>
      </c>
      <c r="AA2223" s="1">
        <v>1</v>
      </c>
      <c r="AD2223" s="1" t="s">
        <v>79</v>
      </c>
    </row>
    <row r="2224" spans="1:32" s="1" customFormat="1" x14ac:dyDescent="0.3">
      <c r="A2224" s="1" t="s">
        <v>1815</v>
      </c>
      <c r="B2224" s="1" t="s">
        <v>1816</v>
      </c>
      <c r="C2224" s="1" t="s">
        <v>1817</v>
      </c>
      <c r="D2224" s="1" t="s">
        <v>34</v>
      </c>
      <c r="F2224" s="1" t="s">
        <v>4475</v>
      </c>
      <c r="G2224" s="1" t="s">
        <v>4319</v>
      </c>
      <c r="H2224" s="1" t="s">
        <v>60</v>
      </c>
      <c r="I2224" s="1" t="s">
        <v>113</v>
      </c>
      <c r="J2224" s="1" t="s">
        <v>61</v>
      </c>
      <c r="K2224" s="1" t="str">
        <f t="shared" si="159"/>
        <v>LVL</v>
      </c>
      <c r="L2224" s="2">
        <v>43543</v>
      </c>
      <c r="M2224" s="2">
        <v>43551</v>
      </c>
      <c r="N2224" s="2">
        <v>43551</v>
      </c>
      <c r="W2224" s="1" t="s">
        <v>59</v>
      </c>
      <c r="X2224" s="1" t="str">
        <f>"690945"</f>
        <v>690945</v>
      </c>
      <c r="Z2224" s="1" t="s">
        <v>184</v>
      </c>
      <c r="AA2224" s="1">
        <v>1</v>
      </c>
      <c r="AD2224" s="1" t="s">
        <v>79</v>
      </c>
    </row>
    <row r="2225" spans="1:32" s="1" customFormat="1" x14ac:dyDescent="0.3">
      <c r="A2225" s="1" t="s">
        <v>2431</v>
      </c>
      <c r="B2225" s="1" t="s">
        <v>134</v>
      </c>
      <c r="C2225" s="1" t="s">
        <v>2432</v>
      </c>
      <c r="D2225" s="1" t="s">
        <v>37</v>
      </c>
      <c r="F2225" s="1">
        <v>105</v>
      </c>
      <c r="G2225" s="1" t="s">
        <v>4320</v>
      </c>
      <c r="H2225" s="1" t="s">
        <v>60</v>
      </c>
      <c r="I2225" s="1" t="s">
        <v>113</v>
      </c>
      <c r="J2225" s="1" t="s">
        <v>61</v>
      </c>
      <c r="K2225" s="1" t="str">
        <f>"FRN"</f>
        <v>FRN</v>
      </c>
      <c r="L2225" s="2">
        <v>43543</v>
      </c>
      <c r="M2225" s="2">
        <v>43545</v>
      </c>
      <c r="N2225" s="2">
        <v>43545</v>
      </c>
      <c r="W2225" s="1" t="s">
        <v>59</v>
      </c>
      <c r="X2225" s="1" t="str">
        <f>"305671"</f>
        <v>305671</v>
      </c>
      <c r="Z2225" s="1" t="s">
        <v>65</v>
      </c>
      <c r="AA2225" s="1">
        <v>1</v>
      </c>
      <c r="AB2225" s="1" t="s">
        <v>4321</v>
      </c>
      <c r="AD2225" s="1" t="s">
        <v>67</v>
      </c>
    </row>
    <row r="2226" spans="1:32" s="1" customFormat="1" x14ac:dyDescent="0.3">
      <c r="A2226" s="1" t="s">
        <v>2431</v>
      </c>
      <c r="B2226" s="1" t="s">
        <v>134</v>
      </c>
      <c r="C2226" s="1" t="s">
        <v>2432</v>
      </c>
      <c r="D2226" s="1" t="s">
        <v>37</v>
      </c>
      <c r="F2226" s="1">
        <v>105</v>
      </c>
      <c r="G2226" s="1" t="s">
        <v>4322</v>
      </c>
      <c r="H2226" s="1" t="s">
        <v>60</v>
      </c>
      <c r="I2226" s="1" t="s">
        <v>113</v>
      </c>
      <c r="J2226" s="1" t="s">
        <v>61</v>
      </c>
      <c r="K2226" s="1" t="str">
        <f>"FRN"</f>
        <v>FRN</v>
      </c>
      <c r="L2226" s="2">
        <v>43543</v>
      </c>
      <c r="M2226" s="2">
        <v>43545</v>
      </c>
      <c r="N2226" s="2">
        <v>43545</v>
      </c>
      <c r="W2226" s="1" t="s">
        <v>59</v>
      </c>
      <c r="X2226" s="1" t="str">
        <f>"305671"</f>
        <v>305671</v>
      </c>
      <c r="Z2226" s="1" t="s">
        <v>65</v>
      </c>
      <c r="AA2226" s="1">
        <v>1</v>
      </c>
      <c r="AB2226" s="1" t="s">
        <v>4323</v>
      </c>
      <c r="AD2226" s="1" t="s">
        <v>67</v>
      </c>
    </row>
    <row r="2227" spans="1:32" s="1" customFormat="1" x14ac:dyDescent="0.3">
      <c r="A2227" s="1" t="s">
        <v>3179</v>
      </c>
      <c r="B2227" s="1" t="s">
        <v>134</v>
      </c>
      <c r="C2227" s="1" t="s">
        <v>3180</v>
      </c>
      <c r="D2227" s="1" t="s">
        <v>37</v>
      </c>
      <c r="F2227" s="1">
        <v>78</v>
      </c>
      <c r="G2227" s="1" t="s">
        <v>4324</v>
      </c>
      <c r="H2227" s="1" t="s">
        <v>60</v>
      </c>
      <c r="I2227" s="1" t="s">
        <v>95</v>
      </c>
      <c r="J2227" s="1" t="s">
        <v>61</v>
      </c>
      <c r="K2227" s="1" t="str">
        <f>"44"</f>
        <v>44</v>
      </c>
      <c r="L2227" s="2">
        <v>43544</v>
      </c>
      <c r="M2227" s="2">
        <v>43545</v>
      </c>
      <c r="N2227" s="2">
        <v>43545</v>
      </c>
      <c r="W2227" s="1" t="s">
        <v>59</v>
      </c>
      <c r="X2227" s="1" t="str">
        <f>"607064"</f>
        <v>607064</v>
      </c>
      <c r="Z2227" s="1" t="s">
        <v>42</v>
      </c>
      <c r="AA2227" s="1">
        <v>2</v>
      </c>
      <c r="AB2227" s="1" t="s">
        <v>49</v>
      </c>
      <c r="AD2227" s="1" t="s">
        <v>43</v>
      </c>
    </row>
    <row r="2228" spans="1:32" s="1" customFormat="1" x14ac:dyDescent="0.3">
      <c r="A2228" s="1" t="s">
        <v>1064</v>
      </c>
      <c r="B2228" s="1" t="s">
        <v>1065</v>
      </c>
      <c r="C2228" s="1" t="s">
        <v>1066</v>
      </c>
      <c r="D2228" s="1" t="s">
        <v>34</v>
      </c>
      <c r="F2228" s="1" t="s">
        <v>4475</v>
      </c>
      <c r="G2228" s="1" t="s">
        <v>4325</v>
      </c>
      <c r="H2228" s="1" t="s">
        <v>60</v>
      </c>
      <c r="I2228" s="1" t="s">
        <v>113</v>
      </c>
      <c r="J2228" s="1" t="s">
        <v>61</v>
      </c>
      <c r="K2228" s="1" t="str">
        <f>"LVL"</f>
        <v>LVL</v>
      </c>
      <c r="L2228" s="2">
        <v>43544</v>
      </c>
      <c r="M2228" s="2">
        <v>43551</v>
      </c>
      <c r="N2228" s="2">
        <v>43551</v>
      </c>
      <c r="W2228" s="1" t="s">
        <v>59</v>
      </c>
      <c r="X2228" s="1" t="str">
        <f>"690945"</f>
        <v>690945</v>
      </c>
      <c r="Z2228" s="1" t="s">
        <v>184</v>
      </c>
      <c r="AA2228" s="1">
        <v>1</v>
      </c>
      <c r="AB2228" s="1" t="s">
        <v>4326</v>
      </c>
      <c r="AD2228" s="1" t="s">
        <v>79</v>
      </c>
    </row>
    <row r="2229" spans="1:32" s="1" customFormat="1" x14ac:dyDescent="0.3">
      <c r="A2229" s="1" t="s">
        <v>4329</v>
      </c>
      <c r="B2229" s="1" t="s">
        <v>134</v>
      </c>
      <c r="C2229" s="1" t="s">
        <v>1302</v>
      </c>
      <c r="D2229" s="1" t="s">
        <v>37</v>
      </c>
      <c r="F2229" s="1">
        <v>76</v>
      </c>
      <c r="G2229" s="1" t="s">
        <v>4328</v>
      </c>
      <c r="H2229" s="1" t="s">
        <v>60</v>
      </c>
      <c r="I2229" s="1" t="s">
        <v>1744</v>
      </c>
      <c r="J2229" s="1" t="s">
        <v>1743</v>
      </c>
      <c r="K2229" s="1" t="str">
        <f>"102"</f>
        <v>102</v>
      </c>
      <c r="L2229" s="2">
        <v>43545</v>
      </c>
      <c r="M2229" s="2">
        <v>43546</v>
      </c>
      <c r="N2229" s="2">
        <v>43546</v>
      </c>
      <c r="W2229" s="1" t="s">
        <v>59</v>
      </c>
      <c r="X2229" s="1" t="str">
        <f>"007798"</f>
        <v>007798</v>
      </c>
      <c r="Z2229" s="1" t="s">
        <v>4327</v>
      </c>
      <c r="AA2229" s="1">
        <v>1</v>
      </c>
      <c r="AB2229" s="1" t="s">
        <v>612</v>
      </c>
      <c r="AD2229" s="1" t="s">
        <v>1832</v>
      </c>
    </row>
    <row r="2230" spans="1:32" s="1" customFormat="1" x14ac:dyDescent="0.3">
      <c r="A2230" s="1" t="s">
        <v>2132</v>
      </c>
      <c r="B2230" s="1" t="s">
        <v>687</v>
      </c>
      <c r="C2230" s="1" t="s">
        <v>2133</v>
      </c>
      <c r="D2230" s="1" t="s">
        <v>34</v>
      </c>
      <c r="F2230" s="1" t="s">
        <v>4475</v>
      </c>
      <c r="G2230" s="1" t="s">
        <v>4330</v>
      </c>
      <c r="H2230" s="1" t="s">
        <v>60</v>
      </c>
      <c r="I2230" s="1" t="s">
        <v>113</v>
      </c>
      <c r="J2230" s="1" t="s">
        <v>61</v>
      </c>
      <c r="K2230" s="1" t="str">
        <f>"LVL"</f>
        <v>LVL</v>
      </c>
      <c r="L2230" s="2">
        <v>43545</v>
      </c>
      <c r="M2230" s="2">
        <v>43552</v>
      </c>
      <c r="N2230" s="2">
        <v>43552</v>
      </c>
      <c r="W2230" s="1" t="s">
        <v>59</v>
      </c>
      <c r="X2230" s="1" t="str">
        <f>"690945"</f>
        <v>690945</v>
      </c>
      <c r="Z2230" s="1" t="s">
        <v>184</v>
      </c>
      <c r="AA2230" s="1">
        <v>1</v>
      </c>
      <c r="AD2230" s="1" t="s">
        <v>79</v>
      </c>
    </row>
    <row r="2231" spans="1:32" s="1" customFormat="1" x14ac:dyDescent="0.3">
      <c r="A2231" s="1" t="s">
        <v>770</v>
      </c>
      <c r="B2231" s="1" t="s">
        <v>771</v>
      </c>
      <c r="C2231" s="1" t="s">
        <v>772</v>
      </c>
      <c r="D2231" s="1" t="s">
        <v>34</v>
      </c>
      <c r="F2231" s="1" t="s">
        <v>4475</v>
      </c>
      <c r="G2231" s="1" t="s">
        <v>4331</v>
      </c>
      <c r="H2231" s="1" t="s">
        <v>60</v>
      </c>
      <c r="I2231" s="1" t="s">
        <v>113</v>
      </c>
      <c r="J2231" s="1" t="s">
        <v>61</v>
      </c>
      <c r="K2231" s="1" t="str">
        <f>"LVL"</f>
        <v>LVL</v>
      </c>
      <c r="L2231" s="2">
        <v>43545</v>
      </c>
      <c r="M2231" s="2">
        <v>43552</v>
      </c>
      <c r="N2231" s="2">
        <v>43552</v>
      </c>
      <c r="W2231" s="1" t="s">
        <v>59</v>
      </c>
      <c r="X2231" s="1" t="str">
        <f>"139545"</f>
        <v>139545</v>
      </c>
      <c r="Z2231" s="1" t="s">
        <v>74</v>
      </c>
      <c r="AA2231" s="1">
        <v>1</v>
      </c>
      <c r="AD2231" s="1" t="s">
        <v>79</v>
      </c>
    </row>
    <row r="2232" spans="1:32" s="1" customFormat="1" x14ac:dyDescent="0.3">
      <c r="A2232" s="1" t="s">
        <v>3847</v>
      </c>
      <c r="B2232" s="1" t="s">
        <v>3848</v>
      </c>
      <c r="C2232" s="1" t="s">
        <v>3849</v>
      </c>
      <c r="D2232" s="1" t="s">
        <v>34</v>
      </c>
      <c r="F2232" s="1" t="s">
        <v>4475</v>
      </c>
      <c r="G2232" s="1" t="s">
        <v>4332</v>
      </c>
      <c r="H2232" s="1" t="s">
        <v>60</v>
      </c>
      <c r="I2232" s="1" t="s">
        <v>113</v>
      </c>
      <c r="J2232" s="1" t="s">
        <v>61</v>
      </c>
      <c r="K2232" s="1" t="str">
        <f>"LVL"</f>
        <v>LVL</v>
      </c>
      <c r="L2232" s="2">
        <v>43545</v>
      </c>
      <c r="M2232" s="2">
        <v>43552</v>
      </c>
      <c r="N2232" s="2">
        <v>43552</v>
      </c>
      <c r="W2232" s="1" t="s">
        <v>59</v>
      </c>
      <c r="X2232" s="1" t="str">
        <f>"690945"</f>
        <v>690945</v>
      </c>
      <c r="Z2232" s="1" t="s">
        <v>184</v>
      </c>
      <c r="AA2232" s="1">
        <v>1</v>
      </c>
      <c r="AB2232" s="1" t="s">
        <v>4333</v>
      </c>
      <c r="AD2232" s="1" t="s">
        <v>79</v>
      </c>
    </row>
    <row r="2233" spans="1:32" s="1" customFormat="1" x14ac:dyDescent="0.3">
      <c r="A2233" s="1" t="s">
        <v>3847</v>
      </c>
      <c r="B2233" s="1" t="s">
        <v>3848</v>
      </c>
      <c r="C2233" s="1" t="s">
        <v>3849</v>
      </c>
      <c r="D2233" s="1" t="s">
        <v>34</v>
      </c>
      <c r="F2233" s="1" t="s">
        <v>4475</v>
      </c>
      <c r="G2233" s="1" t="s">
        <v>4332</v>
      </c>
      <c r="H2233" s="1" t="s">
        <v>60</v>
      </c>
      <c r="I2233" s="1" t="s">
        <v>113</v>
      </c>
      <c r="J2233" s="1" t="s">
        <v>61</v>
      </c>
      <c r="K2233" s="1" t="str">
        <f>"LVL"</f>
        <v>LVL</v>
      </c>
      <c r="L2233" s="2">
        <v>43545</v>
      </c>
      <c r="M2233" s="2">
        <v>43552</v>
      </c>
      <c r="N2233" s="2">
        <v>43552</v>
      </c>
      <c r="W2233" s="1" t="s">
        <v>59</v>
      </c>
      <c r="X2233" s="1" t="str">
        <f>"690945"</f>
        <v>690945</v>
      </c>
      <c r="Z2233" s="1" t="s">
        <v>184</v>
      </c>
      <c r="AA2233" s="1">
        <v>1</v>
      </c>
      <c r="AB2233" s="1" t="s">
        <v>4333</v>
      </c>
      <c r="AD2233" s="1" t="s">
        <v>79</v>
      </c>
    </row>
    <row r="2234" spans="1:32" s="1" customFormat="1" x14ac:dyDescent="0.3">
      <c r="A2234" s="1" t="s">
        <v>4335</v>
      </c>
      <c r="B2234" s="1" t="s">
        <v>4336</v>
      </c>
      <c r="C2234" s="1" t="s">
        <v>380</v>
      </c>
      <c r="D2234" s="1" t="s">
        <v>34</v>
      </c>
      <c r="F2234" s="1" t="s">
        <v>4496</v>
      </c>
      <c r="G2234" s="1" t="s">
        <v>4334</v>
      </c>
      <c r="H2234" s="1" t="s">
        <v>60</v>
      </c>
      <c r="I2234" s="1" t="s">
        <v>113</v>
      </c>
      <c r="J2234" s="1" t="s">
        <v>61</v>
      </c>
      <c r="K2234" s="1" t="str">
        <f>"LVL"</f>
        <v>LVL</v>
      </c>
      <c r="L2234" s="2">
        <v>43545</v>
      </c>
      <c r="M2234" s="2">
        <v>43553</v>
      </c>
      <c r="N2234" s="2">
        <v>43553</v>
      </c>
      <c r="W2234" s="1" t="s">
        <v>59</v>
      </c>
      <c r="X2234" s="1" t="str">
        <f>"166983"</f>
        <v>166983</v>
      </c>
      <c r="Z2234" s="1" t="s">
        <v>1580</v>
      </c>
      <c r="AA2234" s="1">
        <v>1</v>
      </c>
      <c r="AD2234" s="1" t="s">
        <v>1585</v>
      </c>
    </row>
    <row r="2235" spans="1:32" s="1" customFormat="1" x14ac:dyDescent="0.3">
      <c r="A2235" s="1" t="s">
        <v>977</v>
      </c>
      <c r="B2235" s="1" t="s">
        <v>978</v>
      </c>
      <c r="C2235" s="1" t="s">
        <v>979</v>
      </c>
      <c r="D2235" s="1" t="s">
        <v>37</v>
      </c>
      <c r="F2235" s="1">
        <v>105</v>
      </c>
      <c r="G2235" s="1" t="s">
        <v>4337</v>
      </c>
      <c r="H2235" s="1" t="s">
        <v>60</v>
      </c>
      <c r="I2235" s="1" t="s">
        <v>113</v>
      </c>
      <c r="J2235" s="1" t="s">
        <v>61</v>
      </c>
      <c r="K2235" s="1" t="str">
        <f>"44"</f>
        <v>44</v>
      </c>
      <c r="L2235" s="2">
        <v>43545</v>
      </c>
      <c r="M2235" s="2">
        <v>43549</v>
      </c>
      <c r="N2235" s="2">
        <v>43549</v>
      </c>
      <c r="W2235" s="1" t="s">
        <v>59</v>
      </c>
      <c r="X2235" s="1" t="str">
        <f>"305671"</f>
        <v>305671</v>
      </c>
      <c r="Z2235" s="1" t="s">
        <v>65</v>
      </c>
      <c r="AA2235" s="1">
        <v>1</v>
      </c>
      <c r="AD2235" s="1" t="s">
        <v>67</v>
      </c>
    </row>
    <row r="2236" spans="1:32" s="1" customFormat="1" x14ac:dyDescent="0.3">
      <c r="A2236" s="1" t="s">
        <v>977</v>
      </c>
      <c r="B2236" s="1" t="s">
        <v>978</v>
      </c>
      <c r="C2236" s="1" t="s">
        <v>979</v>
      </c>
      <c r="D2236" s="1" t="s">
        <v>37</v>
      </c>
      <c r="F2236" s="1">
        <v>105</v>
      </c>
      <c r="G2236" s="1" t="s">
        <v>4338</v>
      </c>
      <c r="H2236" s="1" t="s">
        <v>60</v>
      </c>
      <c r="I2236" s="1" t="s">
        <v>113</v>
      </c>
      <c r="J2236" s="1" t="s">
        <v>61</v>
      </c>
      <c r="K2236" s="1" t="str">
        <f>"44"</f>
        <v>44</v>
      </c>
      <c r="L2236" s="2">
        <v>43545</v>
      </c>
      <c r="M2236" s="2">
        <v>43549</v>
      </c>
      <c r="N2236" s="2">
        <v>43549</v>
      </c>
      <c r="W2236" s="1" t="s">
        <v>59</v>
      </c>
      <c r="X2236" s="1" t="str">
        <f>"305671"</f>
        <v>305671</v>
      </c>
      <c r="Z2236" s="1" t="s">
        <v>65</v>
      </c>
      <c r="AA2236" s="1">
        <v>1</v>
      </c>
      <c r="AD2236" s="1" t="s">
        <v>67</v>
      </c>
    </row>
    <row r="2237" spans="1:32" s="1" customFormat="1" x14ac:dyDescent="0.3">
      <c r="A2237" s="1" t="s">
        <v>4340</v>
      </c>
      <c r="B2237" s="1" t="s">
        <v>134</v>
      </c>
      <c r="C2237" s="1" t="s">
        <v>4341</v>
      </c>
      <c r="D2237" s="1" t="s">
        <v>37</v>
      </c>
      <c r="F2237" s="1">
        <v>87</v>
      </c>
      <c r="G2237" s="1" t="s">
        <v>4339</v>
      </c>
      <c r="H2237" s="1" t="s">
        <v>60</v>
      </c>
      <c r="I2237" s="1" t="s">
        <v>113</v>
      </c>
      <c r="J2237" s="1" t="s">
        <v>61</v>
      </c>
      <c r="K2237" s="1" t="str">
        <f>"44"</f>
        <v>44</v>
      </c>
      <c r="L2237" s="2">
        <v>43545</v>
      </c>
      <c r="M2237" s="2">
        <v>43549</v>
      </c>
      <c r="N2237" s="2">
        <v>43549</v>
      </c>
      <c r="O2237" s="2">
        <v>43956</v>
      </c>
      <c r="W2237" s="1" t="s">
        <v>59</v>
      </c>
      <c r="X2237" s="1" t="str">
        <f>"921880"</f>
        <v>921880</v>
      </c>
      <c r="Z2237" s="1" t="s">
        <v>4279</v>
      </c>
      <c r="AA2237" s="1">
        <v>1</v>
      </c>
      <c r="AB2237" s="1" t="s">
        <v>4342</v>
      </c>
      <c r="AD2237" s="1" t="s">
        <v>4281</v>
      </c>
      <c r="AF2237" s="2">
        <v>43955</v>
      </c>
    </row>
    <row r="2238" spans="1:32" s="1" customFormat="1" x14ac:dyDescent="0.3">
      <c r="A2238" s="1" t="s">
        <v>4340</v>
      </c>
      <c r="B2238" s="1" t="s">
        <v>134</v>
      </c>
      <c r="C2238" s="1" t="s">
        <v>4341</v>
      </c>
      <c r="D2238" s="1" t="s">
        <v>37</v>
      </c>
      <c r="F2238" s="1">
        <v>87</v>
      </c>
      <c r="G2238" s="1" t="s">
        <v>4343</v>
      </c>
      <c r="H2238" s="1" t="s">
        <v>60</v>
      </c>
      <c r="I2238" s="1" t="s">
        <v>113</v>
      </c>
      <c r="J2238" s="1" t="s">
        <v>61</v>
      </c>
      <c r="K2238" s="1" t="str">
        <f>"44"</f>
        <v>44</v>
      </c>
      <c r="L2238" s="2">
        <v>43545</v>
      </c>
      <c r="M2238" s="2">
        <v>43549</v>
      </c>
      <c r="N2238" s="2">
        <v>43549</v>
      </c>
      <c r="O2238" s="2">
        <v>43956</v>
      </c>
      <c r="W2238" s="1" t="s">
        <v>59</v>
      </c>
      <c r="X2238" s="1" t="str">
        <f>"921880"</f>
        <v>921880</v>
      </c>
      <c r="Z2238" s="1" t="s">
        <v>4279</v>
      </c>
      <c r="AA2238" s="1">
        <v>1</v>
      </c>
      <c r="AB2238" s="1" t="s">
        <v>4344</v>
      </c>
      <c r="AD2238" s="1" t="s">
        <v>4281</v>
      </c>
      <c r="AF2238" s="2">
        <v>43955</v>
      </c>
    </row>
    <row r="2239" spans="1:32" s="1" customFormat="1" x14ac:dyDescent="0.3">
      <c r="A2239" s="1" t="s">
        <v>4340</v>
      </c>
      <c r="B2239" s="1" t="s">
        <v>134</v>
      </c>
      <c r="C2239" s="1" t="s">
        <v>4341</v>
      </c>
      <c r="D2239" s="1" t="s">
        <v>37</v>
      </c>
      <c r="F2239" s="1">
        <v>87</v>
      </c>
      <c r="G2239" s="1" t="s">
        <v>4343</v>
      </c>
      <c r="H2239" s="1" t="s">
        <v>60</v>
      </c>
      <c r="I2239" s="1" t="s">
        <v>113</v>
      </c>
      <c r="J2239" s="1" t="s">
        <v>61</v>
      </c>
      <c r="K2239" s="1" t="str">
        <f>"44"</f>
        <v>44</v>
      </c>
      <c r="L2239" s="2">
        <v>43545</v>
      </c>
      <c r="M2239" s="2">
        <v>43549</v>
      </c>
      <c r="N2239" s="2">
        <v>43549</v>
      </c>
      <c r="O2239" s="2">
        <v>43956</v>
      </c>
      <c r="W2239" s="1" t="s">
        <v>59</v>
      </c>
      <c r="X2239" s="1" t="str">
        <f>"921880"</f>
        <v>921880</v>
      </c>
      <c r="Z2239" s="1" t="s">
        <v>4279</v>
      </c>
      <c r="AA2239" s="1">
        <v>1</v>
      </c>
      <c r="AB2239" s="1" t="s">
        <v>4344</v>
      </c>
      <c r="AD2239" s="1" t="s">
        <v>4281</v>
      </c>
      <c r="AF2239" s="2">
        <v>43955</v>
      </c>
    </row>
    <row r="2240" spans="1:32" s="1" customFormat="1" x14ac:dyDescent="0.3">
      <c r="A2240" s="1" t="s">
        <v>4346</v>
      </c>
      <c r="B2240" s="1" t="s">
        <v>134</v>
      </c>
      <c r="C2240" s="1" t="s">
        <v>4347</v>
      </c>
      <c r="D2240" s="1" t="s">
        <v>34</v>
      </c>
      <c r="F2240" s="1" t="s">
        <v>4475</v>
      </c>
      <c r="G2240" s="1" t="s">
        <v>4345</v>
      </c>
      <c r="H2240" s="1" t="s">
        <v>60</v>
      </c>
      <c r="I2240" s="1" t="s">
        <v>113</v>
      </c>
      <c r="J2240" s="1" t="s">
        <v>61</v>
      </c>
      <c r="K2240" s="1" t="str">
        <f>"LVL"</f>
        <v>LVL</v>
      </c>
      <c r="L2240" s="2">
        <v>43546</v>
      </c>
      <c r="M2240" s="2">
        <v>43553</v>
      </c>
      <c r="N2240" s="2">
        <v>43553</v>
      </c>
      <c r="W2240" s="1" t="s">
        <v>59</v>
      </c>
      <c r="X2240" s="1" t="str">
        <f>"139545"</f>
        <v>139545</v>
      </c>
      <c r="Z2240" s="1" t="s">
        <v>74</v>
      </c>
      <c r="AA2240" s="1">
        <v>1</v>
      </c>
      <c r="AB2240" s="1" t="s">
        <v>4348</v>
      </c>
      <c r="AD2240" s="1" t="s">
        <v>79</v>
      </c>
    </row>
    <row r="2241" spans="1:30" s="1" customFormat="1" x14ac:dyDescent="0.3">
      <c r="A2241" s="1" t="s">
        <v>1338</v>
      </c>
      <c r="B2241" s="1" t="s">
        <v>1339</v>
      </c>
      <c r="C2241" s="1" t="s">
        <v>1340</v>
      </c>
      <c r="D2241" s="1" t="s">
        <v>34</v>
      </c>
      <c r="F2241" s="1" t="s">
        <v>4475</v>
      </c>
      <c r="G2241" s="1" t="s">
        <v>4349</v>
      </c>
      <c r="H2241" s="1" t="s">
        <v>60</v>
      </c>
      <c r="I2241" s="1" t="s">
        <v>113</v>
      </c>
      <c r="J2241" s="1" t="s">
        <v>61</v>
      </c>
      <c r="K2241" s="1" t="str">
        <f>"LVL"</f>
        <v>LVL</v>
      </c>
      <c r="L2241" s="2">
        <v>43546</v>
      </c>
      <c r="M2241" s="2">
        <v>43553</v>
      </c>
      <c r="N2241" s="2">
        <v>43553</v>
      </c>
      <c r="W2241" s="1" t="s">
        <v>59</v>
      </c>
      <c r="X2241" s="1" t="str">
        <f>"690945"</f>
        <v>690945</v>
      </c>
      <c r="Z2241" s="1" t="s">
        <v>184</v>
      </c>
      <c r="AA2241" s="1">
        <v>1</v>
      </c>
      <c r="AB2241" s="1" t="s">
        <v>4350</v>
      </c>
      <c r="AD2241" s="1" t="s">
        <v>79</v>
      </c>
    </row>
    <row r="2242" spans="1:30" s="1" customFormat="1" x14ac:dyDescent="0.3">
      <c r="A2242" s="1" t="s">
        <v>2010</v>
      </c>
      <c r="B2242" s="1" t="s">
        <v>500</v>
      </c>
      <c r="C2242" s="1" t="s">
        <v>2011</v>
      </c>
      <c r="D2242" s="1" t="s">
        <v>34</v>
      </c>
      <c r="F2242" s="1" t="s">
        <v>4475</v>
      </c>
      <c r="G2242" s="1" t="s">
        <v>4351</v>
      </c>
      <c r="H2242" s="1" t="s">
        <v>60</v>
      </c>
      <c r="I2242" s="1" t="s">
        <v>113</v>
      </c>
      <c r="J2242" s="1" t="s">
        <v>61</v>
      </c>
      <c r="K2242" s="1" t="str">
        <f>"LVL"</f>
        <v>LVL</v>
      </c>
      <c r="L2242" s="2">
        <v>43546</v>
      </c>
      <c r="M2242" s="2">
        <v>43553</v>
      </c>
      <c r="N2242" s="2">
        <v>43553</v>
      </c>
      <c r="W2242" s="1" t="s">
        <v>59</v>
      </c>
      <c r="X2242" s="1" t="str">
        <f>"690945"</f>
        <v>690945</v>
      </c>
      <c r="Z2242" s="1" t="s">
        <v>184</v>
      </c>
      <c r="AA2242" s="1">
        <v>1</v>
      </c>
      <c r="AB2242" s="1" t="s">
        <v>4352</v>
      </c>
      <c r="AD2242" s="1" t="s">
        <v>79</v>
      </c>
    </row>
    <row r="2243" spans="1:30" s="1" customFormat="1" x14ac:dyDescent="0.3">
      <c r="A2243" s="1" t="s">
        <v>4354</v>
      </c>
      <c r="B2243" s="1" t="s">
        <v>4355</v>
      </c>
      <c r="C2243" s="1" t="s">
        <v>1103</v>
      </c>
      <c r="D2243" s="1" t="s">
        <v>37</v>
      </c>
      <c r="F2243" s="1" t="s">
        <v>4478</v>
      </c>
      <c r="G2243" s="1" t="s">
        <v>4353</v>
      </c>
      <c r="H2243" s="1" t="s">
        <v>60</v>
      </c>
      <c r="I2243" s="1" t="s">
        <v>1977</v>
      </c>
      <c r="J2243" s="1" t="s">
        <v>61</v>
      </c>
      <c r="K2243" s="1" t="str">
        <f>"102"</f>
        <v>102</v>
      </c>
      <c r="L2243" s="2">
        <v>43546</v>
      </c>
      <c r="M2243" s="2">
        <v>43549</v>
      </c>
      <c r="N2243" s="2">
        <v>43549</v>
      </c>
      <c r="W2243" s="1" t="s">
        <v>59</v>
      </c>
      <c r="X2243" s="1" t="str">
        <f>"847692"</f>
        <v>847692</v>
      </c>
      <c r="Z2243" s="1" t="s">
        <v>108</v>
      </c>
      <c r="AA2243" s="1">
        <v>4</v>
      </c>
      <c r="AD2243" s="1" t="s">
        <v>114</v>
      </c>
    </row>
    <row r="2244" spans="1:30" s="1" customFormat="1" x14ac:dyDescent="0.3">
      <c r="A2244" s="1" t="s">
        <v>179</v>
      </c>
      <c r="B2244" s="1" t="s">
        <v>180</v>
      </c>
      <c r="C2244" s="1" t="s">
        <v>181</v>
      </c>
      <c r="D2244" s="1" t="s">
        <v>37</v>
      </c>
      <c r="F2244" s="1">
        <v>105</v>
      </c>
      <c r="G2244" s="1" t="s">
        <v>4356</v>
      </c>
      <c r="H2244" s="1" t="s">
        <v>60</v>
      </c>
      <c r="I2244" s="1" t="s">
        <v>113</v>
      </c>
      <c r="J2244" s="1" t="s">
        <v>61</v>
      </c>
      <c r="K2244" s="1" t="str">
        <f>"FRN"</f>
        <v>FRN</v>
      </c>
      <c r="L2244" s="2">
        <v>43546</v>
      </c>
      <c r="M2244" s="2">
        <v>43549</v>
      </c>
      <c r="N2244" s="2">
        <v>43549</v>
      </c>
      <c r="W2244" s="1" t="s">
        <v>59</v>
      </c>
      <c r="X2244" s="1" t="str">
        <f>"305671"</f>
        <v>305671</v>
      </c>
      <c r="Z2244" s="1" t="s">
        <v>65</v>
      </c>
      <c r="AA2244" s="1">
        <v>1</v>
      </c>
      <c r="AB2244" s="1" t="s">
        <v>4357</v>
      </c>
      <c r="AD2244" s="1" t="s">
        <v>67</v>
      </c>
    </row>
    <row r="2245" spans="1:30" s="1" customFormat="1" x14ac:dyDescent="0.3">
      <c r="A2245" s="1" t="s">
        <v>1938</v>
      </c>
      <c r="B2245" s="1" t="s">
        <v>1939</v>
      </c>
      <c r="C2245" s="1" t="s">
        <v>1940</v>
      </c>
      <c r="D2245" s="1" t="s">
        <v>37</v>
      </c>
      <c r="F2245" s="1" t="s">
        <v>4478</v>
      </c>
      <c r="G2245" s="1" t="s">
        <v>4358</v>
      </c>
      <c r="H2245" s="1" t="s">
        <v>60</v>
      </c>
      <c r="I2245" s="1" t="s">
        <v>113</v>
      </c>
      <c r="J2245" s="1" t="s">
        <v>61</v>
      </c>
      <c r="K2245" s="1" t="str">
        <f>"102"</f>
        <v>102</v>
      </c>
      <c r="L2245" s="2">
        <v>43547</v>
      </c>
      <c r="M2245" s="2">
        <v>43550</v>
      </c>
      <c r="N2245" s="2">
        <v>43550</v>
      </c>
      <c r="W2245" s="1" t="s">
        <v>59</v>
      </c>
      <c r="X2245" s="1" t="str">
        <f>"847692"</f>
        <v>847692</v>
      </c>
      <c r="Z2245" s="1" t="s">
        <v>108</v>
      </c>
      <c r="AA2245" s="1">
        <v>1</v>
      </c>
      <c r="AD2245" s="1" t="s">
        <v>114</v>
      </c>
    </row>
    <row r="2246" spans="1:30" s="1" customFormat="1" x14ac:dyDescent="0.3">
      <c r="A2246" s="1" t="s">
        <v>1338</v>
      </c>
      <c r="B2246" s="1" t="s">
        <v>1339</v>
      </c>
      <c r="C2246" s="1" t="s">
        <v>1340</v>
      </c>
      <c r="D2246" s="1" t="s">
        <v>34</v>
      </c>
      <c r="F2246" s="1" t="s">
        <v>4475</v>
      </c>
      <c r="G2246" s="1" t="s">
        <v>4359</v>
      </c>
      <c r="H2246" s="1" t="s">
        <v>60</v>
      </c>
      <c r="I2246" s="1" t="s">
        <v>113</v>
      </c>
      <c r="J2246" s="1" t="s">
        <v>61</v>
      </c>
      <c r="K2246" s="1" t="str">
        <f>"LVL"</f>
        <v>LVL</v>
      </c>
      <c r="L2246" s="2">
        <v>43549</v>
      </c>
      <c r="M2246" s="2">
        <v>43556</v>
      </c>
      <c r="N2246" s="2">
        <v>43556</v>
      </c>
      <c r="W2246" s="1" t="s">
        <v>59</v>
      </c>
      <c r="X2246" s="1" t="str">
        <f>"690945"</f>
        <v>690945</v>
      </c>
      <c r="Z2246" s="1" t="s">
        <v>184</v>
      </c>
      <c r="AA2246" s="1">
        <v>1</v>
      </c>
      <c r="AB2246" s="1" t="s">
        <v>4360</v>
      </c>
      <c r="AD2246" s="1" t="s">
        <v>79</v>
      </c>
    </row>
    <row r="2247" spans="1:30" s="1" customFormat="1" x14ac:dyDescent="0.3">
      <c r="A2247" s="1" t="s">
        <v>4311</v>
      </c>
      <c r="B2247" s="1" t="s">
        <v>4312</v>
      </c>
      <c r="C2247" s="1" t="s">
        <v>4313</v>
      </c>
      <c r="D2247" s="1" t="s">
        <v>34</v>
      </c>
      <c r="F2247" s="1" t="s">
        <v>4475</v>
      </c>
      <c r="G2247" s="1" t="s">
        <v>4361</v>
      </c>
      <c r="H2247" s="1" t="s">
        <v>60</v>
      </c>
      <c r="I2247" s="1" t="s">
        <v>113</v>
      </c>
      <c r="J2247" s="1" t="s">
        <v>61</v>
      </c>
      <c r="K2247" s="1" t="str">
        <f>"LVL"</f>
        <v>LVL</v>
      </c>
      <c r="L2247" s="2">
        <v>43549</v>
      </c>
      <c r="M2247" s="2">
        <v>43556</v>
      </c>
      <c r="N2247" s="2">
        <v>43556</v>
      </c>
      <c r="W2247" s="1" t="s">
        <v>59</v>
      </c>
      <c r="X2247" s="1" t="str">
        <f>"139545"</f>
        <v>139545</v>
      </c>
      <c r="Z2247" s="1" t="s">
        <v>74</v>
      </c>
      <c r="AA2247" s="1">
        <v>1</v>
      </c>
      <c r="AB2247" s="1" t="s">
        <v>4362</v>
      </c>
      <c r="AD2247" s="1" t="s">
        <v>79</v>
      </c>
    </row>
    <row r="2248" spans="1:30" s="1" customFormat="1" x14ac:dyDescent="0.3">
      <c r="A2248" s="1" t="s">
        <v>1690</v>
      </c>
      <c r="B2248" s="1" t="s">
        <v>1691</v>
      </c>
      <c r="C2248" s="1" t="s">
        <v>1692</v>
      </c>
      <c r="D2248" s="1" t="s">
        <v>37</v>
      </c>
      <c r="F2248" s="1">
        <v>105</v>
      </c>
      <c r="G2248" s="1" t="s">
        <v>4363</v>
      </c>
      <c r="H2248" s="1" t="s">
        <v>60</v>
      </c>
      <c r="I2248" s="1" t="s">
        <v>113</v>
      </c>
      <c r="J2248" s="1" t="s">
        <v>61</v>
      </c>
      <c r="K2248" s="1" t="str">
        <f>"102"</f>
        <v>102</v>
      </c>
      <c r="L2248" s="2">
        <v>43549</v>
      </c>
      <c r="M2248" s="2">
        <v>43551</v>
      </c>
      <c r="N2248" s="2">
        <v>43551</v>
      </c>
      <c r="W2248" s="1" t="s">
        <v>59</v>
      </c>
      <c r="X2248" s="1" t="str">
        <f>"305671"</f>
        <v>305671</v>
      </c>
      <c r="Z2248" s="1" t="s">
        <v>65</v>
      </c>
      <c r="AA2248" s="1">
        <v>1</v>
      </c>
      <c r="AB2248" s="1" t="s">
        <v>4364</v>
      </c>
      <c r="AD2248" s="1" t="s">
        <v>67</v>
      </c>
    </row>
    <row r="2249" spans="1:30" s="1" customFormat="1" x14ac:dyDescent="0.3">
      <c r="A2249" s="1" t="s">
        <v>1924</v>
      </c>
      <c r="B2249" s="1" t="s">
        <v>1925</v>
      </c>
      <c r="C2249" s="1" t="s">
        <v>1926</v>
      </c>
      <c r="D2249" s="1" t="s">
        <v>34</v>
      </c>
      <c r="F2249" s="1" t="s">
        <v>4474</v>
      </c>
      <c r="G2249" s="1" t="s">
        <v>4365</v>
      </c>
      <c r="H2249" s="1" t="s">
        <v>60</v>
      </c>
      <c r="I2249" s="1" t="s">
        <v>95</v>
      </c>
      <c r="J2249" s="1" t="s">
        <v>61</v>
      </c>
      <c r="K2249" s="1" t="str">
        <f>"LVL"</f>
        <v>LVL</v>
      </c>
      <c r="L2249" s="2">
        <v>43550</v>
      </c>
      <c r="M2249" s="2">
        <v>43557</v>
      </c>
      <c r="N2249" s="2">
        <v>43557</v>
      </c>
      <c r="W2249" s="1" t="s">
        <v>59</v>
      </c>
      <c r="X2249" s="1" t="str">
        <f>"643631"</f>
        <v>643631</v>
      </c>
      <c r="Z2249" s="1" t="s">
        <v>707</v>
      </c>
      <c r="AA2249" s="1">
        <v>3</v>
      </c>
      <c r="AD2249" s="1" t="s">
        <v>70</v>
      </c>
    </row>
    <row r="2250" spans="1:30" s="1" customFormat="1" x14ac:dyDescent="0.3">
      <c r="A2250" s="1" t="s">
        <v>510</v>
      </c>
      <c r="B2250" s="1" t="s">
        <v>511</v>
      </c>
      <c r="C2250" s="1" t="s">
        <v>512</v>
      </c>
      <c r="D2250" s="1" t="s">
        <v>37</v>
      </c>
      <c r="F2250" s="1" t="s">
        <v>4478</v>
      </c>
      <c r="G2250" s="1" t="s">
        <v>4366</v>
      </c>
      <c r="H2250" s="1" t="s">
        <v>60</v>
      </c>
      <c r="I2250" s="1" t="s">
        <v>113</v>
      </c>
      <c r="J2250" s="1" t="s">
        <v>61</v>
      </c>
      <c r="K2250" s="1" t="str">
        <f>"102"</f>
        <v>102</v>
      </c>
      <c r="L2250" s="2">
        <v>43550</v>
      </c>
      <c r="M2250" s="2">
        <v>43551</v>
      </c>
      <c r="N2250" s="2">
        <v>43551</v>
      </c>
      <c r="W2250" s="1" t="s">
        <v>59</v>
      </c>
      <c r="X2250" s="1" t="str">
        <f>"847692"</f>
        <v>847692</v>
      </c>
      <c r="Z2250" s="1" t="s">
        <v>108</v>
      </c>
      <c r="AA2250" s="1">
        <v>1</v>
      </c>
      <c r="AB2250" s="1" t="s">
        <v>4367</v>
      </c>
      <c r="AD2250" s="1" t="s">
        <v>114</v>
      </c>
    </row>
    <row r="2251" spans="1:30" s="1" customFormat="1" x14ac:dyDescent="0.3">
      <c r="A2251" s="1" t="s">
        <v>1172</v>
      </c>
      <c r="B2251" s="1" t="s">
        <v>1173</v>
      </c>
      <c r="C2251" s="1" t="s">
        <v>1174</v>
      </c>
      <c r="D2251" s="1" t="s">
        <v>37</v>
      </c>
      <c r="F2251" s="1">
        <v>105</v>
      </c>
      <c r="G2251" s="1" t="s">
        <v>4368</v>
      </c>
      <c r="H2251" s="1" t="s">
        <v>60</v>
      </c>
      <c r="I2251" s="1" t="s">
        <v>113</v>
      </c>
      <c r="J2251" s="1" t="s">
        <v>61</v>
      </c>
      <c r="K2251" s="1" t="str">
        <f>"44"</f>
        <v>44</v>
      </c>
      <c r="L2251" s="2">
        <v>43550</v>
      </c>
      <c r="M2251" s="2">
        <v>43551</v>
      </c>
      <c r="N2251" s="2">
        <v>43551</v>
      </c>
      <c r="W2251" s="1" t="s">
        <v>59</v>
      </c>
      <c r="X2251" s="1" t="str">
        <f>"305671"</f>
        <v>305671</v>
      </c>
      <c r="Z2251" s="1" t="s">
        <v>65</v>
      </c>
      <c r="AA2251" s="1">
        <v>1</v>
      </c>
      <c r="AB2251" s="1" t="s">
        <v>4369</v>
      </c>
      <c r="AD2251" s="1" t="s">
        <v>67</v>
      </c>
    </row>
    <row r="2252" spans="1:30" s="1" customFormat="1" x14ac:dyDescent="0.3">
      <c r="A2252" s="1" t="s">
        <v>2577</v>
      </c>
      <c r="B2252" s="1" t="s">
        <v>2578</v>
      </c>
      <c r="C2252" s="1" t="s">
        <v>1826</v>
      </c>
      <c r="D2252" s="1" t="s">
        <v>34</v>
      </c>
      <c r="F2252" s="1" t="s">
        <v>4475</v>
      </c>
      <c r="G2252" s="1" t="s">
        <v>4370</v>
      </c>
      <c r="H2252" s="1" t="s">
        <v>60</v>
      </c>
      <c r="I2252" s="1" t="s">
        <v>113</v>
      </c>
      <c r="J2252" s="1" t="s">
        <v>61</v>
      </c>
      <c r="K2252" s="1" t="str">
        <f>"LVL"</f>
        <v>LVL</v>
      </c>
      <c r="L2252" s="2">
        <v>43550</v>
      </c>
      <c r="M2252" s="2">
        <v>43557</v>
      </c>
      <c r="N2252" s="2">
        <v>43557</v>
      </c>
      <c r="W2252" s="1" t="s">
        <v>59</v>
      </c>
      <c r="X2252" s="1" t="str">
        <f>"690945"</f>
        <v>690945</v>
      </c>
      <c r="Z2252" s="1" t="s">
        <v>184</v>
      </c>
      <c r="AA2252" s="1">
        <v>1</v>
      </c>
      <c r="AB2252" s="1" t="s">
        <v>4371</v>
      </c>
      <c r="AD2252" s="1" t="s">
        <v>79</v>
      </c>
    </row>
    <row r="2253" spans="1:30" s="1" customFormat="1" x14ac:dyDescent="0.3">
      <c r="A2253" s="1" t="s">
        <v>2577</v>
      </c>
      <c r="B2253" s="1" t="s">
        <v>2578</v>
      </c>
      <c r="C2253" s="1" t="s">
        <v>1826</v>
      </c>
      <c r="D2253" s="1" t="s">
        <v>34</v>
      </c>
      <c r="F2253" s="1" t="s">
        <v>4475</v>
      </c>
      <c r="G2253" s="1" t="s">
        <v>4370</v>
      </c>
      <c r="H2253" s="1" t="s">
        <v>60</v>
      </c>
      <c r="I2253" s="1" t="s">
        <v>113</v>
      </c>
      <c r="J2253" s="1" t="s">
        <v>61</v>
      </c>
      <c r="K2253" s="1" t="str">
        <f>"LVL"</f>
        <v>LVL</v>
      </c>
      <c r="L2253" s="2">
        <v>43550</v>
      </c>
      <c r="M2253" s="2">
        <v>43557</v>
      </c>
      <c r="N2253" s="2">
        <v>43557</v>
      </c>
      <c r="W2253" s="1" t="s">
        <v>59</v>
      </c>
      <c r="X2253" s="1" t="str">
        <f>"690945"</f>
        <v>690945</v>
      </c>
      <c r="Z2253" s="1" t="s">
        <v>184</v>
      </c>
      <c r="AA2253" s="1">
        <v>1</v>
      </c>
      <c r="AB2253" s="1" t="s">
        <v>4371</v>
      </c>
      <c r="AD2253" s="1" t="s">
        <v>79</v>
      </c>
    </row>
    <row r="2254" spans="1:30" s="1" customFormat="1" x14ac:dyDescent="0.3">
      <c r="A2254" s="1" t="s">
        <v>4292</v>
      </c>
      <c r="B2254" s="1" t="s">
        <v>134</v>
      </c>
      <c r="C2254" s="1" t="s">
        <v>1664</v>
      </c>
      <c r="D2254" s="1" t="s">
        <v>34</v>
      </c>
      <c r="F2254" s="1" t="s">
        <v>4475</v>
      </c>
      <c r="G2254" s="1" t="s">
        <v>4372</v>
      </c>
      <c r="H2254" s="1" t="s">
        <v>60</v>
      </c>
      <c r="I2254" s="1" t="s">
        <v>113</v>
      </c>
      <c r="J2254" s="1" t="s">
        <v>61</v>
      </c>
      <c r="K2254" s="1" t="str">
        <f>"LVL"</f>
        <v>LVL</v>
      </c>
      <c r="L2254" s="2">
        <v>43550</v>
      </c>
      <c r="M2254" s="2">
        <v>43557</v>
      </c>
      <c r="N2254" s="2">
        <v>43557</v>
      </c>
      <c r="W2254" s="1" t="s">
        <v>59</v>
      </c>
      <c r="X2254" s="1" t="str">
        <f>"690945"</f>
        <v>690945</v>
      </c>
      <c r="Z2254" s="1" t="s">
        <v>184</v>
      </c>
      <c r="AA2254" s="1">
        <v>1</v>
      </c>
      <c r="AB2254" s="1" t="s">
        <v>4373</v>
      </c>
      <c r="AD2254" s="1" t="s">
        <v>79</v>
      </c>
    </row>
    <row r="2255" spans="1:30" s="1" customFormat="1" x14ac:dyDescent="0.3">
      <c r="A2255" s="1" t="s">
        <v>4375</v>
      </c>
      <c r="B2255" s="1" t="s">
        <v>51</v>
      </c>
      <c r="C2255" s="1" t="s">
        <v>4376</v>
      </c>
      <c r="D2255" s="1" t="s">
        <v>34</v>
      </c>
      <c r="F2255" s="1" t="s">
        <v>4475</v>
      </c>
      <c r="G2255" s="1" t="s">
        <v>4374</v>
      </c>
      <c r="H2255" s="1" t="s">
        <v>60</v>
      </c>
      <c r="I2255" s="1" t="s">
        <v>113</v>
      </c>
      <c r="J2255" s="1" t="s">
        <v>61</v>
      </c>
      <c r="K2255" s="1" t="str">
        <f>"LVL"</f>
        <v>LVL</v>
      </c>
      <c r="L2255" s="2">
        <v>43550</v>
      </c>
      <c r="M2255" s="2">
        <v>43558</v>
      </c>
      <c r="N2255" s="2">
        <v>43558</v>
      </c>
      <c r="W2255" s="1" t="s">
        <v>59</v>
      </c>
      <c r="X2255" s="1" t="str">
        <f>"690945"</f>
        <v>690945</v>
      </c>
      <c r="Z2255" s="1" t="s">
        <v>184</v>
      </c>
      <c r="AA2255" s="1">
        <v>1</v>
      </c>
      <c r="AD2255" s="1" t="s">
        <v>79</v>
      </c>
    </row>
    <row r="2256" spans="1:30" s="1" customFormat="1" x14ac:dyDescent="0.3">
      <c r="A2256" s="1" t="s">
        <v>898</v>
      </c>
      <c r="B2256" s="1" t="s">
        <v>282</v>
      </c>
      <c r="C2256" s="1" t="s">
        <v>899</v>
      </c>
      <c r="D2256" s="1" t="s">
        <v>37</v>
      </c>
      <c r="F2256" s="1">
        <v>105</v>
      </c>
      <c r="G2256" s="1" t="s">
        <v>4377</v>
      </c>
      <c r="H2256" s="1" t="s">
        <v>60</v>
      </c>
      <c r="I2256" s="1" t="s">
        <v>113</v>
      </c>
      <c r="J2256" s="1" t="s">
        <v>61</v>
      </c>
      <c r="K2256" s="1" t="str">
        <f>"102"</f>
        <v>102</v>
      </c>
      <c r="L2256" s="2">
        <v>43550</v>
      </c>
      <c r="M2256" s="2">
        <v>43552</v>
      </c>
      <c r="N2256" s="2">
        <v>43552</v>
      </c>
      <c r="W2256" s="1" t="s">
        <v>59</v>
      </c>
      <c r="X2256" s="1" t="str">
        <f>"305671"</f>
        <v>305671</v>
      </c>
      <c r="Z2256" s="1" t="s">
        <v>65</v>
      </c>
      <c r="AA2256" s="1">
        <v>1</v>
      </c>
      <c r="AD2256" s="1" t="s">
        <v>67</v>
      </c>
    </row>
    <row r="2257" spans="1:32" s="1" customFormat="1" x14ac:dyDescent="0.3">
      <c r="A2257" s="1" t="s">
        <v>898</v>
      </c>
      <c r="B2257" s="1" t="s">
        <v>282</v>
      </c>
      <c r="C2257" s="1" t="s">
        <v>899</v>
      </c>
      <c r="D2257" s="1" t="s">
        <v>37</v>
      </c>
      <c r="F2257" s="1">
        <v>105</v>
      </c>
      <c r="G2257" s="1" t="s">
        <v>4378</v>
      </c>
      <c r="H2257" s="1" t="s">
        <v>60</v>
      </c>
      <c r="I2257" s="1" t="s">
        <v>113</v>
      </c>
      <c r="J2257" s="1" t="s">
        <v>61</v>
      </c>
      <c r="K2257" s="1" t="str">
        <f>"102"</f>
        <v>102</v>
      </c>
      <c r="L2257" s="2">
        <v>43550</v>
      </c>
      <c r="M2257" s="2">
        <v>43552</v>
      </c>
      <c r="N2257" s="2">
        <v>43552</v>
      </c>
      <c r="W2257" s="1" t="s">
        <v>59</v>
      </c>
      <c r="X2257" s="1" t="str">
        <f>"305671"</f>
        <v>305671</v>
      </c>
      <c r="Z2257" s="1" t="s">
        <v>65</v>
      </c>
      <c r="AA2257" s="1">
        <v>1</v>
      </c>
      <c r="AD2257" s="1" t="s">
        <v>67</v>
      </c>
    </row>
    <row r="2258" spans="1:32" s="1" customFormat="1" x14ac:dyDescent="0.3">
      <c r="A2258" s="1" t="s">
        <v>2194</v>
      </c>
      <c r="B2258" s="1" t="s">
        <v>2195</v>
      </c>
      <c r="C2258" s="1" t="s">
        <v>2196</v>
      </c>
      <c r="D2258" s="1" t="s">
        <v>37</v>
      </c>
      <c r="F2258" s="1">
        <v>87</v>
      </c>
      <c r="G2258" s="1" t="s">
        <v>4379</v>
      </c>
      <c r="H2258" s="1" t="s">
        <v>60</v>
      </c>
      <c r="I2258" s="1" t="s">
        <v>113</v>
      </c>
      <c r="J2258" s="1" t="s">
        <v>61</v>
      </c>
      <c r="K2258" s="1" t="str">
        <f>"44"</f>
        <v>44</v>
      </c>
      <c r="L2258" s="2">
        <v>43550</v>
      </c>
      <c r="M2258" s="2">
        <v>43552</v>
      </c>
      <c r="N2258" s="2">
        <v>43552</v>
      </c>
      <c r="O2258" s="2">
        <v>43951</v>
      </c>
      <c r="W2258" s="1" t="s">
        <v>59</v>
      </c>
      <c r="X2258" s="1" t="str">
        <f>"921880"</f>
        <v>921880</v>
      </c>
      <c r="Z2258" s="1" t="s">
        <v>4279</v>
      </c>
      <c r="AA2258" s="1">
        <v>1</v>
      </c>
      <c r="AD2258" s="1" t="s">
        <v>4281</v>
      </c>
      <c r="AF2258" s="2">
        <v>43950</v>
      </c>
    </row>
    <row r="2259" spans="1:32" s="1" customFormat="1" x14ac:dyDescent="0.3">
      <c r="A2259" s="1" t="s">
        <v>1957</v>
      </c>
      <c r="B2259" s="1" t="s">
        <v>134</v>
      </c>
      <c r="C2259" s="1" t="s">
        <v>550</v>
      </c>
      <c r="D2259" s="1" t="s">
        <v>37</v>
      </c>
      <c r="F2259" s="1">
        <v>87</v>
      </c>
      <c r="G2259" s="1" t="s">
        <v>4380</v>
      </c>
      <c r="H2259" s="1" t="s">
        <v>60</v>
      </c>
      <c r="I2259" s="1" t="s">
        <v>64</v>
      </c>
      <c r="J2259" s="1" t="s">
        <v>61</v>
      </c>
      <c r="K2259" s="1" t="str">
        <f>"FRN"</f>
        <v>FRN</v>
      </c>
      <c r="L2259" s="2">
        <v>43551</v>
      </c>
      <c r="M2259" s="2">
        <v>43552</v>
      </c>
      <c r="N2259" s="2">
        <v>43552</v>
      </c>
      <c r="O2259" s="2">
        <v>43951</v>
      </c>
      <c r="W2259" s="1" t="s">
        <v>59</v>
      </c>
      <c r="X2259" s="1" t="str">
        <f>"921880"</f>
        <v>921880</v>
      </c>
      <c r="Z2259" s="1" t="s">
        <v>4279</v>
      </c>
      <c r="AA2259" s="1">
        <v>1</v>
      </c>
      <c r="AB2259" s="1" t="s">
        <v>49</v>
      </c>
      <c r="AD2259" s="1" t="s">
        <v>4281</v>
      </c>
      <c r="AF2259" s="2">
        <v>43950</v>
      </c>
    </row>
    <row r="2260" spans="1:32" s="1" customFormat="1" x14ac:dyDescent="0.3">
      <c r="A2260" s="1" t="s">
        <v>1702</v>
      </c>
      <c r="B2260" s="1" t="s">
        <v>1703</v>
      </c>
      <c r="C2260" s="1" t="s">
        <v>1704</v>
      </c>
      <c r="D2260" s="1" t="s">
        <v>34</v>
      </c>
      <c r="F2260" s="1" t="s">
        <v>4475</v>
      </c>
      <c r="G2260" s="1" t="s">
        <v>4381</v>
      </c>
      <c r="H2260" s="1" t="s">
        <v>60</v>
      </c>
      <c r="I2260" s="1" t="s">
        <v>113</v>
      </c>
      <c r="J2260" s="1" t="s">
        <v>61</v>
      </c>
      <c r="K2260" s="1" t="str">
        <f t="shared" ref="K2260:K2282" si="160">"LVL"</f>
        <v>LVL</v>
      </c>
      <c r="L2260" s="2">
        <v>43551</v>
      </c>
      <c r="M2260" s="2">
        <v>43558</v>
      </c>
      <c r="N2260" s="2">
        <v>43558</v>
      </c>
      <c r="W2260" s="1" t="s">
        <v>59</v>
      </c>
      <c r="X2260" s="1" t="str">
        <f>"690945"</f>
        <v>690945</v>
      </c>
      <c r="Z2260" s="1" t="s">
        <v>184</v>
      </c>
      <c r="AA2260" s="1">
        <v>1</v>
      </c>
      <c r="AB2260" s="1" t="s">
        <v>4382</v>
      </c>
      <c r="AD2260" s="1" t="s">
        <v>79</v>
      </c>
    </row>
    <row r="2261" spans="1:32" s="1" customFormat="1" x14ac:dyDescent="0.3">
      <c r="A2261" s="1" t="s">
        <v>1702</v>
      </c>
      <c r="B2261" s="1" t="s">
        <v>1703</v>
      </c>
      <c r="C2261" s="1" t="s">
        <v>1704</v>
      </c>
      <c r="D2261" s="1" t="s">
        <v>34</v>
      </c>
      <c r="F2261" s="1" t="s">
        <v>4475</v>
      </c>
      <c r="G2261" s="1" t="s">
        <v>4381</v>
      </c>
      <c r="H2261" s="1" t="s">
        <v>60</v>
      </c>
      <c r="I2261" s="1" t="s">
        <v>113</v>
      </c>
      <c r="J2261" s="1" t="s">
        <v>61</v>
      </c>
      <c r="K2261" s="1" t="str">
        <f t="shared" si="160"/>
        <v>LVL</v>
      </c>
      <c r="L2261" s="2">
        <v>43551</v>
      </c>
      <c r="M2261" s="2">
        <v>43558</v>
      </c>
      <c r="N2261" s="2">
        <v>43558</v>
      </c>
      <c r="W2261" s="1" t="s">
        <v>59</v>
      </c>
      <c r="X2261" s="1" t="str">
        <f>"690945"</f>
        <v>690945</v>
      </c>
      <c r="Z2261" s="1" t="s">
        <v>184</v>
      </c>
      <c r="AA2261" s="1">
        <v>1</v>
      </c>
      <c r="AB2261" s="1" t="s">
        <v>4382</v>
      </c>
      <c r="AD2261" s="1" t="s">
        <v>79</v>
      </c>
    </row>
    <row r="2262" spans="1:32" s="1" customFormat="1" x14ac:dyDescent="0.3">
      <c r="A2262" s="1" t="s">
        <v>2572</v>
      </c>
      <c r="B2262" s="1" t="s">
        <v>2573</v>
      </c>
      <c r="C2262" s="1" t="s">
        <v>2574</v>
      </c>
      <c r="D2262" s="1" t="s">
        <v>34</v>
      </c>
      <c r="F2262" s="1" t="s">
        <v>4475</v>
      </c>
      <c r="G2262" s="1" t="s">
        <v>4383</v>
      </c>
      <c r="H2262" s="1" t="s">
        <v>60</v>
      </c>
      <c r="I2262" s="1" t="s">
        <v>113</v>
      </c>
      <c r="J2262" s="1" t="s">
        <v>61</v>
      </c>
      <c r="K2262" s="1" t="str">
        <f t="shared" si="160"/>
        <v>LVL</v>
      </c>
      <c r="L2262" s="2">
        <v>43551</v>
      </c>
      <c r="M2262" s="2">
        <v>43558</v>
      </c>
      <c r="N2262" s="2">
        <v>43558</v>
      </c>
      <c r="W2262" s="1" t="s">
        <v>59</v>
      </c>
      <c r="X2262" s="1" t="str">
        <f>"139545"</f>
        <v>139545</v>
      </c>
      <c r="Z2262" s="1" t="s">
        <v>74</v>
      </c>
      <c r="AA2262" s="1">
        <v>1</v>
      </c>
      <c r="AB2262" s="1" t="s">
        <v>4384</v>
      </c>
      <c r="AD2262" s="1" t="s">
        <v>79</v>
      </c>
    </row>
    <row r="2263" spans="1:32" s="1" customFormat="1" x14ac:dyDescent="0.3">
      <c r="A2263" s="1" t="s">
        <v>577</v>
      </c>
      <c r="B2263" s="1" t="s">
        <v>578</v>
      </c>
      <c r="C2263" s="1" t="s">
        <v>579</v>
      </c>
      <c r="D2263" s="1" t="s">
        <v>34</v>
      </c>
      <c r="F2263" s="1" t="s">
        <v>4475</v>
      </c>
      <c r="G2263" s="1" t="s">
        <v>4385</v>
      </c>
      <c r="H2263" s="1" t="s">
        <v>60</v>
      </c>
      <c r="I2263" s="1" t="s">
        <v>113</v>
      </c>
      <c r="J2263" s="1" t="s">
        <v>61</v>
      </c>
      <c r="K2263" s="1" t="str">
        <f t="shared" si="160"/>
        <v>LVL</v>
      </c>
      <c r="L2263" s="2">
        <v>43551</v>
      </c>
      <c r="M2263" s="2">
        <v>43558</v>
      </c>
      <c r="N2263" s="2">
        <v>43558</v>
      </c>
      <c r="W2263" s="1" t="s">
        <v>59</v>
      </c>
      <c r="X2263" s="1" t="str">
        <f>"139545"</f>
        <v>139545</v>
      </c>
      <c r="Z2263" s="1" t="s">
        <v>74</v>
      </c>
      <c r="AA2263" s="1">
        <v>1</v>
      </c>
      <c r="AD2263" s="1" t="s">
        <v>79</v>
      </c>
    </row>
    <row r="2264" spans="1:32" s="1" customFormat="1" x14ac:dyDescent="0.3">
      <c r="A2264" s="1" t="s">
        <v>648</v>
      </c>
      <c r="B2264" s="1" t="s">
        <v>649</v>
      </c>
      <c r="C2264" s="1" t="s">
        <v>650</v>
      </c>
      <c r="D2264" s="1" t="s">
        <v>34</v>
      </c>
      <c r="F2264" s="1" t="s">
        <v>4475</v>
      </c>
      <c r="G2264" s="1" t="s">
        <v>4386</v>
      </c>
      <c r="H2264" s="1" t="s">
        <v>60</v>
      </c>
      <c r="I2264" s="1" t="s">
        <v>113</v>
      </c>
      <c r="J2264" s="1" t="s">
        <v>61</v>
      </c>
      <c r="K2264" s="1" t="str">
        <f t="shared" si="160"/>
        <v>LVL</v>
      </c>
      <c r="L2264" s="2">
        <v>43551</v>
      </c>
      <c r="M2264" s="2">
        <v>43558</v>
      </c>
      <c r="N2264" s="2">
        <v>43558</v>
      </c>
      <c r="W2264" s="1" t="s">
        <v>59</v>
      </c>
      <c r="X2264" s="1" t="str">
        <f>"690945"</f>
        <v>690945</v>
      </c>
      <c r="Z2264" s="1" t="s">
        <v>184</v>
      </c>
      <c r="AA2264" s="1">
        <v>1</v>
      </c>
      <c r="AB2264" s="1" t="s">
        <v>4387</v>
      </c>
      <c r="AD2264" s="1" t="s">
        <v>79</v>
      </c>
    </row>
    <row r="2265" spans="1:32" s="1" customFormat="1" x14ac:dyDescent="0.3">
      <c r="A2265" s="1" t="s">
        <v>378</v>
      </c>
      <c r="B2265" s="1" t="s">
        <v>379</v>
      </c>
      <c r="C2265" s="1" t="s">
        <v>380</v>
      </c>
      <c r="D2265" s="1" t="s">
        <v>34</v>
      </c>
      <c r="F2265" s="1" t="s">
        <v>4475</v>
      </c>
      <c r="G2265" s="1" t="s">
        <v>4388</v>
      </c>
      <c r="H2265" s="1" t="s">
        <v>60</v>
      </c>
      <c r="I2265" s="1" t="s">
        <v>113</v>
      </c>
      <c r="J2265" s="1" t="s">
        <v>61</v>
      </c>
      <c r="K2265" s="1" t="str">
        <f t="shared" si="160"/>
        <v>LVL</v>
      </c>
      <c r="L2265" s="2">
        <v>43552</v>
      </c>
      <c r="M2265" s="2">
        <v>43559</v>
      </c>
      <c r="N2265" s="2">
        <v>43559</v>
      </c>
      <c r="W2265" s="1" t="s">
        <v>59</v>
      </c>
      <c r="X2265" s="1" t="str">
        <f>"139545"</f>
        <v>139545</v>
      </c>
      <c r="Z2265" s="1" t="s">
        <v>74</v>
      </c>
      <c r="AA2265" s="1">
        <v>1</v>
      </c>
      <c r="AB2265" s="1" t="s">
        <v>4389</v>
      </c>
      <c r="AD2265" s="1" t="s">
        <v>79</v>
      </c>
    </row>
    <row r="2266" spans="1:32" s="1" customFormat="1" x14ac:dyDescent="0.3">
      <c r="A2266" s="1" t="s">
        <v>378</v>
      </c>
      <c r="B2266" s="1" t="s">
        <v>379</v>
      </c>
      <c r="C2266" s="1" t="s">
        <v>380</v>
      </c>
      <c r="D2266" s="1" t="s">
        <v>34</v>
      </c>
      <c r="F2266" s="1" t="s">
        <v>4475</v>
      </c>
      <c r="G2266" s="1" t="s">
        <v>4388</v>
      </c>
      <c r="H2266" s="1" t="s">
        <v>60</v>
      </c>
      <c r="I2266" s="1" t="s">
        <v>113</v>
      </c>
      <c r="J2266" s="1" t="s">
        <v>61</v>
      </c>
      <c r="K2266" s="1" t="str">
        <f t="shared" si="160"/>
        <v>LVL</v>
      </c>
      <c r="L2266" s="2">
        <v>43552</v>
      </c>
      <c r="M2266" s="2">
        <v>43559</v>
      </c>
      <c r="N2266" s="2">
        <v>43559</v>
      </c>
      <c r="W2266" s="1" t="s">
        <v>59</v>
      </c>
      <c r="X2266" s="1" t="str">
        <f>"139545"</f>
        <v>139545</v>
      </c>
      <c r="Z2266" s="1" t="s">
        <v>74</v>
      </c>
      <c r="AA2266" s="1">
        <v>1</v>
      </c>
      <c r="AB2266" s="1" t="s">
        <v>4389</v>
      </c>
      <c r="AD2266" s="1" t="s">
        <v>79</v>
      </c>
    </row>
    <row r="2267" spans="1:32" s="1" customFormat="1" x14ac:dyDescent="0.3">
      <c r="A2267" s="1" t="s">
        <v>378</v>
      </c>
      <c r="B2267" s="1" t="s">
        <v>379</v>
      </c>
      <c r="C2267" s="1" t="s">
        <v>380</v>
      </c>
      <c r="D2267" s="1" t="s">
        <v>34</v>
      </c>
      <c r="F2267" s="1" t="s">
        <v>4475</v>
      </c>
      <c r="G2267" s="1" t="s">
        <v>4388</v>
      </c>
      <c r="H2267" s="1" t="s">
        <v>60</v>
      </c>
      <c r="I2267" s="1" t="s">
        <v>113</v>
      </c>
      <c r="J2267" s="1" t="s">
        <v>61</v>
      </c>
      <c r="K2267" s="1" t="str">
        <f t="shared" si="160"/>
        <v>LVL</v>
      </c>
      <c r="L2267" s="2">
        <v>43552</v>
      </c>
      <c r="M2267" s="2">
        <v>43559</v>
      </c>
      <c r="N2267" s="2">
        <v>43559</v>
      </c>
      <c r="W2267" s="1" t="s">
        <v>59</v>
      </c>
      <c r="X2267" s="1" t="str">
        <f>"139545"</f>
        <v>139545</v>
      </c>
      <c r="Z2267" s="1" t="s">
        <v>74</v>
      </c>
      <c r="AA2267" s="1">
        <v>1</v>
      </c>
      <c r="AB2267" s="1" t="s">
        <v>4389</v>
      </c>
      <c r="AD2267" s="1" t="s">
        <v>79</v>
      </c>
    </row>
    <row r="2268" spans="1:32" s="1" customFormat="1" x14ac:dyDescent="0.3">
      <c r="A2268" s="1" t="s">
        <v>4391</v>
      </c>
      <c r="B2268" s="1" t="s">
        <v>4392</v>
      </c>
      <c r="C2268" s="1" t="s">
        <v>4393</v>
      </c>
      <c r="D2268" s="1" t="s">
        <v>34</v>
      </c>
      <c r="F2268" s="1" t="s">
        <v>4475</v>
      </c>
      <c r="G2268" s="1" t="s">
        <v>4390</v>
      </c>
      <c r="H2268" s="1" t="s">
        <v>60</v>
      </c>
      <c r="I2268" s="1" t="s">
        <v>113</v>
      </c>
      <c r="J2268" s="1" t="s">
        <v>61</v>
      </c>
      <c r="K2268" s="1" t="str">
        <f t="shared" si="160"/>
        <v>LVL</v>
      </c>
      <c r="L2268" s="2">
        <v>43552</v>
      </c>
      <c r="M2268" s="2">
        <v>43559</v>
      </c>
      <c r="N2268" s="2">
        <v>43559</v>
      </c>
      <c r="W2268" s="1" t="s">
        <v>59</v>
      </c>
      <c r="X2268" s="1" t="str">
        <f t="shared" ref="X2268:X2282" si="161">"690945"</f>
        <v>690945</v>
      </c>
      <c r="Z2268" s="1" t="s">
        <v>184</v>
      </c>
      <c r="AA2268" s="1">
        <v>1</v>
      </c>
      <c r="AD2268" s="1" t="s">
        <v>79</v>
      </c>
    </row>
    <row r="2269" spans="1:32" s="1" customFormat="1" x14ac:dyDescent="0.3">
      <c r="A2269" s="1" t="s">
        <v>4391</v>
      </c>
      <c r="B2269" s="1" t="s">
        <v>4392</v>
      </c>
      <c r="C2269" s="1" t="s">
        <v>4393</v>
      </c>
      <c r="D2269" s="1" t="s">
        <v>34</v>
      </c>
      <c r="F2269" s="1" t="s">
        <v>4475</v>
      </c>
      <c r="G2269" s="1" t="s">
        <v>4390</v>
      </c>
      <c r="H2269" s="1" t="s">
        <v>60</v>
      </c>
      <c r="I2269" s="1" t="s">
        <v>113</v>
      </c>
      <c r="J2269" s="1" t="s">
        <v>61</v>
      </c>
      <c r="K2269" s="1" t="str">
        <f t="shared" si="160"/>
        <v>LVL</v>
      </c>
      <c r="L2269" s="2">
        <v>43552</v>
      </c>
      <c r="M2269" s="2">
        <v>43559</v>
      </c>
      <c r="N2269" s="2">
        <v>43559</v>
      </c>
      <c r="W2269" s="1" t="s">
        <v>59</v>
      </c>
      <c r="X2269" s="1" t="str">
        <f t="shared" si="161"/>
        <v>690945</v>
      </c>
      <c r="Z2269" s="1" t="s">
        <v>184</v>
      </c>
      <c r="AA2269" s="1">
        <v>1</v>
      </c>
      <c r="AD2269" s="1" t="s">
        <v>79</v>
      </c>
    </row>
    <row r="2270" spans="1:32" s="1" customFormat="1" x14ac:dyDescent="0.3">
      <c r="A2270" s="1" t="s">
        <v>4395</v>
      </c>
      <c r="B2270" s="1" t="s">
        <v>4396</v>
      </c>
      <c r="C2270" s="1" t="s">
        <v>4397</v>
      </c>
      <c r="D2270" s="1" t="s">
        <v>34</v>
      </c>
      <c r="F2270" s="1" t="s">
        <v>4475</v>
      </c>
      <c r="G2270" s="1" t="s">
        <v>4394</v>
      </c>
      <c r="H2270" s="1" t="s">
        <v>60</v>
      </c>
      <c r="I2270" s="1" t="s">
        <v>113</v>
      </c>
      <c r="J2270" s="1" t="s">
        <v>61</v>
      </c>
      <c r="K2270" s="1" t="str">
        <f t="shared" si="160"/>
        <v>LVL</v>
      </c>
      <c r="L2270" s="2">
        <v>43552</v>
      </c>
      <c r="M2270" s="2">
        <v>43559</v>
      </c>
      <c r="N2270" s="2">
        <v>43559</v>
      </c>
      <c r="W2270" s="1" t="s">
        <v>59</v>
      </c>
      <c r="X2270" s="1" t="str">
        <f t="shared" si="161"/>
        <v>690945</v>
      </c>
      <c r="Z2270" s="1" t="s">
        <v>184</v>
      </c>
      <c r="AA2270" s="1">
        <v>1</v>
      </c>
      <c r="AD2270" s="1" t="s">
        <v>79</v>
      </c>
    </row>
    <row r="2271" spans="1:32" s="1" customFormat="1" x14ac:dyDescent="0.3">
      <c r="A2271" s="1" t="s">
        <v>3741</v>
      </c>
      <c r="B2271" s="1" t="s">
        <v>3742</v>
      </c>
      <c r="C2271" s="1" t="s">
        <v>442</v>
      </c>
      <c r="D2271" s="1" t="s">
        <v>34</v>
      </c>
      <c r="F2271" s="1" t="s">
        <v>4475</v>
      </c>
      <c r="G2271" s="1" t="s">
        <v>4398</v>
      </c>
      <c r="H2271" s="1" t="s">
        <v>60</v>
      </c>
      <c r="I2271" s="1" t="s">
        <v>113</v>
      </c>
      <c r="J2271" s="1" t="s">
        <v>61</v>
      </c>
      <c r="K2271" s="1" t="str">
        <f t="shared" si="160"/>
        <v>LVL</v>
      </c>
      <c r="L2271" s="2">
        <v>43552</v>
      </c>
      <c r="M2271" s="2">
        <v>43559</v>
      </c>
      <c r="N2271" s="2">
        <v>43559</v>
      </c>
      <c r="W2271" s="1" t="s">
        <v>59</v>
      </c>
      <c r="X2271" s="1" t="str">
        <f t="shared" si="161"/>
        <v>690945</v>
      </c>
      <c r="Z2271" s="1" t="s">
        <v>184</v>
      </c>
      <c r="AA2271" s="1">
        <v>1</v>
      </c>
      <c r="AD2271" s="1" t="s">
        <v>79</v>
      </c>
    </row>
    <row r="2272" spans="1:32" s="1" customFormat="1" x14ac:dyDescent="0.3">
      <c r="A2272" s="1" t="s">
        <v>1408</v>
      </c>
      <c r="B2272" s="1" t="s">
        <v>500</v>
      </c>
      <c r="C2272" s="1" t="s">
        <v>1409</v>
      </c>
      <c r="D2272" s="1" t="s">
        <v>34</v>
      </c>
      <c r="F2272" s="1" t="s">
        <v>4475</v>
      </c>
      <c r="G2272" s="1" t="s">
        <v>4399</v>
      </c>
      <c r="H2272" s="1" t="s">
        <v>60</v>
      </c>
      <c r="I2272" s="1" t="s">
        <v>113</v>
      </c>
      <c r="J2272" s="1" t="s">
        <v>61</v>
      </c>
      <c r="K2272" s="1" t="str">
        <f t="shared" si="160"/>
        <v>LVL</v>
      </c>
      <c r="L2272" s="2">
        <v>43552</v>
      </c>
      <c r="M2272" s="2">
        <v>43559</v>
      </c>
      <c r="N2272" s="2">
        <v>43559</v>
      </c>
      <c r="W2272" s="1" t="s">
        <v>59</v>
      </c>
      <c r="X2272" s="1" t="str">
        <f t="shared" si="161"/>
        <v>690945</v>
      </c>
      <c r="Z2272" s="1" t="s">
        <v>184</v>
      </c>
      <c r="AA2272" s="1">
        <v>1</v>
      </c>
      <c r="AD2272" s="1" t="s">
        <v>79</v>
      </c>
    </row>
    <row r="2273" spans="1:30" s="1" customFormat="1" x14ac:dyDescent="0.3">
      <c r="A2273" s="1" t="s">
        <v>1037</v>
      </c>
      <c r="B2273" s="1" t="s">
        <v>1038</v>
      </c>
      <c r="C2273" s="1" t="s">
        <v>1039</v>
      </c>
      <c r="D2273" s="1" t="s">
        <v>34</v>
      </c>
      <c r="F2273" s="1" t="s">
        <v>4475</v>
      </c>
      <c r="G2273" s="1" t="s">
        <v>4400</v>
      </c>
      <c r="H2273" s="1" t="s">
        <v>60</v>
      </c>
      <c r="I2273" s="1" t="s">
        <v>113</v>
      </c>
      <c r="J2273" s="1" t="s">
        <v>61</v>
      </c>
      <c r="K2273" s="1" t="str">
        <f t="shared" si="160"/>
        <v>LVL</v>
      </c>
      <c r="L2273" s="2">
        <v>43552</v>
      </c>
      <c r="M2273" s="2">
        <v>43559</v>
      </c>
      <c r="N2273" s="2">
        <v>43559</v>
      </c>
      <c r="W2273" s="1" t="s">
        <v>59</v>
      </c>
      <c r="X2273" s="1" t="str">
        <f t="shared" si="161"/>
        <v>690945</v>
      </c>
      <c r="Z2273" s="1" t="s">
        <v>184</v>
      </c>
      <c r="AA2273" s="1">
        <v>1</v>
      </c>
      <c r="AD2273" s="1" t="s">
        <v>79</v>
      </c>
    </row>
    <row r="2274" spans="1:30" s="1" customFormat="1" x14ac:dyDescent="0.3">
      <c r="A2274" s="1" t="s">
        <v>1037</v>
      </c>
      <c r="B2274" s="1" t="s">
        <v>1038</v>
      </c>
      <c r="C2274" s="1" t="s">
        <v>1039</v>
      </c>
      <c r="D2274" s="1" t="s">
        <v>34</v>
      </c>
      <c r="F2274" s="1" t="s">
        <v>4475</v>
      </c>
      <c r="G2274" s="1" t="s">
        <v>4400</v>
      </c>
      <c r="H2274" s="1" t="s">
        <v>60</v>
      </c>
      <c r="I2274" s="1" t="s">
        <v>113</v>
      </c>
      <c r="J2274" s="1" t="s">
        <v>61</v>
      </c>
      <c r="K2274" s="1" t="str">
        <f t="shared" si="160"/>
        <v>LVL</v>
      </c>
      <c r="L2274" s="2">
        <v>43552</v>
      </c>
      <c r="M2274" s="2">
        <v>43559</v>
      </c>
      <c r="N2274" s="2">
        <v>43559</v>
      </c>
      <c r="W2274" s="1" t="s">
        <v>59</v>
      </c>
      <c r="X2274" s="1" t="str">
        <f t="shared" si="161"/>
        <v>690945</v>
      </c>
      <c r="Z2274" s="1" t="s">
        <v>184</v>
      </c>
      <c r="AA2274" s="1">
        <v>1</v>
      </c>
      <c r="AD2274" s="1" t="s">
        <v>79</v>
      </c>
    </row>
    <row r="2275" spans="1:30" s="1" customFormat="1" x14ac:dyDescent="0.3">
      <c r="A2275" s="1" t="s">
        <v>1037</v>
      </c>
      <c r="B2275" s="1" t="s">
        <v>1038</v>
      </c>
      <c r="C2275" s="1" t="s">
        <v>1039</v>
      </c>
      <c r="D2275" s="1" t="s">
        <v>34</v>
      </c>
      <c r="F2275" s="1" t="s">
        <v>4475</v>
      </c>
      <c r="G2275" s="1" t="s">
        <v>4400</v>
      </c>
      <c r="H2275" s="1" t="s">
        <v>60</v>
      </c>
      <c r="I2275" s="1" t="s">
        <v>113</v>
      </c>
      <c r="J2275" s="1" t="s">
        <v>61</v>
      </c>
      <c r="K2275" s="1" t="str">
        <f t="shared" si="160"/>
        <v>LVL</v>
      </c>
      <c r="L2275" s="2">
        <v>43552</v>
      </c>
      <c r="M2275" s="2">
        <v>43559</v>
      </c>
      <c r="N2275" s="2">
        <v>43559</v>
      </c>
      <c r="W2275" s="1" t="s">
        <v>59</v>
      </c>
      <c r="X2275" s="1" t="str">
        <f t="shared" si="161"/>
        <v>690945</v>
      </c>
      <c r="Z2275" s="1" t="s">
        <v>184</v>
      </c>
      <c r="AA2275" s="1">
        <v>1</v>
      </c>
      <c r="AD2275" s="1" t="s">
        <v>79</v>
      </c>
    </row>
    <row r="2276" spans="1:30" s="1" customFormat="1" x14ac:dyDescent="0.3">
      <c r="A2276" s="1" t="s">
        <v>1037</v>
      </c>
      <c r="B2276" s="1" t="s">
        <v>1038</v>
      </c>
      <c r="C2276" s="1" t="s">
        <v>1039</v>
      </c>
      <c r="D2276" s="1" t="s">
        <v>34</v>
      </c>
      <c r="F2276" s="1" t="s">
        <v>4475</v>
      </c>
      <c r="G2276" s="1" t="s">
        <v>4400</v>
      </c>
      <c r="H2276" s="1" t="s">
        <v>60</v>
      </c>
      <c r="I2276" s="1" t="s">
        <v>113</v>
      </c>
      <c r="J2276" s="1" t="s">
        <v>61</v>
      </c>
      <c r="K2276" s="1" t="str">
        <f t="shared" si="160"/>
        <v>LVL</v>
      </c>
      <c r="L2276" s="2">
        <v>43552</v>
      </c>
      <c r="M2276" s="2">
        <v>43559</v>
      </c>
      <c r="N2276" s="2">
        <v>43559</v>
      </c>
      <c r="W2276" s="1" t="s">
        <v>59</v>
      </c>
      <c r="X2276" s="1" t="str">
        <f t="shared" si="161"/>
        <v>690945</v>
      </c>
      <c r="Z2276" s="1" t="s">
        <v>184</v>
      </c>
      <c r="AA2276" s="1">
        <v>1</v>
      </c>
      <c r="AD2276" s="1" t="s">
        <v>79</v>
      </c>
    </row>
    <row r="2277" spans="1:30" s="1" customFormat="1" x14ac:dyDescent="0.3">
      <c r="A2277" s="1" t="s">
        <v>1682</v>
      </c>
      <c r="B2277" s="1" t="s">
        <v>282</v>
      </c>
      <c r="C2277" s="1" t="s">
        <v>1683</v>
      </c>
      <c r="D2277" s="1" t="s">
        <v>34</v>
      </c>
      <c r="F2277" s="1" t="s">
        <v>4475</v>
      </c>
      <c r="G2277" s="1" t="s">
        <v>4401</v>
      </c>
      <c r="H2277" s="1" t="s">
        <v>60</v>
      </c>
      <c r="I2277" s="1" t="s">
        <v>113</v>
      </c>
      <c r="J2277" s="1" t="s">
        <v>61</v>
      </c>
      <c r="K2277" s="1" t="str">
        <f t="shared" si="160"/>
        <v>LVL</v>
      </c>
      <c r="L2277" s="2">
        <v>43552</v>
      </c>
      <c r="M2277" s="2">
        <v>43559</v>
      </c>
      <c r="N2277" s="2">
        <v>43559</v>
      </c>
      <c r="W2277" s="1" t="s">
        <v>59</v>
      </c>
      <c r="X2277" s="1" t="str">
        <f t="shared" si="161"/>
        <v>690945</v>
      </c>
      <c r="Z2277" s="1" t="s">
        <v>184</v>
      </c>
      <c r="AA2277" s="1">
        <v>1</v>
      </c>
      <c r="AD2277" s="1" t="s">
        <v>79</v>
      </c>
    </row>
    <row r="2278" spans="1:30" s="1" customFormat="1" x14ac:dyDescent="0.3">
      <c r="A2278" s="1" t="s">
        <v>1682</v>
      </c>
      <c r="B2278" s="1" t="s">
        <v>282</v>
      </c>
      <c r="C2278" s="1" t="s">
        <v>1683</v>
      </c>
      <c r="D2278" s="1" t="s">
        <v>34</v>
      </c>
      <c r="F2278" s="1" t="s">
        <v>4475</v>
      </c>
      <c r="G2278" s="1" t="s">
        <v>4401</v>
      </c>
      <c r="H2278" s="1" t="s">
        <v>60</v>
      </c>
      <c r="I2278" s="1" t="s">
        <v>113</v>
      </c>
      <c r="J2278" s="1" t="s">
        <v>61</v>
      </c>
      <c r="K2278" s="1" t="str">
        <f t="shared" si="160"/>
        <v>LVL</v>
      </c>
      <c r="L2278" s="2">
        <v>43552</v>
      </c>
      <c r="M2278" s="2">
        <v>43559</v>
      </c>
      <c r="N2278" s="2">
        <v>43559</v>
      </c>
      <c r="W2278" s="1" t="s">
        <v>59</v>
      </c>
      <c r="X2278" s="1" t="str">
        <f t="shared" si="161"/>
        <v>690945</v>
      </c>
      <c r="Z2278" s="1" t="s">
        <v>184</v>
      </c>
      <c r="AA2278" s="1">
        <v>1</v>
      </c>
      <c r="AD2278" s="1" t="s">
        <v>79</v>
      </c>
    </row>
    <row r="2279" spans="1:30" s="1" customFormat="1" x14ac:dyDescent="0.3">
      <c r="A2279" s="1" t="s">
        <v>1682</v>
      </c>
      <c r="B2279" s="1" t="s">
        <v>282</v>
      </c>
      <c r="C2279" s="1" t="s">
        <v>1683</v>
      </c>
      <c r="D2279" s="1" t="s">
        <v>34</v>
      </c>
      <c r="F2279" s="1" t="s">
        <v>4475</v>
      </c>
      <c r="G2279" s="1" t="s">
        <v>4401</v>
      </c>
      <c r="H2279" s="1" t="s">
        <v>60</v>
      </c>
      <c r="I2279" s="1" t="s">
        <v>113</v>
      </c>
      <c r="J2279" s="1" t="s">
        <v>61</v>
      </c>
      <c r="K2279" s="1" t="str">
        <f t="shared" si="160"/>
        <v>LVL</v>
      </c>
      <c r="L2279" s="2">
        <v>43552</v>
      </c>
      <c r="M2279" s="2">
        <v>43559</v>
      </c>
      <c r="N2279" s="2">
        <v>43559</v>
      </c>
      <c r="W2279" s="1" t="s">
        <v>59</v>
      </c>
      <c r="X2279" s="1" t="str">
        <f t="shared" si="161"/>
        <v>690945</v>
      </c>
      <c r="Z2279" s="1" t="s">
        <v>184</v>
      </c>
      <c r="AA2279" s="1">
        <v>1</v>
      </c>
      <c r="AD2279" s="1" t="s">
        <v>79</v>
      </c>
    </row>
    <row r="2280" spans="1:30" s="1" customFormat="1" x14ac:dyDescent="0.3">
      <c r="A2280" s="1" t="s">
        <v>1682</v>
      </c>
      <c r="B2280" s="1" t="s">
        <v>282</v>
      </c>
      <c r="C2280" s="1" t="s">
        <v>1683</v>
      </c>
      <c r="D2280" s="1" t="s">
        <v>34</v>
      </c>
      <c r="F2280" s="1" t="s">
        <v>4475</v>
      </c>
      <c r="G2280" s="1" t="s">
        <v>4401</v>
      </c>
      <c r="H2280" s="1" t="s">
        <v>60</v>
      </c>
      <c r="I2280" s="1" t="s">
        <v>113</v>
      </c>
      <c r="J2280" s="1" t="s">
        <v>61</v>
      </c>
      <c r="K2280" s="1" t="str">
        <f t="shared" si="160"/>
        <v>LVL</v>
      </c>
      <c r="L2280" s="2">
        <v>43552</v>
      </c>
      <c r="M2280" s="2">
        <v>43559</v>
      </c>
      <c r="N2280" s="2">
        <v>43559</v>
      </c>
      <c r="W2280" s="1" t="s">
        <v>59</v>
      </c>
      <c r="X2280" s="1" t="str">
        <f t="shared" si="161"/>
        <v>690945</v>
      </c>
      <c r="Z2280" s="1" t="s">
        <v>184</v>
      </c>
      <c r="AA2280" s="1">
        <v>1</v>
      </c>
      <c r="AD2280" s="1" t="s">
        <v>79</v>
      </c>
    </row>
    <row r="2281" spans="1:30" s="1" customFormat="1" x14ac:dyDescent="0.3">
      <c r="A2281" s="1" t="s">
        <v>1682</v>
      </c>
      <c r="B2281" s="1" t="s">
        <v>282</v>
      </c>
      <c r="C2281" s="1" t="s">
        <v>1683</v>
      </c>
      <c r="D2281" s="1" t="s">
        <v>34</v>
      </c>
      <c r="F2281" s="1" t="s">
        <v>4475</v>
      </c>
      <c r="G2281" s="1" t="s">
        <v>4401</v>
      </c>
      <c r="H2281" s="1" t="s">
        <v>60</v>
      </c>
      <c r="I2281" s="1" t="s">
        <v>113</v>
      </c>
      <c r="J2281" s="1" t="s">
        <v>61</v>
      </c>
      <c r="K2281" s="1" t="str">
        <f t="shared" si="160"/>
        <v>LVL</v>
      </c>
      <c r="L2281" s="2">
        <v>43552</v>
      </c>
      <c r="M2281" s="2">
        <v>43559</v>
      </c>
      <c r="N2281" s="2">
        <v>43559</v>
      </c>
      <c r="W2281" s="1" t="s">
        <v>59</v>
      </c>
      <c r="X2281" s="1" t="str">
        <f t="shared" si="161"/>
        <v>690945</v>
      </c>
      <c r="Z2281" s="1" t="s">
        <v>184</v>
      </c>
      <c r="AA2281" s="1">
        <v>1</v>
      </c>
      <c r="AD2281" s="1" t="s">
        <v>79</v>
      </c>
    </row>
    <row r="2282" spans="1:30" s="1" customFormat="1" x14ac:dyDescent="0.3">
      <c r="A2282" s="1" t="s">
        <v>1682</v>
      </c>
      <c r="B2282" s="1" t="s">
        <v>282</v>
      </c>
      <c r="C2282" s="1" t="s">
        <v>1683</v>
      </c>
      <c r="D2282" s="1" t="s">
        <v>34</v>
      </c>
      <c r="F2282" s="1" t="s">
        <v>4475</v>
      </c>
      <c r="G2282" s="1" t="s">
        <v>4401</v>
      </c>
      <c r="H2282" s="1" t="s">
        <v>60</v>
      </c>
      <c r="I2282" s="1" t="s">
        <v>113</v>
      </c>
      <c r="J2282" s="1" t="s">
        <v>61</v>
      </c>
      <c r="K2282" s="1" t="str">
        <f t="shared" si="160"/>
        <v>LVL</v>
      </c>
      <c r="L2282" s="2">
        <v>43552</v>
      </c>
      <c r="M2282" s="2">
        <v>43559</v>
      </c>
      <c r="N2282" s="2">
        <v>43559</v>
      </c>
      <c r="W2282" s="1" t="s">
        <v>59</v>
      </c>
      <c r="X2282" s="1" t="str">
        <f t="shared" si="161"/>
        <v>690945</v>
      </c>
      <c r="Z2282" s="1" t="s">
        <v>184</v>
      </c>
      <c r="AA2282" s="1">
        <v>1</v>
      </c>
      <c r="AD2282" s="1" t="s">
        <v>79</v>
      </c>
    </row>
    <row r="2283" spans="1:30" s="1" customFormat="1" x14ac:dyDescent="0.3">
      <c r="A2283" s="1" t="s">
        <v>736</v>
      </c>
      <c r="B2283" s="1" t="s">
        <v>737</v>
      </c>
      <c r="C2283" s="1" t="s">
        <v>738</v>
      </c>
      <c r="D2283" s="1" t="s">
        <v>37</v>
      </c>
      <c r="F2283" s="1" t="s">
        <v>4528</v>
      </c>
      <c r="G2283" s="1" t="s">
        <v>4403</v>
      </c>
      <c r="H2283" s="1" t="s">
        <v>60</v>
      </c>
      <c r="I2283" s="1" t="s">
        <v>1375</v>
      </c>
      <c r="J2283" s="1" t="s">
        <v>61</v>
      </c>
      <c r="K2283" s="1" t="str">
        <f>"FRN"</f>
        <v>FRN</v>
      </c>
      <c r="L2283" s="2">
        <v>43552</v>
      </c>
      <c r="M2283" s="2">
        <v>43556</v>
      </c>
      <c r="N2283" s="2">
        <v>43556</v>
      </c>
      <c r="W2283" s="1" t="s">
        <v>59</v>
      </c>
      <c r="X2283" s="1" t="str">
        <f>"110502"</f>
        <v>110502</v>
      </c>
      <c r="Z2283" s="1" t="s">
        <v>4402</v>
      </c>
      <c r="AA2283" s="1">
        <v>8</v>
      </c>
      <c r="AB2283" s="1" t="s">
        <v>4405</v>
      </c>
      <c r="AD2283" s="1" t="s">
        <v>4404</v>
      </c>
    </row>
    <row r="2284" spans="1:30" s="1" customFormat="1" x14ac:dyDescent="0.3">
      <c r="A2284" s="1" t="s">
        <v>2603</v>
      </c>
      <c r="B2284" s="1" t="s">
        <v>51</v>
      </c>
      <c r="C2284" s="1" t="s">
        <v>2604</v>
      </c>
      <c r="D2284" s="1" t="s">
        <v>34</v>
      </c>
      <c r="F2284" s="1" t="s">
        <v>4475</v>
      </c>
      <c r="G2284" s="1" t="s">
        <v>4406</v>
      </c>
      <c r="H2284" s="1" t="s">
        <v>60</v>
      </c>
      <c r="I2284" s="1" t="s">
        <v>113</v>
      </c>
      <c r="J2284" s="1" t="s">
        <v>61</v>
      </c>
      <c r="K2284" s="1" t="str">
        <f>"LVL"</f>
        <v>LVL</v>
      </c>
      <c r="L2284" s="2">
        <v>43553</v>
      </c>
      <c r="M2284" s="2">
        <v>43560</v>
      </c>
      <c r="N2284" s="2">
        <v>43560</v>
      </c>
      <c r="W2284" s="1" t="s">
        <v>59</v>
      </c>
      <c r="X2284" s="1" t="str">
        <f>"690945"</f>
        <v>690945</v>
      </c>
      <c r="Z2284" s="1" t="s">
        <v>184</v>
      </c>
      <c r="AA2284" s="1">
        <v>1</v>
      </c>
      <c r="AD2284" s="1" t="s">
        <v>79</v>
      </c>
    </row>
    <row r="2285" spans="1:30" s="1" customFormat="1" x14ac:dyDescent="0.3">
      <c r="A2285" s="1" t="s">
        <v>602</v>
      </c>
      <c r="B2285" s="1" t="s">
        <v>603</v>
      </c>
      <c r="C2285" s="1" t="s">
        <v>77</v>
      </c>
      <c r="D2285" s="1" t="s">
        <v>34</v>
      </c>
      <c r="F2285" s="1" t="s">
        <v>4475</v>
      </c>
      <c r="G2285" s="1" t="s">
        <v>4407</v>
      </c>
      <c r="H2285" s="1" t="s">
        <v>60</v>
      </c>
      <c r="I2285" s="1" t="s">
        <v>113</v>
      </c>
      <c r="J2285" s="1" t="s">
        <v>61</v>
      </c>
      <c r="K2285" s="1" t="str">
        <f>"LVL"</f>
        <v>LVL</v>
      </c>
      <c r="L2285" s="2">
        <v>43553</v>
      </c>
      <c r="M2285" s="2">
        <v>43560</v>
      </c>
      <c r="N2285" s="2">
        <v>43560</v>
      </c>
      <c r="W2285" s="1" t="s">
        <v>59</v>
      </c>
      <c r="X2285" s="1" t="str">
        <f>"690945"</f>
        <v>690945</v>
      </c>
      <c r="Z2285" s="1" t="s">
        <v>184</v>
      </c>
      <c r="AA2285" s="1">
        <v>1</v>
      </c>
      <c r="AB2285" s="1" t="s">
        <v>4408</v>
      </c>
      <c r="AD2285" s="1" t="s">
        <v>79</v>
      </c>
    </row>
    <row r="2286" spans="1:30" s="1" customFormat="1" x14ac:dyDescent="0.3">
      <c r="A2286" s="1" t="s">
        <v>1502</v>
      </c>
      <c r="B2286" s="1" t="s">
        <v>1503</v>
      </c>
      <c r="C2286" s="1" t="s">
        <v>1504</v>
      </c>
      <c r="D2286" s="1" t="s">
        <v>37</v>
      </c>
      <c r="F2286" s="1">
        <v>105</v>
      </c>
      <c r="G2286" s="1" t="s">
        <v>4409</v>
      </c>
      <c r="H2286" s="1" t="s">
        <v>60</v>
      </c>
      <c r="I2286" s="1" t="s">
        <v>113</v>
      </c>
      <c r="J2286" s="1" t="s">
        <v>61</v>
      </c>
      <c r="K2286" s="1" t="str">
        <f>"102"</f>
        <v>102</v>
      </c>
      <c r="L2286" s="2">
        <v>43553</v>
      </c>
      <c r="M2286" s="2">
        <v>43557</v>
      </c>
      <c r="N2286" s="2">
        <v>43557</v>
      </c>
      <c r="W2286" s="1" t="s">
        <v>59</v>
      </c>
      <c r="X2286" s="1" t="str">
        <f>"305671"</f>
        <v>305671</v>
      </c>
      <c r="Z2286" s="1" t="s">
        <v>65</v>
      </c>
      <c r="AA2286" s="1">
        <v>1</v>
      </c>
      <c r="AD2286" s="1" t="s">
        <v>67</v>
      </c>
    </row>
    <row r="2287" spans="1:30" s="1" customFormat="1" x14ac:dyDescent="0.3">
      <c r="A2287" s="1" t="s">
        <v>2572</v>
      </c>
      <c r="B2287" s="1" t="s">
        <v>2573</v>
      </c>
      <c r="C2287" s="1" t="s">
        <v>2574</v>
      </c>
      <c r="D2287" s="1" t="s">
        <v>34</v>
      </c>
      <c r="F2287" s="1" t="s">
        <v>4475</v>
      </c>
      <c r="G2287" s="1" t="s">
        <v>4410</v>
      </c>
      <c r="H2287" s="1" t="s">
        <v>60</v>
      </c>
      <c r="I2287" s="1" t="s">
        <v>113</v>
      </c>
      <c r="J2287" s="1" t="s">
        <v>61</v>
      </c>
      <c r="K2287" s="1" t="str">
        <f t="shared" ref="K2287:K2294" si="162">"LVL"</f>
        <v>LVL</v>
      </c>
      <c r="L2287" s="2">
        <v>43556</v>
      </c>
      <c r="M2287" s="2">
        <v>43560</v>
      </c>
      <c r="N2287" s="2">
        <v>43560</v>
      </c>
      <c r="W2287" s="1" t="s">
        <v>59</v>
      </c>
      <c r="X2287" s="1" t="str">
        <f>"139545"</f>
        <v>139545</v>
      </c>
      <c r="Z2287" s="1" t="s">
        <v>74</v>
      </c>
      <c r="AA2287" s="1">
        <v>1</v>
      </c>
      <c r="AB2287" s="1" t="s">
        <v>4411</v>
      </c>
      <c r="AD2287" s="1" t="s">
        <v>79</v>
      </c>
    </row>
    <row r="2288" spans="1:30" s="1" customFormat="1" x14ac:dyDescent="0.3">
      <c r="A2288" s="1" t="s">
        <v>4413</v>
      </c>
      <c r="B2288" s="1" t="s">
        <v>134</v>
      </c>
      <c r="C2288" s="1" t="s">
        <v>295</v>
      </c>
      <c r="D2288" s="1" t="s">
        <v>34</v>
      </c>
      <c r="F2288" s="1" t="s">
        <v>4475</v>
      </c>
      <c r="G2288" s="1" t="s">
        <v>4412</v>
      </c>
      <c r="H2288" s="1" t="s">
        <v>60</v>
      </c>
      <c r="I2288" s="1" t="s">
        <v>113</v>
      </c>
      <c r="J2288" s="1" t="s">
        <v>61</v>
      </c>
      <c r="K2288" s="1" t="str">
        <f t="shared" si="162"/>
        <v>LVL</v>
      </c>
      <c r="L2288" s="2">
        <v>43556</v>
      </c>
      <c r="M2288" s="2">
        <v>43560</v>
      </c>
      <c r="N2288" s="2">
        <v>43560</v>
      </c>
      <c r="W2288" s="1" t="s">
        <v>59</v>
      </c>
      <c r="X2288" s="1" t="str">
        <f>"139545"</f>
        <v>139545</v>
      </c>
      <c r="Z2288" s="1" t="s">
        <v>74</v>
      </c>
      <c r="AA2288" s="1">
        <v>1</v>
      </c>
      <c r="AB2288" s="1" t="s">
        <v>4414</v>
      </c>
      <c r="AD2288" s="1" t="s">
        <v>79</v>
      </c>
    </row>
    <row r="2289" spans="1:32" s="1" customFormat="1" x14ac:dyDescent="0.3">
      <c r="A2289" s="1" t="s">
        <v>1069</v>
      </c>
      <c r="B2289" s="1" t="s">
        <v>1070</v>
      </c>
      <c r="C2289" s="1" t="s">
        <v>1071</v>
      </c>
      <c r="D2289" s="1" t="s">
        <v>34</v>
      </c>
      <c r="F2289" s="1" t="s">
        <v>4475</v>
      </c>
      <c r="G2289" s="1" t="s">
        <v>4415</v>
      </c>
      <c r="H2289" s="1" t="s">
        <v>60</v>
      </c>
      <c r="I2289" s="1" t="s">
        <v>113</v>
      </c>
      <c r="J2289" s="1" t="s">
        <v>61</v>
      </c>
      <c r="K2289" s="1" t="str">
        <f t="shared" si="162"/>
        <v>LVL</v>
      </c>
      <c r="L2289" s="2">
        <v>43556</v>
      </c>
      <c r="M2289" s="2">
        <v>43560</v>
      </c>
      <c r="N2289" s="2">
        <v>43560</v>
      </c>
      <c r="W2289" s="1" t="s">
        <v>59</v>
      </c>
      <c r="X2289" s="1" t="str">
        <f t="shared" ref="X2289:X2294" si="163">"690945"</f>
        <v>690945</v>
      </c>
      <c r="Z2289" s="1" t="s">
        <v>184</v>
      </c>
      <c r="AA2289" s="1">
        <v>1</v>
      </c>
      <c r="AB2289" s="1" t="s">
        <v>4416</v>
      </c>
      <c r="AD2289" s="1" t="s">
        <v>79</v>
      </c>
    </row>
    <row r="2290" spans="1:32" s="1" customFormat="1" x14ac:dyDescent="0.3">
      <c r="A2290" s="1" t="s">
        <v>1069</v>
      </c>
      <c r="B2290" s="1" t="s">
        <v>1070</v>
      </c>
      <c r="C2290" s="1" t="s">
        <v>1071</v>
      </c>
      <c r="D2290" s="1" t="s">
        <v>34</v>
      </c>
      <c r="F2290" s="1" t="s">
        <v>4475</v>
      </c>
      <c r="G2290" s="1" t="s">
        <v>4415</v>
      </c>
      <c r="H2290" s="1" t="s">
        <v>60</v>
      </c>
      <c r="I2290" s="1" t="s">
        <v>113</v>
      </c>
      <c r="J2290" s="1" t="s">
        <v>61</v>
      </c>
      <c r="K2290" s="1" t="str">
        <f t="shared" si="162"/>
        <v>LVL</v>
      </c>
      <c r="L2290" s="2">
        <v>43556</v>
      </c>
      <c r="M2290" s="2">
        <v>43560</v>
      </c>
      <c r="N2290" s="2">
        <v>43560</v>
      </c>
      <c r="W2290" s="1" t="s">
        <v>59</v>
      </c>
      <c r="X2290" s="1" t="str">
        <f t="shared" si="163"/>
        <v>690945</v>
      </c>
      <c r="Z2290" s="1" t="s">
        <v>184</v>
      </c>
      <c r="AA2290" s="1">
        <v>1</v>
      </c>
      <c r="AB2290" s="1" t="s">
        <v>4416</v>
      </c>
      <c r="AD2290" s="1" t="s">
        <v>79</v>
      </c>
    </row>
    <row r="2291" spans="1:32" s="1" customFormat="1" x14ac:dyDescent="0.3">
      <c r="A2291" s="1" t="s">
        <v>910</v>
      </c>
      <c r="B2291" s="1" t="s">
        <v>911</v>
      </c>
      <c r="C2291" s="1" t="s">
        <v>912</v>
      </c>
      <c r="D2291" s="1" t="s">
        <v>34</v>
      </c>
      <c r="F2291" s="1" t="s">
        <v>4475</v>
      </c>
      <c r="G2291" s="1" t="s">
        <v>4417</v>
      </c>
      <c r="H2291" s="1" t="s">
        <v>60</v>
      </c>
      <c r="I2291" s="1" t="s">
        <v>113</v>
      </c>
      <c r="J2291" s="1" t="s">
        <v>61</v>
      </c>
      <c r="K2291" s="1" t="str">
        <f t="shared" si="162"/>
        <v>LVL</v>
      </c>
      <c r="L2291" s="2">
        <v>43556</v>
      </c>
      <c r="M2291" s="2">
        <v>43560</v>
      </c>
      <c r="N2291" s="2">
        <v>43560</v>
      </c>
      <c r="W2291" s="1" t="s">
        <v>59</v>
      </c>
      <c r="X2291" s="1" t="str">
        <f t="shared" si="163"/>
        <v>690945</v>
      </c>
      <c r="Z2291" s="1" t="s">
        <v>184</v>
      </c>
      <c r="AA2291" s="1">
        <v>1</v>
      </c>
      <c r="AD2291" s="1" t="s">
        <v>79</v>
      </c>
    </row>
    <row r="2292" spans="1:32" s="1" customFormat="1" x14ac:dyDescent="0.3">
      <c r="A2292" s="1" t="s">
        <v>125</v>
      </c>
      <c r="B2292" s="1" t="s">
        <v>126</v>
      </c>
      <c r="C2292" s="1" t="s">
        <v>127</v>
      </c>
      <c r="D2292" s="1" t="s">
        <v>34</v>
      </c>
      <c r="F2292" s="1" t="s">
        <v>4475</v>
      </c>
      <c r="G2292" s="1" t="s">
        <v>4418</v>
      </c>
      <c r="H2292" s="1" t="s">
        <v>60</v>
      </c>
      <c r="I2292" s="1" t="s">
        <v>113</v>
      </c>
      <c r="J2292" s="1" t="s">
        <v>61</v>
      </c>
      <c r="K2292" s="1" t="str">
        <f t="shared" si="162"/>
        <v>LVL</v>
      </c>
      <c r="L2292" s="2">
        <v>43556</v>
      </c>
      <c r="M2292" s="2">
        <v>43560</v>
      </c>
      <c r="N2292" s="2">
        <v>43560</v>
      </c>
      <c r="W2292" s="1" t="s">
        <v>59</v>
      </c>
      <c r="X2292" s="1" t="str">
        <f t="shared" si="163"/>
        <v>690945</v>
      </c>
      <c r="Z2292" s="1" t="s">
        <v>184</v>
      </c>
      <c r="AA2292" s="1">
        <v>1</v>
      </c>
      <c r="AD2292" s="1" t="s">
        <v>79</v>
      </c>
    </row>
    <row r="2293" spans="1:32" s="1" customFormat="1" x14ac:dyDescent="0.3">
      <c r="A2293" s="1" t="s">
        <v>1282</v>
      </c>
      <c r="B2293" s="1" t="s">
        <v>1283</v>
      </c>
      <c r="C2293" s="1" t="s">
        <v>1284</v>
      </c>
      <c r="D2293" s="1" t="s">
        <v>34</v>
      </c>
      <c r="F2293" s="1" t="s">
        <v>4475</v>
      </c>
      <c r="G2293" s="1" t="s">
        <v>4419</v>
      </c>
      <c r="H2293" s="1" t="s">
        <v>60</v>
      </c>
      <c r="I2293" s="1" t="s">
        <v>113</v>
      </c>
      <c r="J2293" s="1" t="s">
        <v>61</v>
      </c>
      <c r="K2293" s="1" t="str">
        <f t="shared" si="162"/>
        <v>LVL</v>
      </c>
      <c r="L2293" s="2">
        <v>43556</v>
      </c>
      <c r="M2293" s="2">
        <v>43560</v>
      </c>
      <c r="N2293" s="2">
        <v>43560</v>
      </c>
      <c r="W2293" s="1" t="s">
        <v>59</v>
      </c>
      <c r="X2293" s="1" t="str">
        <f t="shared" si="163"/>
        <v>690945</v>
      </c>
      <c r="Z2293" s="1" t="s">
        <v>184</v>
      </c>
      <c r="AA2293" s="1">
        <v>1</v>
      </c>
      <c r="AD2293" s="1" t="s">
        <v>79</v>
      </c>
    </row>
    <row r="2294" spans="1:32" s="1" customFormat="1" x14ac:dyDescent="0.3">
      <c r="A2294" s="1" t="s">
        <v>1702</v>
      </c>
      <c r="B2294" s="1" t="s">
        <v>1703</v>
      </c>
      <c r="C2294" s="1" t="s">
        <v>1704</v>
      </c>
      <c r="D2294" s="1" t="s">
        <v>34</v>
      </c>
      <c r="F2294" s="1" t="s">
        <v>4475</v>
      </c>
      <c r="G2294" s="1" t="s">
        <v>4420</v>
      </c>
      <c r="H2294" s="1" t="s">
        <v>60</v>
      </c>
      <c r="I2294" s="1" t="s">
        <v>113</v>
      </c>
      <c r="J2294" s="1" t="s">
        <v>61</v>
      </c>
      <c r="K2294" s="1" t="str">
        <f t="shared" si="162"/>
        <v>LVL</v>
      </c>
      <c r="L2294" s="2">
        <v>43556</v>
      </c>
      <c r="M2294" s="2">
        <v>43560</v>
      </c>
      <c r="N2294" s="2">
        <v>43560</v>
      </c>
      <c r="W2294" s="1" t="s">
        <v>59</v>
      </c>
      <c r="X2294" s="1" t="str">
        <f t="shared" si="163"/>
        <v>690945</v>
      </c>
      <c r="Z2294" s="1" t="s">
        <v>184</v>
      </c>
      <c r="AA2294" s="1">
        <v>1</v>
      </c>
      <c r="AB2294" s="1" t="s">
        <v>4421</v>
      </c>
      <c r="AD2294" s="1" t="s">
        <v>79</v>
      </c>
    </row>
    <row r="2295" spans="1:32" s="1" customFormat="1" x14ac:dyDescent="0.3">
      <c r="A2295" s="1" t="s">
        <v>2798</v>
      </c>
      <c r="B2295" s="1" t="s">
        <v>2799</v>
      </c>
      <c r="C2295" s="1" t="s">
        <v>2800</v>
      </c>
      <c r="D2295" s="1" t="s">
        <v>37</v>
      </c>
      <c r="F2295" s="1">
        <v>87</v>
      </c>
      <c r="G2295" s="1" t="s">
        <v>4422</v>
      </c>
      <c r="H2295" s="1" t="s">
        <v>60</v>
      </c>
      <c r="I2295" s="1" t="s">
        <v>113</v>
      </c>
      <c r="J2295" s="1" t="s">
        <v>61</v>
      </c>
      <c r="K2295" s="1" t="str">
        <f>"FRN"</f>
        <v>FRN</v>
      </c>
      <c r="L2295" s="2">
        <v>43556</v>
      </c>
      <c r="M2295" s="2">
        <v>43557</v>
      </c>
      <c r="N2295" s="2">
        <v>43557</v>
      </c>
      <c r="O2295" s="2">
        <v>43956</v>
      </c>
      <c r="W2295" s="1" t="s">
        <v>59</v>
      </c>
      <c r="X2295" s="1" t="str">
        <f>"921880"</f>
        <v>921880</v>
      </c>
      <c r="Z2295" s="1" t="s">
        <v>4279</v>
      </c>
      <c r="AA2295" s="1">
        <v>1</v>
      </c>
      <c r="AB2295" s="1" t="s">
        <v>4423</v>
      </c>
      <c r="AD2295" s="1" t="s">
        <v>4281</v>
      </c>
      <c r="AF2295" s="2">
        <v>43955</v>
      </c>
    </row>
    <row r="2296" spans="1:32" s="1" customFormat="1" x14ac:dyDescent="0.3">
      <c r="A2296" s="1" t="s">
        <v>2431</v>
      </c>
      <c r="B2296" s="1" t="s">
        <v>134</v>
      </c>
      <c r="C2296" s="1" t="s">
        <v>2432</v>
      </c>
      <c r="D2296" s="1" t="s">
        <v>37</v>
      </c>
      <c r="F2296" s="1">
        <v>105</v>
      </c>
      <c r="G2296" s="1" t="s">
        <v>4424</v>
      </c>
      <c r="H2296" s="1" t="s">
        <v>60</v>
      </c>
      <c r="I2296" s="1" t="s">
        <v>64</v>
      </c>
      <c r="J2296" s="1" t="s">
        <v>61</v>
      </c>
      <c r="K2296" s="1" t="str">
        <f>"FRN"</f>
        <v>FRN</v>
      </c>
      <c r="L2296" s="2">
        <v>43557</v>
      </c>
      <c r="M2296" s="2">
        <v>43559</v>
      </c>
      <c r="N2296" s="2">
        <v>43559</v>
      </c>
      <c r="W2296" s="1" t="s">
        <v>59</v>
      </c>
      <c r="X2296" s="1" t="str">
        <f>"305671"</f>
        <v>305671</v>
      </c>
      <c r="Z2296" s="1" t="s">
        <v>65</v>
      </c>
      <c r="AA2296" s="1">
        <v>1</v>
      </c>
      <c r="AB2296" s="1" t="s">
        <v>49</v>
      </c>
      <c r="AD2296" s="1" t="s">
        <v>67</v>
      </c>
    </row>
    <row r="2297" spans="1:32" s="1" customFormat="1" x14ac:dyDescent="0.3">
      <c r="A2297" s="1" t="s">
        <v>597</v>
      </c>
      <c r="B2297" s="1" t="s">
        <v>598</v>
      </c>
      <c r="C2297" s="1" t="s">
        <v>599</v>
      </c>
      <c r="D2297" s="1" t="s">
        <v>37</v>
      </c>
      <c r="F2297" s="1">
        <v>105</v>
      </c>
      <c r="G2297" s="1" t="s">
        <v>4425</v>
      </c>
      <c r="H2297" s="1" t="s">
        <v>60</v>
      </c>
      <c r="I2297" s="1" t="s">
        <v>95</v>
      </c>
      <c r="J2297" s="1" t="s">
        <v>61</v>
      </c>
      <c r="K2297" s="1" t="str">
        <f>"44"</f>
        <v>44</v>
      </c>
      <c r="L2297" s="2">
        <v>43557</v>
      </c>
      <c r="M2297" s="2">
        <v>43558</v>
      </c>
      <c r="N2297" s="2">
        <v>43558</v>
      </c>
      <c r="W2297" s="1" t="s">
        <v>59</v>
      </c>
      <c r="X2297" s="1" t="str">
        <f>"305671"</f>
        <v>305671</v>
      </c>
      <c r="Z2297" s="1" t="s">
        <v>65</v>
      </c>
      <c r="AA2297" s="1">
        <v>1</v>
      </c>
      <c r="AD2297" s="1" t="s">
        <v>67</v>
      </c>
    </row>
    <row r="2298" spans="1:32" s="1" customFormat="1" x14ac:dyDescent="0.3">
      <c r="A2298" s="1" t="s">
        <v>597</v>
      </c>
      <c r="B2298" s="1" t="s">
        <v>598</v>
      </c>
      <c r="C2298" s="1" t="s">
        <v>599</v>
      </c>
      <c r="D2298" s="1" t="s">
        <v>37</v>
      </c>
      <c r="F2298" s="1">
        <v>105</v>
      </c>
      <c r="G2298" s="1" t="s">
        <v>4425</v>
      </c>
      <c r="H2298" s="1" t="s">
        <v>60</v>
      </c>
      <c r="I2298" s="1" t="s">
        <v>95</v>
      </c>
      <c r="J2298" s="1" t="s">
        <v>61</v>
      </c>
      <c r="K2298" s="1" t="str">
        <f>"44"</f>
        <v>44</v>
      </c>
      <c r="L2298" s="2">
        <v>43557</v>
      </c>
      <c r="M2298" s="2">
        <v>43558</v>
      </c>
      <c r="N2298" s="2">
        <v>43558</v>
      </c>
      <c r="W2298" s="1" t="s">
        <v>59</v>
      </c>
      <c r="X2298" s="1" t="str">
        <f>"305671"</f>
        <v>305671</v>
      </c>
      <c r="Z2298" s="1" t="s">
        <v>65</v>
      </c>
      <c r="AA2298" s="1">
        <v>1</v>
      </c>
      <c r="AD2298" s="1" t="s">
        <v>67</v>
      </c>
    </row>
    <row r="2299" spans="1:32" s="1" customFormat="1" x14ac:dyDescent="0.3">
      <c r="A2299" s="1" t="s">
        <v>597</v>
      </c>
      <c r="B2299" s="1" t="s">
        <v>598</v>
      </c>
      <c r="C2299" s="1" t="s">
        <v>599</v>
      </c>
      <c r="D2299" s="1" t="s">
        <v>37</v>
      </c>
      <c r="F2299" s="1">
        <v>105</v>
      </c>
      <c r="G2299" s="1" t="s">
        <v>4425</v>
      </c>
      <c r="H2299" s="1" t="s">
        <v>60</v>
      </c>
      <c r="I2299" s="1" t="s">
        <v>95</v>
      </c>
      <c r="J2299" s="1" t="s">
        <v>61</v>
      </c>
      <c r="K2299" s="1" t="str">
        <f>"44"</f>
        <v>44</v>
      </c>
      <c r="L2299" s="2">
        <v>43557</v>
      </c>
      <c r="M2299" s="2">
        <v>43558</v>
      </c>
      <c r="N2299" s="2">
        <v>43558</v>
      </c>
      <c r="W2299" s="1" t="s">
        <v>59</v>
      </c>
      <c r="X2299" s="1" t="str">
        <f>"305671"</f>
        <v>305671</v>
      </c>
      <c r="Z2299" s="1" t="s">
        <v>65</v>
      </c>
      <c r="AA2299" s="1">
        <v>1</v>
      </c>
      <c r="AD2299" s="1" t="s">
        <v>67</v>
      </c>
    </row>
    <row r="2300" spans="1:32" s="1" customFormat="1" x14ac:dyDescent="0.3">
      <c r="A2300" s="1" t="s">
        <v>597</v>
      </c>
      <c r="B2300" s="1" t="s">
        <v>598</v>
      </c>
      <c r="C2300" s="1" t="s">
        <v>599</v>
      </c>
      <c r="D2300" s="1" t="s">
        <v>37</v>
      </c>
      <c r="F2300" s="1">
        <v>105</v>
      </c>
      <c r="G2300" s="1" t="s">
        <v>4425</v>
      </c>
      <c r="H2300" s="1" t="s">
        <v>60</v>
      </c>
      <c r="I2300" s="1" t="s">
        <v>95</v>
      </c>
      <c r="J2300" s="1" t="s">
        <v>61</v>
      </c>
      <c r="K2300" s="1" t="str">
        <f>"44"</f>
        <v>44</v>
      </c>
      <c r="L2300" s="2">
        <v>43557</v>
      </c>
      <c r="M2300" s="2">
        <v>43558</v>
      </c>
      <c r="N2300" s="2">
        <v>43558</v>
      </c>
      <c r="W2300" s="1" t="s">
        <v>59</v>
      </c>
      <c r="X2300" s="1" t="str">
        <f>"305671"</f>
        <v>305671</v>
      </c>
      <c r="Z2300" s="1" t="s">
        <v>65</v>
      </c>
      <c r="AA2300" s="1">
        <v>1</v>
      </c>
      <c r="AD2300" s="1" t="s">
        <v>67</v>
      </c>
    </row>
    <row r="2301" spans="1:32" s="1" customFormat="1" x14ac:dyDescent="0.3">
      <c r="A2301" s="1" t="s">
        <v>267</v>
      </c>
      <c r="B2301" s="1" t="s">
        <v>268</v>
      </c>
      <c r="C2301" s="1" t="s">
        <v>269</v>
      </c>
      <c r="D2301" s="1" t="s">
        <v>37</v>
      </c>
      <c r="F2301" s="1" t="s">
        <v>4478</v>
      </c>
      <c r="G2301" s="1" t="s">
        <v>4426</v>
      </c>
      <c r="H2301" s="1" t="s">
        <v>60</v>
      </c>
      <c r="I2301" s="1" t="s">
        <v>113</v>
      </c>
      <c r="J2301" s="1" t="s">
        <v>61</v>
      </c>
      <c r="K2301" s="1" t="str">
        <f>"FRN"</f>
        <v>FRN</v>
      </c>
      <c r="L2301" s="2">
        <v>43557</v>
      </c>
      <c r="M2301" s="2">
        <v>43558</v>
      </c>
      <c r="N2301" s="2">
        <v>43558</v>
      </c>
      <c r="W2301" s="1" t="s">
        <v>59</v>
      </c>
      <c r="X2301" s="1" t="str">
        <f>"847692"</f>
        <v>847692</v>
      </c>
      <c r="Z2301" s="1" t="s">
        <v>108</v>
      </c>
      <c r="AA2301" s="1">
        <v>1</v>
      </c>
      <c r="AB2301" s="1" t="s">
        <v>4427</v>
      </c>
      <c r="AD2301" s="1" t="s">
        <v>114</v>
      </c>
    </row>
    <row r="2302" spans="1:32" s="1" customFormat="1" x14ac:dyDescent="0.3">
      <c r="A2302" s="1" t="s">
        <v>267</v>
      </c>
      <c r="B2302" s="1" t="s">
        <v>268</v>
      </c>
      <c r="C2302" s="1" t="s">
        <v>269</v>
      </c>
      <c r="D2302" s="1" t="s">
        <v>37</v>
      </c>
      <c r="F2302" s="1" t="s">
        <v>4478</v>
      </c>
      <c r="G2302" s="1" t="s">
        <v>4428</v>
      </c>
      <c r="H2302" s="1" t="s">
        <v>60</v>
      </c>
      <c r="I2302" s="1" t="s">
        <v>113</v>
      </c>
      <c r="J2302" s="1" t="s">
        <v>61</v>
      </c>
      <c r="K2302" s="1" t="str">
        <f>"FRN"</f>
        <v>FRN</v>
      </c>
      <c r="L2302" s="2">
        <v>43557</v>
      </c>
      <c r="M2302" s="2">
        <v>43558</v>
      </c>
      <c r="N2302" s="2">
        <v>43558</v>
      </c>
      <c r="W2302" s="1" t="s">
        <v>59</v>
      </c>
      <c r="X2302" s="1" t="str">
        <f>"847692"</f>
        <v>847692</v>
      </c>
      <c r="Z2302" s="1" t="s">
        <v>108</v>
      </c>
      <c r="AA2302" s="1">
        <v>1</v>
      </c>
      <c r="AB2302" s="1" t="s">
        <v>4429</v>
      </c>
      <c r="AD2302" s="1" t="s">
        <v>114</v>
      </c>
    </row>
    <row r="2303" spans="1:32" s="1" customFormat="1" x14ac:dyDescent="0.3">
      <c r="A2303" s="1" t="s">
        <v>267</v>
      </c>
      <c r="B2303" s="1" t="s">
        <v>268</v>
      </c>
      <c r="C2303" s="1" t="s">
        <v>269</v>
      </c>
      <c r="D2303" s="1" t="s">
        <v>37</v>
      </c>
      <c r="F2303" s="1" t="s">
        <v>4478</v>
      </c>
      <c r="G2303" s="1" t="s">
        <v>4430</v>
      </c>
      <c r="H2303" s="1" t="s">
        <v>60</v>
      </c>
      <c r="I2303" s="1" t="s">
        <v>113</v>
      </c>
      <c r="J2303" s="1" t="s">
        <v>61</v>
      </c>
      <c r="K2303" s="1" t="str">
        <f>"FRN"</f>
        <v>FRN</v>
      </c>
      <c r="L2303" s="2">
        <v>43557</v>
      </c>
      <c r="M2303" s="2">
        <v>43558</v>
      </c>
      <c r="N2303" s="2">
        <v>43558</v>
      </c>
      <c r="W2303" s="1" t="s">
        <v>59</v>
      </c>
      <c r="X2303" s="1" t="str">
        <f>"847692"</f>
        <v>847692</v>
      </c>
      <c r="Z2303" s="1" t="s">
        <v>108</v>
      </c>
      <c r="AA2303" s="1">
        <v>1</v>
      </c>
      <c r="AB2303" s="1" t="s">
        <v>4431</v>
      </c>
      <c r="AD2303" s="1" t="s">
        <v>114</v>
      </c>
    </row>
    <row r="2304" spans="1:32" s="1" customFormat="1" x14ac:dyDescent="0.3">
      <c r="A2304" s="1" t="s">
        <v>267</v>
      </c>
      <c r="B2304" s="1" t="s">
        <v>268</v>
      </c>
      <c r="C2304" s="1" t="s">
        <v>269</v>
      </c>
      <c r="D2304" s="1" t="s">
        <v>37</v>
      </c>
      <c r="F2304" s="1" t="s">
        <v>4478</v>
      </c>
      <c r="G2304" s="1" t="s">
        <v>4432</v>
      </c>
      <c r="H2304" s="1" t="s">
        <v>60</v>
      </c>
      <c r="I2304" s="1" t="s">
        <v>113</v>
      </c>
      <c r="J2304" s="1" t="s">
        <v>61</v>
      </c>
      <c r="K2304" s="1" t="str">
        <f>"FRN"</f>
        <v>FRN</v>
      </c>
      <c r="L2304" s="2">
        <v>43557</v>
      </c>
      <c r="M2304" s="2">
        <v>43558</v>
      </c>
      <c r="N2304" s="2">
        <v>43558</v>
      </c>
      <c r="W2304" s="1" t="s">
        <v>59</v>
      </c>
      <c r="X2304" s="1" t="str">
        <f>"847692"</f>
        <v>847692</v>
      </c>
      <c r="Z2304" s="1" t="s">
        <v>108</v>
      </c>
      <c r="AA2304" s="1">
        <v>1</v>
      </c>
      <c r="AB2304" s="1" t="s">
        <v>4433</v>
      </c>
      <c r="AD2304" s="1" t="s">
        <v>114</v>
      </c>
    </row>
    <row r="2305" spans="1:127" s="1" customFormat="1" x14ac:dyDescent="0.3">
      <c r="A2305" s="1" t="s">
        <v>267</v>
      </c>
      <c r="B2305" s="1" t="s">
        <v>268</v>
      </c>
      <c r="C2305" s="1" t="s">
        <v>269</v>
      </c>
      <c r="D2305" s="1" t="s">
        <v>37</v>
      </c>
      <c r="F2305" s="1" t="s">
        <v>4478</v>
      </c>
      <c r="G2305" s="1" t="s">
        <v>4434</v>
      </c>
      <c r="H2305" s="1" t="s">
        <v>60</v>
      </c>
      <c r="I2305" s="1" t="s">
        <v>113</v>
      </c>
      <c r="J2305" s="1" t="s">
        <v>61</v>
      </c>
      <c r="K2305" s="1" t="str">
        <f>"FRN"</f>
        <v>FRN</v>
      </c>
      <c r="L2305" s="2">
        <v>43557</v>
      </c>
      <c r="M2305" s="2">
        <v>43558</v>
      </c>
      <c r="N2305" s="2">
        <v>43558</v>
      </c>
      <c r="W2305" s="1" t="s">
        <v>59</v>
      </c>
      <c r="X2305" s="1" t="str">
        <f>"847692"</f>
        <v>847692</v>
      </c>
      <c r="Z2305" s="1" t="s">
        <v>108</v>
      </c>
      <c r="AA2305" s="1">
        <v>1</v>
      </c>
      <c r="AB2305" s="1" t="s">
        <v>4435</v>
      </c>
      <c r="AD2305" s="1" t="s">
        <v>114</v>
      </c>
    </row>
    <row r="2306" spans="1:127" s="1" customFormat="1" x14ac:dyDescent="0.3">
      <c r="A2306" s="1" t="s">
        <v>4437</v>
      </c>
      <c r="B2306" s="1" t="s">
        <v>4438</v>
      </c>
      <c r="C2306" s="1" t="s">
        <v>4439</v>
      </c>
      <c r="D2306" s="1" t="s">
        <v>34</v>
      </c>
      <c r="F2306" s="1" t="s">
        <v>4475</v>
      </c>
      <c r="G2306" s="1" t="s">
        <v>4436</v>
      </c>
      <c r="H2306" s="1" t="s">
        <v>60</v>
      </c>
      <c r="I2306" s="1" t="s">
        <v>113</v>
      </c>
      <c r="J2306" s="1" t="s">
        <v>61</v>
      </c>
      <c r="K2306" s="1" t="str">
        <f>"LVL"</f>
        <v>LVL</v>
      </c>
      <c r="L2306" s="2">
        <v>43557</v>
      </c>
      <c r="M2306" s="2">
        <v>43563</v>
      </c>
      <c r="N2306" s="2">
        <v>43563</v>
      </c>
      <c r="W2306" s="1" t="s">
        <v>59</v>
      </c>
      <c r="X2306" s="1" t="str">
        <f>"690945"</f>
        <v>690945</v>
      </c>
      <c r="Z2306" s="1" t="s">
        <v>184</v>
      </c>
      <c r="AA2306" s="1">
        <v>1</v>
      </c>
      <c r="AD2306" s="1" t="s">
        <v>79</v>
      </c>
    </row>
    <row r="2307" spans="1:127" s="1" customFormat="1" x14ac:dyDescent="0.3">
      <c r="A2307" s="1" t="s">
        <v>4441</v>
      </c>
      <c r="B2307" s="1" t="s">
        <v>4442</v>
      </c>
      <c r="C2307" s="1" t="s">
        <v>4443</v>
      </c>
      <c r="D2307" s="1" t="s">
        <v>34</v>
      </c>
      <c r="F2307" s="1" t="s">
        <v>4475</v>
      </c>
      <c r="G2307" s="1" t="s">
        <v>4440</v>
      </c>
      <c r="H2307" s="1" t="s">
        <v>60</v>
      </c>
      <c r="I2307" s="1" t="s">
        <v>113</v>
      </c>
      <c r="J2307" s="1" t="s">
        <v>61</v>
      </c>
      <c r="K2307" s="1" t="str">
        <f>"LVL"</f>
        <v>LVL</v>
      </c>
      <c r="L2307" s="2">
        <v>43557</v>
      </c>
      <c r="M2307" s="2">
        <v>43563</v>
      </c>
      <c r="N2307" s="2">
        <v>43563</v>
      </c>
      <c r="W2307" s="1" t="s">
        <v>59</v>
      </c>
      <c r="X2307" s="1" t="str">
        <f>"139545"</f>
        <v>139545</v>
      </c>
      <c r="Z2307" s="1" t="s">
        <v>74</v>
      </c>
      <c r="AA2307" s="1">
        <v>1</v>
      </c>
      <c r="AD2307" s="1" t="s">
        <v>79</v>
      </c>
    </row>
    <row r="2308" spans="1:127" s="1" customFormat="1" x14ac:dyDescent="0.3">
      <c r="A2308" s="1" t="s">
        <v>4445</v>
      </c>
      <c r="B2308" s="1" t="s">
        <v>4446</v>
      </c>
      <c r="C2308" s="1" t="s">
        <v>4447</v>
      </c>
      <c r="D2308" s="1" t="s">
        <v>34</v>
      </c>
      <c r="F2308" s="1" t="s">
        <v>4475</v>
      </c>
      <c r="G2308" s="1" t="s">
        <v>4444</v>
      </c>
      <c r="H2308" s="1" t="s">
        <v>60</v>
      </c>
      <c r="I2308" s="1" t="s">
        <v>113</v>
      </c>
      <c r="J2308" s="1" t="s">
        <v>61</v>
      </c>
      <c r="K2308" s="1" t="str">
        <f>"LVL"</f>
        <v>LVL</v>
      </c>
      <c r="L2308" s="2">
        <v>43557</v>
      </c>
      <c r="M2308" s="2">
        <v>43563</v>
      </c>
      <c r="N2308" s="2">
        <v>43563</v>
      </c>
      <c r="W2308" s="1" t="s">
        <v>59</v>
      </c>
      <c r="X2308" s="1" t="str">
        <f>"690945"</f>
        <v>690945</v>
      </c>
      <c r="Z2308" s="1" t="s">
        <v>184</v>
      </c>
      <c r="AA2308" s="1">
        <v>1</v>
      </c>
      <c r="AB2308" s="1" t="s">
        <v>4448</v>
      </c>
      <c r="AD2308" s="1" t="s">
        <v>79</v>
      </c>
    </row>
    <row r="2309" spans="1:127" s="1" customFormat="1" x14ac:dyDescent="0.3">
      <c r="A2309" s="1" t="s">
        <v>267</v>
      </c>
      <c r="B2309" s="1" t="s">
        <v>268</v>
      </c>
      <c r="C2309" s="1" t="s">
        <v>269</v>
      </c>
      <c r="D2309" s="1" t="s">
        <v>37</v>
      </c>
      <c r="F2309" s="1" t="s">
        <v>4478</v>
      </c>
      <c r="G2309" s="1" t="s">
        <v>4449</v>
      </c>
      <c r="H2309" s="1" t="s">
        <v>60</v>
      </c>
      <c r="I2309" s="1" t="s">
        <v>113</v>
      </c>
      <c r="J2309" s="1" t="s">
        <v>61</v>
      </c>
      <c r="K2309" s="1" t="str">
        <f>"FRN"</f>
        <v>FRN</v>
      </c>
      <c r="L2309" s="2">
        <v>43557</v>
      </c>
      <c r="M2309" s="2">
        <v>43558</v>
      </c>
      <c r="N2309" s="2">
        <v>43558</v>
      </c>
      <c r="W2309" s="1" t="s">
        <v>59</v>
      </c>
      <c r="X2309" s="1" t="str">
        <f>"847692"</f>
        <v>847692</v>
      </c>
      <c r="Z2309" s="1" t="s">
        <v>108</v>
      </c>
      <c r="AA2309" s="1">
        <v>1</v>
      </c>
      <c r="AB2309" s="1" t="s">
        <v>4450</v>
      </c>
      <c r="AD2309" s="1" t="s">
        <v>114</v>
      </c>
    </row>
    <row r="2310" spans="1:127" s="1" customFormat="1" x14ac:dyDescent="0.3">
      <c r="A2310" s="1" t="s">
        <v>4452</v>
      </c>
      <c r="B2310" s="1" t="s">
        <v>4453</v>
      </c>
      <c r="C2310" s="1" t="s">
        <v>4454</v>
      </c>
      <c r="D2310" s="1" t="s">
        <v>37</v>
      </c>
      <c r="F2310" s="1">
        <v>78</v>
      </c>
      <c r="G2310" s="1" t="s">
        <v>4451</v>
      </c>
      <c r="H2310" s="1" t="s">
        <v>60</v>
      </c>
      <c r="I2310" s="1" t="s">
        <v>113</v>
      </c>
      <c r="J2310" s="1" t="s">
        <v>61</v>
      </c>
      <c r="K2310" s="1" t="str">
        <f>"44"</f>
        <v>44</v>
      </c>
      <c r="L2310" s="2">
        <v>43557</v>
      </c>
      <c r="M2310" s="2">
        <v>43558</v>
      </c>
      <c r="N2310" s="2">
        <v>43558</v>
      </c>
      <c r="O2310" s="2">
        <v>43837</v>
      </c>
      <c r="Q2310" s="2">
        <v>43832</v>
      </c>
      <c r="R2310" s="1" t="str">
        <f>"A52A0304"</f>
        <v>A52A0304</v>
      </c>
      <c r="S2310" s="1" t="s">
        <v>4455</v>
      </c>
      <c r="U2310" s="1" t="s">
        <v>4456</v>
      </c>
      <c r="V2310" s="1" t="s">
        <v>4457</v>
      </c>
      <c r="W2310" s="1" t="s">
        <v>488</v>
      </c>
      <c r="X2310" s="1" t="str">
        <f>"607064"</f>
        <v>607064</v>
      </c>
      <c r="Z2310" s="1" t="s">
        <v>42</v>
      </c>
      <c r="AA2310" s="1">
        <v>1</v>
      </c>
      <c r="AD2310" s="1" t="s">
        <v>43</v>
      </c>
      <c r="AE2310" s="1" t="str">
        <f>"%%"</f>
        <v>%%</v>
      </c>
      <c r="AF2310" s="2">
        <v>43832</v>
      </c>
    </row>
    <row r="2311" spans="1:127" s="1" customFormat="1" x14ac:dyDescent="0.3">
      <c r="A2311" s="1" t="s">
        <v>125</v>
      </c>
      <c r="B2311" s="1" t="s">
        <v>126</v>
      </c>
      <c r="C2311" s="1" t="s">
        <v>127</v>
      </c>
      <c r="D2311" s="1" t="s">
        <v>34</v>
      </c>
      <c r="F2311" s="1" t="s">
        <v>4475</v>
      </c>
      <c r="G2311" s="1" t="s">
        <v>4458</v>
      </c>
      <c r="H2311" s="1" t="s">
        <v>60</v>
      </c>
      <c r="I2311" s="1" t="s">
        <v>113</v>
      </c>
      <c r="J2311" s="1" t="s">
        <v>61</v>
      </c>
      <c r="K2311" s="1" t="str">
        <f>"LVL"</f>
        <v>LVL</v>
      </c>
      <c r="L2311" s="2">
        <v>43557</v>
      </c>
      <c r="M2311" s="2">
        <v>43564</v>
      </c>
      <c r="N2311" s="2">
        <v>43564</v>
      </c>
      <c r="W2311" s="1" t="s">
        <v>59</v>
      </c>
      <c r="X2311" s="1" t="str">
        <f>"690945"</f>
        <v>690945</v>
      </c>
      <c r="Z2311" s="1" t="s">
        <v>184</v>
      </c>
      <c r="AA2311" s="1">
        <v>1</v>
      </c>
      <c r="AD2311" s="1" t="s">
        <v>79</v>
      </c>
    </row>
    <row r="2312" spans="1:127" s="1" customFormat="1" x14ac:dyDescent="0.3">
      <c r="A2312" s="1" t="s">
        <v>4452</v>
      </c>
      <c r="B2312" s="1" t="s">
        <v>4453</v>
      </c>
      <c r="C2312" s="1" t="s">
        <v>4454</v>
      </c>
      <c r="D2312" s="1" t="s">
        <v>37</v>
      </c>
      <c r="F2312" s="1">
        <v>87</v>
      </c>
      <c r="G2312" s="1" t="s">
        <v>4459</v>
      </c>
      <c r="H2312" s="1" t="s">
        <v>60</v>
      </c>
      <c r="I2312" s="1" t="s">
        <v>113</v>
      </c>
      <c r="J2312" s="1" t="s">
        <v>61</v>
      </c>
      <c r="K2312" s="1" t="str">
        <f t="shared" ref="K2312:K2317" si="164">"44"</f>
        <v>44</v>
      </c>
      <c r="L2312" s="2">
        <v>43557</v>
      </c>
      <c r="M2312" s="2">
        <v>43558</v>
      </c>
      <c r="N2312" s="2">
        <v>43558</v>
      </c>
      <c r="O2312" s="2">
        <v>43956</v>
      </c>
      <c r="R2312" s="1" t="str">
        <f t="shared" ref="R2312:R2317" si="165">"A52A0304"</f>
        <v>A52A0304</v>
      </c>
      <c r="S2312" s="1" t="s">
        <v>4455</v>
      </c>
      <c r="U2312" s="1" t="s">
        <v>4456</v>
      </c>
      <c r="V2312" s="1" t="s">
        <v>4457</v>
      </c>
      <c r="W2312" s="1" t="s">
        <v>59</v>
      </c>
      <c r="X2312" s="1" t="str">
        <f>"921880"</f>
        <v>921880</v>
      </c>
      <c r="Z2312" s="1" t="s">
        <v>4279</v>
      </c>
      <c r="AA2312" s="1">
        <v>1</v>
      </c>
      <c r="AD2312" s="1" t="s">
        <v>4281</v>
      </c>
      <c r="AF2312" s="2">
        <v>43955</v>
      </c>
    </row>
    <row r="2313" spans="1:127" s="1" customFormat="1" x14ac:dyDescent="0.3">
      <c r="A2313" s="1" t="s">
        <v>4452</v>
      </c>
      <c r="B2313" s="1" t="s">
        <v>4453</v>
      </c>
      <c r="C2313" s="1" t="s">
        <v>4454</v>
      </c>
      <c r="D2313" s="1" t="s">
        <v>37</v>
      </c>
      <c r="F2313" s="1">
        <v>78</v>
      </c>
      <c r="G2313" s="1" t="s">
        <v>4459</v>
      </c>
      <c r="H2313" s="1" t="s">
        <v>60</v>
      </c>
      <c r="I2313" s="1" t="s">
        <v>113</v>
      </c>
      <c r="J2313" s="1" t="s">
        <v>61</v>
      </c>
      <c r="K2313" s="1" t="str">
        <f t="shared" si="164"/>
        <v>44</v>
      </c>
      <c r="L2313" s="2">
        <v>43557</v>
      </c>
      <c r="M2313" s="2">
        <v>43558</v>
      </c>
      <c r="N2313" s="2">
        <v>43558</v>
      </c>
      <c r="O2313" s="2">
        <v>43837</v>
      </c>
      <c r="Q2313" s="2">
        <v>43832</v>
      </c>
      <c r="R2313" s="1" t="str">
        <f t="shared" si="165"/>
        <v>A52A0304</v>
      </c>
      <c r="S2313" s="1" t="s">
        <v>4455</v>
      </c>
      <c r="U2313" s="1" t="s">
        <v>4456</v>
      </c>
      <c r="V2313" s="1" t="s">
        <v>4457</v>
      </c>
      <c r="W2313" s="1" t="s">
        <v>488</v>
      </c>
      <c r="X2313" s="1" t="str">
        <f>"607064"</f>
        <v>607064</v>
      </c>
      <c r="Z2313" s="1" t="s">
        <v>42</v>
      </c>
      <c r="AA2313" s="1">
        <v>1</v>
      </c>
      <c r="AD2313" s="1" t="s">
        <v>43</v>
      </c>
      <c r="AE2313" s="1" t="str">
        <f>"%%"</f>
        <v>%%</v>
      </c>
      <c r="AF2313" s="2">
        <v>43832</v>
      </c>
    </row>
    <row r="2314" spans="1:127" s="1" customFormat="1" x14ac:dyDescent="0.3">
      <c r="A2314" s="1" t="s">
        <v>4452</v>
      </c>
      <c r="B2314" s="1" t="s">
        <v>4453</v>
      </c>
      <c r="C2314" s="1" t="s">
        <v>4454</v>
      </c>
      <c r="D2314" s="1" t="s">
        <v>37</v>
      </c>
      <c r="F2314" s="1">
        <v>87</v>
      </c>
      <c r="G2314" s="1" t="s">
        <v>4460</v>
      </c>
      <c r="H2314" s="1" t="s">
        <v>60</v>
      </c>
      <c r="I2314" s="1" t="s">
        <v>113</v>
      </c>
      <c r="J2314" s="1" t="s">
        <v>61</v>
      </c>
      <c r="K2314" s="1" t="str">
        <f t="shared" si="164"/>
        <v>44</v>
      </c>
      <c r="L2314" s="2">
        <v>43557</v>
      </c>
      <c r="M2314" s="2">
        <v>43558</v>
      </c>
      <c r="N2314" s="2">
        <v>43558</v>
      </c>
      <c r="O2314" s="2">
        <v>43956</v>
      </c>
      <c r="P2314" s="1" t="s">
        <v>15</v>
      </c>
      <c r="R2314" s="1" t="str">
        <f t="shared" si="165"/>
        <v>A52A0304</v>
      </c>
      <c r="S2314" s="1" t="s">
        <v>4455</v>
      </c>
      <c r="U2314" s="1" t="s">
        <v>4456</v>
      </c>
      <c r="V2314" s="1" t="s">
        <v>4457</v>
      </c>
      <c r="W2314" s="1" t="s">
        <v>59</v>
      </c>
      <c r="X2314" s="1" t="str">
        <f>"921880"</f>
        <v>921880</v>
      </c>
      <c r="Z2314" s="1" t="s">
        <v>4279</v>
      </c>
      <c r="AA2314" s="1">
        <v>1</v>
      </c>
      <c r="AD2314" s="1" t="s">
        <v>4281</v>
      </c>
      <c r="AF2314" s="2">
        <v>43955</v>
      </c>
    </row>
    <row r="2315" spans="1:127" s="1" customFormat="1" x14ac:dyDescent="0.3">
      <c r="A2315" s="1" t="s">
        <v>4452</v>
      </c>
      <c r="B2315" s="1" t="s">
        <v>4453</v>
      </c>
      <c r="C2315" s="1" t="s">
        <v>4454</v>
      </c>
      <c r="D2315" s="1" t="s">
        <v>37</v>
      </c>
      <c r="F2315" s="1">
        <v>78</v>
      </c>
      <c r="G2315" s="1" t="s">
        <v>4461</v>
      </c>
      <c r="H2315" s="1" t="s">
        <v>60</v>
      </c>
      <c r="I2315" s="1" t="s">
        <v>113</v>
      </c>
      <c r="J2315" s="1" t="s">
        <v>61</v>
      </c>
      <c r="K2315" s="1" t="str">
        <f t="shared" si="164"/>
        <v>44</v>
      </c>
      <c r="L2315" s="2">
        <v>43557</v>
      </c>
      <c r="M2315" s="2">
        <v>43558</v>
      </c>
      <c r="N2315" s="2">
        <v>43558</v>
      </c>
      <c r="O2315" s="2">
        <v>43837</v>
      </c>
      <c r="Q2315" s="2">
        <v>43832</v>
      </c>
      <c r="R2315" s="1" t="str">
        <f t="shared" si="165"/>
        <v>A52A0304</v>
      </c>
      <c r="S2315" s="1" t="s">
        <v>4455</v>
      </c>
      <c r="U2315" s="1" t="s">
        <v>4456</v>
      </c>
      <c r="V2315" s="1" t="s">
        <v>4457</v>
      </c>
      <c r="W2315" s="1" t="s">
        <v>488</v>
      </c>
      <c r="X2315" s="1" t="str">
        <f>"607064"</f>
        <v>607064</v>
      </c>
      <c r="Z2315" s="1" t="s">
        <v>42</v>
      </c>
      <c r="AA2315" s="1">
        <v>1</v>
      </c>
      <c r="AD2315" s="1" t="s">
        <v>43</v>
      </c>
      <c r="AE2315" s="1" t="str">
        <f>"%%"</f>
        <v>%%</v>
      </c>
      <c r="AF2315" s="2">
        <v>43832</v>
      </c>
    </row>
    <row r="2316" spans="1:127" s="1" customFormat="1" x14ac:dyDescent="0.3">
      <c r="A2316" s="1" t="s">
        <v>4452</v>
      </c>
      <c r="B2316" s="1" t="s">
        <v>4453</v>
      </c>
      <c r="C2316" s="1" t="s">
        <v>4454</v>
      </c>
      <c r="D2316" s="1" t="s">
        <v>37</v>
      </c>
      <c r="F2316" s="1">
        <v>105</v>
      </c>
      <c r="G2316" s="1" t="s">
        <v>4462</v>
      </c>
      <c r="H2316" s="1" t="s">
        <v>60</v>
      </c>
      <c r="I2316" s="1" t="s">
        <v>113</v>
      </c>
      <c r="J2316" s="1" t="s">
        <v>61</v>
      </c>
      <c r="K2316" s="1" t="str">
        <f t="shared" si="164"/>
        <v>44</v>
      </c>
      <c r="L2316" s="2">
        <v>43557</v>
      </c>
      <c r="M2316" s="2">
        <v>43559</v>
      </c>
      <c r="N2316" s="2">
        <v>43559</v>
      </c>
      <c r="R2316" s="1" t="str">
        <f t="shared" si="165"/>
        <v>A52A0304</v>
      </c>
      <c r="S2316" s="1" t="s">
        <v>4455</v>
      </c>
      <c r="U2316" s="1" t="s">
        <v>4456</v>
      </c>
      <c r="V2316" s="1" t="s">
        <v>4457</v>
      </c>
      <c r="W2316" s="1" t="s">
        <v>59</v>
      </c>
      <c r="X2316" s="1" t="str">
        <f>"305671"</f>
        <v>305671</v>
      </c>
      <c r="Z2316" s="1" t="s">
        <v>65</v>
      </c>
      <c r="AA2316" s="1">
        <v>1</v>
      </c>
      <c r="AD2316" s="1" t="s">
        <v>67</v>
      </c>
    </row>
    <row r="2317" spans="1:127" s="1" customFormat="1" x14ac:dyDescent="0.3">
      <c r="A2317" s="1" t="s">
        <v>4452</v>
      </c>
      <c r="B2317" s="1" t="s">
        <v>4453</v>
      </c>
      <c r="C2317" s="1" t="s">
        <v>4454</v>
      </c>
      <c r="D2317" s="1" t="s">
        <v>37</v>
      </c>
      <c r="F2317" s="1">
        <v>87</v>
      </c>
      <c r="G2317" s="1" t="s">
        <v>4463</v>
      </c>
      <c r="H2317" s="1" t="s">
        <v>60</v>
      </c>
      <c r="I2317" s="1" t="s">
        <v>113</v>
      </c>
      <c r="J2317" s="1" t="s">
        <v>61</v>
      </c>
      <c r="K2317" s="1" t="str">
        <f t="shared" si="164"/>
        <v>44</v>
      </c>
      <c r="L2317" s="2">
        <v>43557</v>
      </c>
      <c r="M2317" s="2">
        <v>43559</v>
      </c>
      <c r="N2317" s="2">
        <v>43559</v>
      </c>
      <c r="O2317" s="2">
        <v>43956</v>
      </c>
      <c r="P2317" s="1" t="s">
        <v>4464</v>
      </c>
      <c r="R2317" s="1" t="str">
        <f t="shared" si="165"/>
        <v>A52A0304</v>
      </c>
      <c r="S2317" s="1" t="s">
        <v>4455</v>
      </c>
      <c r="U2317" s="1" t="s">
        <v>4456</v>
      </c>
      <c r="V2317" s="1" t="s">
        <v>4457</v>
      </c>
      <c r="W2317" s="1" t="s">
        <v>59</v>
      </c>
      <c r="X2317" s="1" t="str">
        <f>"921880"</f>
        <v>921880</v>
      </c>
      <c r="Z2317" s="1" t="s">
        <v>4279</v>
      </c>
      <c r="AA2317" s="1">
        <v>1</v>
      </c>
      <c r="AD2317" s="1" t="s">
        <v>4281</v>
      </c>
      <c r="AF2317" s="2">
        <v>43955</v>
      </c>
    </row>
    <row r="2318" spans="1:127" s="1" customFormat="1" x14ac:dyDescent="0.3">
      <c r="A2318" s="1" t="s">
        <v>1244</v>
      </c>
      <c r="B2318" s="1" t="s">
        <v>134</v>
      </c>
      <c r="C2318" s="1" t="s">
        <v>171</v>
      </c>
      <c r="D2318" s="1" t="s">
        <v>37</v>
      </c>
      <c r="F2318" s="1">
        <v>68</v>
      </c>
      <c r="G2318" s="1" t="s">
        <v>4465</v>
      </c>
      <c r="H2318" s="1" t="s">
        <v>60</v>
      </c>
      <c r="I2318" s="1" t="s">
        <v>64</v>
      </c>
      <c r="J2318" s="1" t="s">
        <v>61</v>
      </c>
      <c r="K2318" s="1" t="str">
        <f>"FRN"</f>
        <v>FRN</v>
      </c>
      <c r="L2318" s="2">
        <v>43558</v>
      </c>
      <c r="M2318" s="2">
        <v>43559</v>
      </c>
      <c r="N2318" s="2">
        <v>43559</v>
      </c>
      <c r="O2318" s="2">
        <v>43955</v>
      </c>
      <c r="W2318" s="1" t="s">
        <v>59</v>
      </c>
      <c r="X2318" s="1" t="str">
        <f>"707323"</f>
        <v>707323</v>
      </c>
      <c r="Z2318" s="1" t="s">
        <v>3220</v>
      </c>
      <c r="AA2318" s="1">
        <v>1</v>
      </c>
      <c r="AB2318" s="1" t="s">
        <v>49</v>
      </c>
      <c r="AD2318" s="1" t="s">
        <v>3222</v>
      </c>
      <c r="AF2318" s="2">
        <v>43951</v>
      </c>
    </row>
    <row r="2319" spans="1:127" x14ac:dyDescent="0.3">
      <c r="A2319" s="1"/>
      <c r="B2319" s="1"/>
      <c r="C2319" s="1"/>
      <c r="D2319" s="1"/>
      <c r="E2319" s="1"/>
      <c r="F2319" s="1"/>
      <c r="G2319" s="1"/>
      <c r="H2319" s="2"/>
      <c r="I2319" s="1"/>
      <c r="J2319" s="1"/>
      <c r="K2319" s="2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2"/>
      <c r="BF2319" s="1"/>
      <c r="BG2319" s="1"/>
      <c r="BH2319" s="1"/>
      <c r="BI2319" s="1"/>
      <c r="BJ2319" s="1"/>
      <c r="BK2319" s="1"/>
      <c r="BL2319" s="1"/>
      <c r="BM2319" s="1"/>
      <c r="BN2319" s="2"/>
      <c r="BO2319" s="1"/>
      <c r="BP2319" s="1"/>
      <c r="BQ2319" s="1"/>
      <c r="BR2319" s="2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2"/>
      <c r="CG2319" s="1"/>
      <c r="CH2319" s="1"/>
      <c r="CI2319" s="2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2"/>
      <c r="DR2319" s="1"/>
      <c r="DS2319" s="1"/>
      <c r="DT2319" s="1"/>
      <c r="DU2319" s="1"/>
      <c r="DV2319" s="1"/>
      <c r="DW2319" s="1"/>
    </row>
    <row r="2320" spans="1:127" x14ac:dyDescent="0.3">
      <c r="A2320" s="1"/>
      <c r="B2320" s="1"/>
      <c r="C2320" s="1"/>
      <c r="D2320" s="1"/>
      <c r="E2320" s="1"/>
      <c r="F2320" s="1"/>
      <c r="G2320" s="1"/>
      <c r="H2320" s="2"/>
      <c r="I2320" s="1"/>
      <c r="J2320" s="1"/>
      <c r="K2320" s="2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2"/>
      <c r="BF2320" s="1"/>
      <c r="BG2320" s="1"/>
      <c r="BH2320" s="1"/>
      <c r="BI2320" s="1"/>
      <c r="BJ2320" s="1"/>
      <c r="BK2320" s="1"/>
      <c r="BL2320" s="1"/>
      <c r="BM2320" s="1"/>
      <c r="BN2320" s="2"/>
      <c r="BO2320" s="1"/>
      <c r="BP2320" s="1"/>
      <c r="BQ2320" s="1"/>
      <c r="BR2320" s="2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2"/>
      <c r="CG2320" s="1"/>
      <c r="CH2320" s="1"/>
      <c r="CI2320" s="2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2"/>
      <c r="DR2320" s="1"/>
      <c r="DS2320" s="1"/>
      <c r="DT2320" s="1"/>
      <c r="DU2320" s="1"/>
      <c r="DV2320" s="1"/>
      <c r="DW2320" s="1"/>
    </row>
    <row r="2321" spans="1:127" x14ac:dyDescent="0.3">
      <c r="A2321" s="1"/>
      <c r="B2321" s="1"/>
      <c r="C2321" s="1"/>
      <c r="D2321" s="1"/>
      <c r="E2321" s="1"/>
      <c r="F2321" s="1"/>
      <c r="G2321" s="1"/>
      <c r="H2321" s="2"/>
      <c r="I2321" s="1"/>
      <c r="J2321" s="1"/>
      <c r="K2321" s="2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2"/>
      <c r="BF2321" s="1"/>
      <c r="BG2321" s="1"/>
      <c r="BH2321" s="1"/>
      <c r="BI2321" s="1"/>
      <c r="BJ2321" s="1"/>
      <c r="BK2321" s="1"/>
      <c r="BL2321" s="1"/>
      <c r="BM2321" s="1"/>
      <c r="BN2321" s="2"/>
      <c r="BO2321" s="1"/>
      <c r="BP2321" s="1"/>
      <c r="BQ2321" s="1"/>
      <c r="BR2321" s="2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2"/>
      <c r="CG2321" s="1"/>
      <c r="CH2321" s="1"/>
      <c r="CI2321" s="2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2"/>
      <c r="DR2321" s="1"/>
      <c r="DS2321" s="1"/>
      <c r="DT2321" s="1"/>
      <c r="DU2321" s="1"/>
      <c r="DV2321" s="1"/>
      <c r="DW2321" s="1"/>
    </row>
    <row r="2322" spans="1:127" x14ac:dyDescent="0.3">
      <c r="A2322" s="1"/>
      <c r="B2322" s="1"/>
      <c r="C2322" s="1"/>
      <c r="D2322" s="1"/>
      <c r="E2322" s="1"/>
      <c r="F2322" s="1"/>
      <c r="G2322" s="1"/>
      <c r="H2322" s="2"/>
      <c r="I2322" s="1"/>
      <c r="J2322" s="1"/>
      <c r="K2322" s="2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2"/>
      <c r="BF2322" s="1"/>
      <c r="BG2322" s="1"/>
      <c r="BH2322" s="1"/>
      <c r="BI2322" s="1"/>
      <c r="BJ2322" s="1"/>
      <c r="BK2322" s="1"/>
      <c r="BL2322" s="1"/>
      <c r="BM2322" s="1"/>
      <c r="BN2322" s="2"/>
      <c r="BO2322" s="1"/>
      <c r="BP2322" s="1"/>
      <c r="BQ2322" s="1"/>
      <c r="BR2322" s="2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2"/>
      <c r="CG2322" s="1"/>
      <c r="CH2322" s="1"/>
      <c r="CI2322" s="2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2"/>
      <c r="DR2322" s="1"/>
      <c r="DS2322" s="1"/>
      <c r="DT2322" s="1"/>
      <c r="DU2322" s="1"/>
      <c r="DV2322" s="1"/>
      <c r="DW2322" s="1"/>
    </row>
    <row r="2323" spans="1:127" x14ac:dyDescent="0.3">
      <c r="A2323" s="1"/>
      <c r="B2323" s="1"/>
      <c r="C2323" s="1"/>
      <c r="D2323" s="1"/>
      <c r="E2323" s="1"/>
      <c r="F2323" s="1"/>
      <c r="G2323" s="1"/>
      <c r="H2323" s="2"/>
      <c r="I2323" s="1"/>
      <c r="J2323" s="1"/>
      <c r="K2323" s="2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2"/>
      <c r="BF2323" s="1"/>
      <c r="BG2323" s="1"/>
      <c r="BH2323" s="1"/>
      <c r="BI2323" s="1"/>
      <c r="BJ2323" s="1"/>
      <c r="BK2323" s="1"/>
      <c r="BL2323" s="1"/>
      <c r="BM2323" s="1"/>
      <c r="BN2323" s="2"/>
      <c r="BO2323" s="1"/>
      <c r="BP2323" s="1"/>
      <c r="BQ2323" s="1"/>
      <c r="BR2323" s="2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2"/>
      <c r="CG2323" s="1"/>
      <c r="CH2323" s="1"/>
      <c r="CI2323" s="2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2"/>
      <c r="DR2323" s="1"/>
      <c r="DS2323" s="1"/>
      <c r="DT2323" s="1"/>
      <c r="DU2323" s="1"/>
      <c r="DV2323" s="1"/>
      <c r="DW2323" s="1"/>
    </row>
    <row r="2324" spans="1:127" x14ac:dyDescent="0.3">
      <c r="A2324" s="1"/>
      <c r="B2324" s="1"/>
      <c r="C2324" s="1"/>
      <c r="D2324" s="1"/>
      <c r="E2324" s="1"/>
      <c r="F2324" s="1"/>
      <c r="G2324" s="1"/>
      <c r="H2324" s="2"/>
      <c r="I2324" s="1"/>
      <c r="J2324" s="1"/>
      <c r="K2324" s="2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2"/>
      <c r="BF2324" s="1"/>
      <c r="BG2324" s="1"/>
      <c r="BH2324" s="1"/>
      <c r="BI2324" s="1"/>
      <c r="BJ2324" s="1"/>
      <c r="BK2324" s="1"/>
      <c r="BL2324" s="1"/>
      <c r="BM2324" s="1"/>
      <c r="BN2324" s="2"/>
      <c r="BO2324" s="1"/>
      <c r="BP2324" s="1"/>
      <c r="BQ2324" s="1"/>
      <c r="BR2324" s="2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2"/>
      <c r="CG2324" s="1"/>
      <c r="CH2324" s="1"/>
      <c r="CI2324" s="2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2"/>
      <c r="DR2324" s="1"/>
      <c r="DS2324" s="1"/>
      <c r="DT2324" s="1"/>
      <c r="DU2324" s="1"/>
      <c r="DV2324" s="1"/>
      <c r="DW2324" s="1"/>
    </row>
    <row r="2325" spans="1:127" x14ac:dyDescent="0.3">
      <c r="A2325" s="1"/>
      <c r="B2325" s="1"/>
      <c r="C2325" s="1"/>
      <c r="D2325" s="1"/>
      <c r="E2325" s="1"/>
      <c r="F2325" s="1"/>
      <c r="G2325" s="1"/>
      <c r="H2325" s="2"/>
      <c r="I2325" s="1"/>
      <c r="J2325" s="1"/>
      <c r="K2325" s="2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2"/>
      <c r="BF2325" s="1"/>
      <c r="BG2325" s="1"/>
      <c r="BH2325" s="1"/>
      <c r="BI2325" s="1"/>
      <c r="BJ2325" s="1"/>
      <c r="BK2325" s="1"/>
      <c r="BL2325" s="1"/>
      <c r="BM2325" s="1"/>
      <c r="BN2325" s="2"/>
      <c r="BO2325" s="1"/>
      <c r="BP2325" s="1"/>
      <c r="BQ2325" s="1"/>
      <c r="BR2325" s="2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2"/>
      <c r="CG2325" s="1"/>
      <c r="CH2325" s="1"/>
      <c r="CI2325" s="2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2"/>
      <c r="DR2325" s="1"/>
      <c r="DS2325" s="1"/>
      <c r="DT2325" s="1"/>
      <c r="DU2325" s="1"/>
      <c r="DV2325" s="1"/>
      <c r="DW2325" s="1"/>
    </row>
    <row r="2326" spans="1:127" x14ac:dyDescent="0.3">
      <c r="A2326" s="1"/>
      <c r="B2326" s="1"/>
      <c r="C2326" s="1"/>
      <c r="D2326" s="1"/>
      <c r="E2326" s="1"/>
      <c r="F2326" s="1"/>
      <c r="G2326" s="1"/>
      <c r="H2326" s="2"/>
      <c r="I2326" s="1"/>
      <c r="J2326" s="1"/>
      <c r="K2326" s="2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2"/>
      <c r="BF2326" s="1"/>
      <c r="BG2326" s="1"/>
      <c r="BH2326" s="1"/>
      <c r="BI2326" s="1"/>
      <c r="BJ2326" s="1"/>
      <c r="BK2326" s="1"/>
      <c r="BL2326" s="1"/>
      <c r="BM2326" s="1"/>
      <c r="BN2326" s="2"/>
      <c r="BO2326" s="1"/>
      <c r="BP2326" s="1"/>
      <c r="BQ2326" s="1"/>
      <c r="BR2326" s="2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2"/>
      <c r="CG2326" s="1"/>
      <c r="CH2326" s="1"/>
      <c r="CI2326" s="2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2"/>
      <c r="DR2326" s="1"/>
      <c r="DS2326" s="1"/>
      <c r="DT2326" s="1"/>
      <c r="DU2326" s="1"/>
      <c r="DV2326" s="1"/>
      <c r="DW2326" s="1"/>
    </row>
    <row r="2327" spans="1:127" x14ac:dyDescent="0.3">
      <c r="A2327" s="1"/>
      <c r="B2327" s="1"/>
      <c r="C2327" s="1"/>
      <c r="D2327" s="1"/>
      <c r="E2327" s="1"/>
      <c r="F2327" s="1"/>
      <c r="G2327" s="1"/>
      <c r="H2327" s="2"/>
      <c r="I2327" s="1"/>
      <c r="J2327" s="1"/>
      <c r="K2327" s="2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2"/>
      <c r="BF2327" s="1"/>
      <c r="BG2327" s="1"/>
      <c r="BH2327" s="1"/>
      <c r="BI2327" s="1"/>
      <c r="BJ2327" s="1"/>
      <c r="BK2327" s="1"/>
      <c r="BL2327" s="1"/>
      <c r="BM2327" s="1"/>
      <c r="BN2327" s="2"/>
      <c r="BO2327" s="1"/>
      <c r="BP2327" s="1"/>
      <c r="BQ2327" s="1"/>
      <c r="BR2327" s="2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2"/>
      <c r="CG2327" s="1"/>
      <c r="CH2327" s="1"/>
      <c r="CI2327" s="2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2"/>
      <c r="DR2327" s="1"/>
      <c r="DS2327" s="1"/>
      <c r="DT2327" s="1"/>
      <c r="DU2327" s="1"/>
      <c r="DV2327" s="1"/>
      <c r="DW2327" s="1"/>
    </row>
    <row r="2328" spans="1:127" x14ac:dyDescent="0.3">
      <c r="A2328" s="1"/>
      <c r="B2328" s="1"/>
      <c r="C2328" s="1"/>
      <c r="D2328" s="1"/>
      <c r="E2328" s="1"/>
      <c r="F2328" s="1"/>
      <c r="G2328" s="1"/>
      <c r="H2328" s="2"/>
      <c r="I2328" s="1"/>
      <c r="J2328" s="1"/>
      <c r="K2328" s="2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2"/>
      <c r="BF2328" s="1"/>
      <c r="BG2328" s="1"/>
      <c r="BH2328" s="1"/>
      <c r="BI2328" s="1"/>
      <c r="BJ2328" s="1"/>
      <c r="BK2328" s="1"/>
      <c r="BL2328" s="1"/>
      <c r="BM2328" s="1"/>
      <c r="BN2328" s="2"/>
      <c r="BO2328" s="1"/>
      <c r="BP2328" s="1"/>
      <c r="BQ2328" s="1"/>
      <c r="BR2328" s="2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2"/>
      <c r="CG2328" s="1"/>
      <c r="CH2328" s="1"/>
      <c r="CI2328" s="2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</row>
    <row r="2329" spans="1:127" x14ac:dyDescent="0.3">
      <c r="A2329" s="1"/>
      <c r="B2329" s="1"/>
      <c r="C2329" s="1"/>
      <c r="D2329" s="1"/>
      <c r="E2329" s="1"/>
      <c r="F2329" s="1"/>
      <c r="G2329" s="1"/>
      <c r="H2329" s="2"/>
      <c r="I2329" s="1"/>
      <c r="J2329" s="1"/>
      <c r="K2329" s="2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2"/>
      <c r="BF2329" s="1"/>
      <c r="BG2329" s="1"/>
      <c r="BH2329" s="1"/>
      <c r="BI2329" s="1"/>
      <c r="BJ2329" s="1"/>
      <c r="BK2329" s="1"/>
      <c r="BL2329" s="1"/>
      <c r="BM2329" s="1"/>
      <c r="BN2329" s="2"/>
      <c r="BO2329" s="1"/>
      <c r="BP2329" s="1"/>
      <c r="BQ2329" s="1"/>
      <c r="BR2329" s="2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2"/>
      <c r="CG2329" s="1"/>
      <c r="CH2329" s="1"/>
      <c r="CI2329" s="2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2"/>
      <c r="DR2329" s="1"/>
      <c r="DS2329" s="1"/>
      <c r="DT2329" s="1"/>
      <c r="DU2329" s="1"/>
      <c r="DV2329" s="1"/>
      <c r="DW2329" s="1"/>
    </row>
    <row r="2330" spans="1:127" x14ac:dyDescent="0.3">
      <c r="A2330" s="1"/>
      <c r="B2330" s="1"/>
      <c r="C2330" s="1"/>
      <c r="D2330" s="1"/>
      <c r="E2330" s="1"/>
      <c r="F2330" s="1"/>
      <c r="G2330" s="1"/>
      <c r="H2330" s="2"/>
      <c r="I2330" s="1"/>
      <c r="J2330" s="1"/>
      <c r="K2330" s="2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2"/>
      <c r="BF2330" s="1"/>
      <c r="BG2330" s="1"/>
      <c r="BH2330" s="1"/>
      <c r="BI2330" s="1"/>
      <c r="BJ2330" s="1"/>
      <c r="BK2330" s="1"/>
      <c r="BL2330" s="1"/>
      <c r="BM2330" s="1"/>
      <c r="BN2330" s="2"/>
      <c r="BO2330" s="1"/>
      <c r="BP2330" s="1"/>
      <c r="BQ2330" s="1"/>
      <c r="BR2330" s="2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2"/>
      <c r="CG2330" s="1"/>
      <c r="CH2330" s="1"/>
      <c r="CI2330" s="2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2"/>
      <c r="DR2330" s="1"/>
      <c r="DS2330" s="1"/>
      <c r="DT2330" s="1"/>
      <c r="DU2330" s="1"/>
      <c r="DV2330" s="1"/>
      <c r="DW2330" s="1"/>
    </row>
    <row r="2331" spans="1:127" x14ac:dyDescent="0.3">
      <c r="A2331" s="1"/>
      <c r="B2331" s="1"/>
      <c r="C2331" s="1"/>
      <c r="D2331" s="1"/>
      <c r="E2331" s="1"/>
      <c r="F2331" s="1"/>
      <c r="G2331" s="1"/>
      <c r="H2331" s="2"/>
      <c r="I2331" s="1"/>
      <c r="J2331" s="1"/>
      <c r="K2331" s="2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2"/>
      <c r="BF2331" s="1"/>
      <c r="BG2331" s="1"/>
      <c r="BH2331" s="1"/>
      <c r="BI2331" s="1"/>
      <c r="BJ2331" s="1"/>
      <c r="BK2331" s="1"/>
      <c r="BL2331" s="1"/>
      <c r="BM2331" s="1"/>
      <c r="BN2331" s="2"/>
      <c r="BO2331" s="1"/>
      <c r="BP2331" s="1"/>
      <c r="BQ2331" s="1"/>
      <c r="BR2331" s="2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2"/>
      <c r="CG2331" s="1"/>
      <c r="CH2331" s="1"/>
      <c r="CI2331" s="2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2"/>
      <c r="DR2331" s="1"/>
      <c r="DS2331" s="1"/>
      <c r="DT2331" s="1"/>
      <c r="DU2331" s="1"/>
      <c r="DV2331" s="1"/>
      <c r="DW2331" s="1"/>
    </row>
    <row r="2332" spans="1:127" x14ac:dyDescent="0.3">
      <c r="A2332" s="1"/>
      <c r="B2332" s="1"/>
      <c r="C2332" s="1"/>
      <c r="D2332" s="1"/>
      <c r="E2332" s="1"/>
      <c r="F2332" s="1"/>
      <c r="G2332" s="1"/>
      <c r="H2332" s="2"/>
      <c r="I2332" s="1"/>
      <c r="J2332" s="1"/>
      <c r="K2332" s="2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2"/>
      <c r="BF2332" s="1"/>
      <c r="BG2332" s="1"/>
      <c r="BH2332" s="1"/>
      <c r="BI2332" s="1"/>
      <c r="BJ2332" s="1"/>
      <c r="BK2332" s="1"/>
      <c r="BL2332" s="1"/>
      <c r="BM2332" s="1"/>
      <c r="BN2332" s="2"/>
      <c r="BO2332" s="1"/>
      <c r="BP2332" s="1"/>
      <c r="BQ2332" s="1"/>
      <c r="BR2332" s="2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2"/>
      <c r="CG2332" s="1"/>
      <c r="CH2332" s="1"/>
      <c r="CI2332" s="2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2"/>
      <c r="DR2332" s="1"/>
      <c r="DS2332" s="1"/>
      <c r="DT2332" s="1"/>
      <c r="DU2332" s="1"/>
      <c r="DV2332" s="1"/>
      <c r="DW2332" s="1"/>
    </row>
    <row r="2333" spans="1:127" x14ac:dyDescent="0.3">
      <c r="A2333" s="1"/>
      <c r="B2333" s="1"/>
      <c r="C2333" s="1"/>
      <c r="D2333" s="1"/>
      <c r="E2333" s="1"/>
      <c r="F2333" s="1"/>
      <c r="G2333" s="1"/>
      <c r="H2333" s="2"/>
      <c r="I2333" s="1"/>
      <c r="J2333" s="1"/>
      <c r="K2333" s="2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2"/>
      <c r="BF2333" s="1"/>
      <c r="BG2333" s="1"/>
      <c r="BH2333" s="1"/>
      <c r="BI2333" s="1"/>
      <c r="BJ2333" s="1"/>
      <c r="BK2333" s="1"/>
      <c r="BL2333" s="1"/>
      <c r="BM2333" s="1"/>
      <c r="BN2333" s="2"/>
      <c r="BO2333" s="1"/>
      <c r="BP2333" s="1"/>
      <c r="BQ2333" s="1"/>
      <c r="BR2333" s="2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2"/>
      <c r="CG2333" s="1"/>
      <c r="CH2333" s="1"/>
      <c r="CI2333" s="2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2"/>
      <c r="DR2333" s="1"/>
      <c r="DS2333" s="1"/>
      <c r="DT2333" s="1"/>
      <c r="DU2333" s="1"/>
      <c r="DV2333" s="1"/>
      <c r="DW2333" s="1"/>
    </row>
    <row r="2334" spans="1:127" x14ac:dyDescent="0.3">
      <c r="A2334" s="1"/>
      <c r="B2334" s="1"/>
      <c r="C2334" s="1"/>
      <c r="D2334" s="1"/>
      <c r="E2334" s="1"/>
      <c r="F2334" s="1"/>
      <c r="G2334" s="1"/>
      <c r="H2334" s="2"/>
      <c r="I2334" s="1"/>
      <c r="J2334" s="1"/>
      <c r="K2334" s="2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2"/>
      <c r="BF2334" s="1"/>
      <c r="BG2334" s="1"/>
      <c r="BH2334" s="1"/>
      <c r="BI2334" s="1"/>
      <c r="BJ2334" s="1"/>
      <c r="BK2334" s="1"/>
      <c r="BL2334" s="1"/>
      <c r="BM2334" s="1"/>
      <c r="BN2334" s="2"/>
      <c r="BO2334" s="1"/>
      <c r="BP2334" s="1"/>
      <c r="BQ2334" s="1"/>
      <c r="BR2334" s="2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2"/>
      <c r="CG2334" s="1"/>
      <c r="CH2334" s="1"/>
      <c r="CI2334" s="2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2"/>
      <c r="DR2334" s="1"/>
      <c r="DS2334" s="1"/>
      <c r="DT2334" s="1"/>
      <c r="DU2334" s="1"/>
      <c r="DV2334" s="1"/>
      <c r="DW2334" s="1"/>
    </row>
    <row r="2335" spans="1:127" x14ac:dyDescent="0.3">
      <c r="A2335" s="1"/>
      <c r="B2335" s="1"/>
      <c r="C2335" s="1"/>
      <c r="D2335" s="1"/>
      <c r="E2335" s="1"/>
      <c r="F2335" s="1"/>
      <c r="G2335" s="1"/>
      <c r="H2335" s="2"/>
      <c r="I2335" s="1"/>
      <c r="J2335" s="1"/>
      <c r="K2335" s="2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2"/>
      <c r="BF2335" s="1"/>
      <c r="BG2335" s="1"/>
      <c r="BH2335" s="1"/>
      <c r="BI2335" s="1"/>
      <c r="BJ2335" s="1"/>
      <c r="BK2335" s="1"/>
      <c r="BL2335" s="1"/>
      <c r="BM2335" s="1"/>
      <c r="BN2335" s="2"/>
      <c r="BO2335" s="1"/>
      <c r="BP2335" s="1"/>
      <c r="BQ2335" s="1"/>
      <c r="BR2335" s="2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2"/>
      <c r="CG2335" s="1"/>
      <c r="CH2335" s="1"/>
      <c r="CI2335" s="2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2"/>
      <c r="DR2335" s="1"/>
      <c r="DS2335" s="1"/>
      <c r="DT2335" s="1"/>
      <c r="DU2335" s="1"/>
      <c r="DV2335" s="1"/>
      <c r="DW2335" s="1"/>
    </row>
    <row r="2336" spans="1:127" x14ac:dyDescent="0.3">
      <c r="A2336" s="1"/>
      <c r="B2336" s="1"/>
      <c r="C2336" s="1"/>
      <c r="D2336" s="1"/>
      <c r="E2336" s="1"/>
      <c r="F2336" s="1"/>
      <c r="G2336" s="1"/>
      <c r="H2336" s="2"/>
      <c r="I2336" s="1"/>
      <c r="J2336" s="1"/>
      <c r="K2336" s="2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2"/>
      <c r="BF2336" s="1"/>
      <c r="BG2336" s="1"/>
      <c r="BH2336" s="1"/>
      <c r="BI2336" s="1"/>
      <c r="BJ2336" s="1"/>
      <c r="BK2336" s="1"/>
      <c r="BL2336" s="1"/>
      <c r="BM2336" s="1"/>
      <c r="BN2336" s="2"/>
      <c r="BO2336" s="1"/>
      <c r="BP2336" s="1"/>
      <c r="BQ2336" s="1"/>
      <c r="BR2336" s="2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2"/>
      <c r="CG2336" s="1"/>
      <c r="CH2336" s="1"/>
      <c r="CI2336" s="2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2"/>
      <c r="DR2336" s="1"/>
      <c r="DS2336" s="1"/>
      <c r="DT2336" s="1"/>
      <c r="DU2336" s="1"/>
      <c r="DV2336" s="1"/>
      <c r="DW2336" s="1"/>
    </row>
    <row r="2337" spans="1:127" x14ac:dyDescent="0.3">
      <c r="A2337" s="1"/>
      <c r="B2337" s="1"/>
      <c r="C2337" s="1"/>
      <c r="D2337" s="1"/>
      <c r="E2337" s="1"/>
      <c r="F2337" s="1"/>
      <c r="G2337" s="1"/>
      <c r="H2337" s="2"/>
      <c r="I2337" s="1"/>
      <c r="J2337" s="1"/>
      <c r="K2337" s="2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2"/>
      <c r="BF2337" s="1"/>
      <c r="BG2337" s="1"/>
      <c r="BH2337" s="1"/>
      <c r="BI2337" s="1"/>
      <c r="BJ2337" s="1"/>
      <c r="BK2337" s="1"/>
      <c r="BL2337" s="1"/>
      <c r="BM2337" s="1"/>
      <c r="BN2337" s="2"/>
      <c r="BO2337" s="1"/>
      <c r="BP2337" s="1"/>
      <c r="BQ2337" s="1"/>
      <c r="BR2337" s="2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2"/>
      <c r="CG2337" s="1"/>
      <c r="CH2337" s="1"/>
      <c r="CI2337" s="2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2"/>
      <c r="DR2337" s="1"/>
      <c r="DS2337" s="1"/>
      <c r="DT2337" s="1"/>
      <c r="DU2337" s="1"/>
      <c r="DV2337" s="1"/>
      <c r="DW2337" s="1"/>
    </row>
    <row r="2338" spans="1:127" x14ac:dyDescent="0.3">
      <c r="A2338" s="1"/>
      <c r="B2338" s="1"/>
      <c r="C2338" s="1"/>
      <c r="D2338" s="1"/>
      <c r="E2338" s="1"/>
      <c r="F2338" s="1"/>
      <c r="G2338" s="1"/>
      <c r="H2338" s="2"/>
      <c r="I2338" s="1"/>
      <c r="J2338" s="1"/>
      <c r="K2338" s="2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2"/>
      <c r="BF2338" s="1"/>
      <c r="BG2338" s="1"/>
      <c r="BH2338" s="1"/>
      <c r="BI2338" s="1"/>
      <c r="BJ2338" s="1"/>
      <c r="BK2338" s="1"/>
      <c r="BL2338" s="1"/>
      <c r="BM2338" s="1"/>
      <c r="BN2338" s="2"/>
      <c r="BO2338" s="1"/>
      <c r="BP2338" s="1"/>
      <c r="BQ2338" s="1"/>
      <c r="BR2338" s="2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2"/>
      <c r="CG2338" s="1"/>
      <c r="CH2338" s="1"/>
      <c r="CI2338" s="2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2"/>
      <c r="DR2338" s="1"/>
      <c r="DS2338" s="1"/>
      <c r="DT2338" s="1"/>
      <c r="DU2338" s="1"/>
      <c r="DV2338" s="1"/>
      <c r="DW2338" s="1"/>
    </row>
    <row r="2339" spans="1:127" x14ac:dyDescent="0.3">
      <c r="A2339" s="1"/>
      <c r="B2339" s="1"/>
      <c r="C2339" s="1"/>
      <c r="D2339" s="1"/>
      <c r="E2339" s="1"/>
      <c r="F2339" s="1"/>
      <c r="G2339" s="1"/>
      <c r="H2339" s="2"/>
      <c r="I2339" s="1"/>
      <c r="J2339" s="1"/>
      <c r="K2339" s="2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2"/>
      <c r="BF2339" s="1"/>
      <c r="BG2339" s="1"/>
      <c r="BH2339" s="1"/>
      <c r="BI2339" s="1"/>
      <c r="BJ2339" s="1"/>
      <c r="BK2339" s="1"/>
      <c r="BL2339" s="1"/>
      <c r="BM2339" s="1"/>
      <c r="BN2339" s="2"/>
      <c r="BO2339" s="1"/>
      <c r="BP2339" s="1"/>
      <c r="BQ2339" s="1"/>
      <c r="BR2339" s="2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2"/>
      <c r="CG2339" s="1"/>
      <c r="CH2339" s="1"/>
      <c r="CI2339" s="2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2"/>
      <c r="DR2339" s="1"/>
      <c r="DS2339" s="1"/>
      <c r="DT2339" s="1"/>
      <c r="DU2339" s="1"/>
      <c r="DV2339" s="1"/>
      <c r="DW2339" s="1"/>
    </row>
    <row r="2340" spans="1:127" x14ac:dyDescent="0.3">
      <c r="A2340" s="1"/>
      <c r="B2340" s="1"/>
      <c r="C2340" s="1"/>
      <c r="D2340" s="1"/>
      <c r="E2340" s="1"/>
      <c r="F2340" s="1"/>
      <c r="G2340" s="1"/>
      <c r="H2340" s="2"/>
      <c r="I2340" s="1"/>
      <c r="J2340" s="1"/>
      <c r="K2340" s="2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2"/>
      <c r="BF2340" s="1"/>
      <c r="BG2340" s="1"/>
      <c r="BH2340" s="1"/>
      <c r="BI2340" s="1"/>
      <c r="BJ2340" s="1"/>
      <c r="BK2340" s="1"/>
      <c r="BL2340" s="1"/>
      <c r="BM2340" s="1"/>
      <c r="BN2340" s="2"/>
      <c r="BO2340" s="1"/>
      <c r="BP2340" s="1"/>
      <c r="BQ2340" s="1"/>
      <c r="BR2340" s="2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2"/>
      <c r="CG2340" s="1"/>
      <c r="CH2340" s="1"/>
      <c r="CI2340" s="2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2"/>
      <c r="DR2340" s="1"/>
      <c r="DS2340" s="1"/>
      <c r="DT2340" s="1"/>
      <c r="DU2340" s="1"/>
      <c r="DV2340" s="1"/>
      <c r="DW2340" s="1"/>
    </row>
    <row r="2341" spans="1:127" x14ac:dyDescent="0.3">
      <c r="A2341" s="1"/>
      <c r="B2341" s="1"/>
      <c r="C2341" s="1"/>
      <c r="D2341" s="1"/>
      <c r="E2341" s="1"/>
      <c r="F2341" s="1"/>
      <c r="G2341" s="1"/>
      <c r="H2341" s="2"/>
      <c r="I2341" s="1"/>
      <c r="J2341" s="1"/>
      <c r="K2341" s="2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2"/>
      <c r="BF2341" s="1"/>
      <c r="BG2341" s="1"/>
      <c r="BH2341" s="1"/>
      <c r="BI2341" s="1"/>
      <c r="BJ2341" s="1"/>
      <c r="BK2341" s="1"/>
      <c r="BL2341" s="1"/>
      <c r="BM2341" s="1"/>
      <c r="BN2341" s="2"/>
      <c r="BO2341" s="1"/>
      <c r="BP2341" s="1"/>
      <c r="BQ2341" s="1"/>
      <c r="BR2341" s="2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2"/>
      <c r="CG2341" s="1"/>
      <c r="CH2341" s="1"/>
      <c r="CI2341" s="2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2"/>
      <c r="DR2341" s="1"/>
      <c r="DS2341" s="1"/>
      <c r="DT2341" s="1"/>
      <c r="DU2341" s="1"/>
      <c r="DV2341" s="1"/>
      <c r="DW2341" s="1"/>
    </row>
    <row r="2342" spans="1:127" x14ac:dyDescent="0.3">
      <c r="A2342" s="1"/>
      <c r="B2342" s="1"/>
      <c r="C2342" s="1"/>
      <c r="D2342" s="1"/>
      <c r="E2342" s="1"/>
      <c r="F2342" s="1"/>
      <c r="G2342" s="1"/>
      <c r="H2342" s="2"/>
      <c r="I2342" s="1"/>
      <c r="J2342" s="1"/>
      <c r="K2342" s="2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2"/>
      <c r="BF2342" s="1"/>
      <c r="BG2342" s="1"/>
      <c r="BH2342" s="1"/>
      <c r="BI2342" s="1"/>
      <c r="BJ2342" s="1"/>
      <c r="BK2342" s="1"/>
      <c r="BL2342" s="1"/>
      <c r="BM2342" s="1"/>
      <c r="BN2342" s="2"/>
      <c r="BO2342" s="1"/>
      <c r="BP2342" s="1"/>
      <c r="BQ2342" s="1"/>
      <c r="BR2342" s="2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2"/>
      <c r="CG2342" s="1"/>
      <c r="CH2342" s="1"/>
      <c r="CI2342" s="2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2"/>
      <c r="DR2342" s="1"/>
      <c r="DS2342" s="1"/>
      <c r="DT2342" s="1"/>
      <c r="DU2342" s="1"/>
      <c r="DV2342" s="1"/>
      <c r="DW2342" s="1"/>
    </row>
    <row r="2343" spans="1:127" x14ac:dyDescent="0.3">
      <c r="A2343" s="1"/>
      <c r="B2343" s="1"/>
      <c r="C2343" s="1"/>
      <c r="D2343" s="1"/>
      <c r="E2343" s="1"/>
      <c r="F2343" s="1"/>
      <c r="G2343" s="1"/>
      <c r="H2343" s="2"/>
      <c r="I2343" s="1"/>
      <c r="J2343" s="1"/>
      <c r="K2343" s="2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2"/>
      <c r="BF2343" s="1"/>
      <c r="BG2343" s="1"/>
      <c r="BH2343" s="1"/>
      <c r="BI2343" s="1"/>
      <c r="BJ2343" s="1"/>
      <c r="BK2343" s="1"/>
      <c r="BL2343" s="1"/>
      <c r="BM2343" s="1"/>
      <c r="BN2343" s="2"/>
      <c r="BO2343" s="1"/>
      <c r="BP2343" s="1"/>
      <c r="BQ2343" s="1"/>
      <c r="BR2343" s="2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2"/>
      <c r="CG2343" s="1"/>
      <c r="CH2343" s="1"/>
      <c r="CI2343" s="2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2"/>
      <c r="DR2343" s="1"/>
      <c r="DS2343" s="1"/>
      <c r="DT2343" s="1"/>
      <c r="DU2343" s="1"/>
      <c r="DV2343" s="1"/>
      <c r="DW2343" s="1"/>
    </row>
    <row r="2344" spans="1:127" x14ac:dyDescent="0.3">
      <c r="A2344" s="1"/>
      <c r="B2344" s="1"/>
      <c r="C2344" s="1"/>
      <c r="D2344" s="1"/>
      <c r="E2344" s="1"/>
      <c r="F2344" s="1"/>
      <c r="G2344" s="1"/>
      <c r="H2344" s="2"/>
      <c r="I2344" s="1"/>
      <c r="J2344" s="1"/>
      <c r="K2344" s="2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2"/>
      <c r="BF2344" s="1"/>
      <c r="BG2344" s="1"/>
      <c r="BH2344" s="1"/>
      <c r="BI2344" s="1"/>
      <c r="BJ2344" s="1"/>
      <c r="BK2344" s="1"/>
      <c r="BL2344" s="1"/>
      <c r="BM2344" s="1"/>
      <c r="BN2344" s="2"/>
      <c r="BO2344" s="1"/>
      <c r="BP2344" s="1"/>
      <c r="BQ2344" s="1"/>
      <c r="BR2344" s="2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2"/>
      <c r="CG2344" s="1"/>
      <c r="CH2344" s="1"/>
      <c r="CI2344" s="2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2"/>
      <c r="DR2344" s="1"/>
      <c r="DS2344" s="1"/>
      <c r="DT2344" s="1"/>
      <c r="DU2344" s="1"/>
      <c r="DV2344" s="1"/>
      <c r="DW2344" s="1"/>
    </row>
    <row r="2345" spans="1:127" x14ac:dyDescent="0.3">
      <c r="A2345" s="1"/>
      <c r="B2345" s="1"/>
      <c r="C2345" s="1"/>
      <c r="D2345" s="1"/>
      <c r="E2345" s="1"/>
      <c r="F2345" s="1"/>
      <c r="G2345" s="1"/>
      <c r="H2345" s="2"/>
      <c r="I2345" s="1"/>
      <c r="J2345" s="1"/>
      <c r="K2345" s="2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2"/>
      <c r="BF2345" s="1"/>
      <c r="BG2345" s="1"/>
      <c r="BH2345" s="1"/>
      <c r="BI2345" s="1"/>
      <c r="BJ2345" s="1"/>
      <c r="BK2345" s="1"/>
      <c r="BL2345" s="1"/>
      <c r="BM2345" s="1"/>
      <c r="BN2345" s="2"/>
      <c r="BO2345" s="1"/>
      <c r="BP2345" s="1"/>
      <c r="BQ2345" s="1"/>
      <c r="BR2345" s="2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2"/>
      <c r="CG2345" s="1"/>
      <c r="CH2345" s="1"/>
      <c r="CI2345" s="2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2"/>
      <c r="DR2345" s="1"/>
      <c r="DS2345" s="1"/>
      <c r="DT2345" s="1"/>
      <c r="DU2345" s="1"/>
      <c r="DV2345" s="1"/>
      <c r="DW2345" s="1"/>
    </row>
    <row r="2346" spans="1:127" x14ac:dyDescent="0.3">
      <c r="A2346" s="1"/>
      <c r="B2346" s="1"/>
      <c r="C2346" s="1"/>
      <c r="D2346" s="1"/>
      <c r="E2346" s="1"/>
      <c r="F2346" s="1"/>
      <c r="G2346" s="1"/>
      <c r="H2346" s="2"/>
      <c r="I2346" s="1"/>
      <c r="J2346" s="1"/>
      <c r="K2346" s="2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2"/>
      <c r="BF2346" s="1"/>
      <c r="BG2346" s="1"/>
      <c r="BH2346" s="1"/>
      <c r="BI2346" s="1"/>
      <c r="BJ2346" s="1"/>
      <c r="BK2346" s="1"/>
      <c r="BL2346" s="1"/>
      <c r="BM2346" s="1"/>
      <c r="BN2346" s="2"/>
      <c r="BO2346" s="1"/>
      <c r="BP2346" s="1"/>
      <c r="BQ2346" s="1"/>
      <c r="BR2346" s="2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2"/>
      <c r="CG2346" s="1"/>
      <c r="CH2346" s="1"/>
      <c r="CI2346" s="2"/>
      <c r="CJ2346" s="1"/>
      <c r="CK2346" s="1"/>
      <c r="CL2346" s="1"/>
      <c r="CM2346" s="1"/>
      <c r="CN2346" s="1"/>
      <c r="CO2346" s="1"/>
      <c r="CP2346" s="1"/>
      <c r="CQ2346" s="1"/>
      <c r="CR2346" s="2"/>
      <c r="CS2346" s="2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2"/>
      <c r="DR2346" s="1"/>
      <c r="DS2346" s="1"/>
      <c r="DT2346" s="1"/>
      <c r="DU2346" s="2"/>
      <c r="DV2346" s="1"/>
      <c r="DW2346" s="1"/>
    </row>
    <row r="2347" spans="1:127" x14ac:dyDescent="0.3">
      <c r="A2347" s="1"/>
      <c r="B2347" s="1"/>
      <c r="C2347" s="1"/>
      <c r="D2347" s="1"/>
      <c r="E2347" s="1"/>
      <c r="F2347" s="1"/>
      <c r="G2347" s="1"/>
      <c r="H2347" s="2"/>
      <c r="I2347" s="1"/>
      <c r="J2347" s="1"/>
      <c r="K2347" s="2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2"/>
      <c r="BF2347" s="1"/>
      <c r="BG2347" s="1"/>
      <c r="BH2347" s="1"/>
      <c r="BI2347" s="1"/>
      <c r="BJ2347" s="1"/>
      <c r="BK2347" s="1"/>
      <c r="BL2347" s="1"/>
      <c r="BM2347" s="1"/>
      <c r="BN2347" s="2"/>
      <c r="BO2347" s="1"/>
      <c r="BP2347" s="1"/>
      <c r="BQ2347" s="1"/>
      <c r="BR2347" s="2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2"/>
      <c r="CG2347" s="1"/>
      <c r="CH2347" s="1"/>
      <c r="CI2347" s="2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2"/>
      <c r="DR2347" s="1"/>
      <c r="DS2347" s="1"/>
      <c r="DT2347" s="1"/>
      <c r="DU2347" s="1"/>
      <c r="DV2347" s="1"/>
      <c r="DW2347" s="1"/>
    </row>
    <row r="2348" spans="1:127" x14ac:dyDescent="0.3">
      <c r="A2348" s="1"/>
      <c r="B2348" s="1"/>
      <c r="C2348" s="1"/>
      <c r="D2348" s="1"/>
      <c r="E2348" s="1"/>
      <c r="F2348" s="1"/>
      <c r="G2348" s="1"/>
      <c r="H2348" s="2"/>
      <c r="I2348" s="1"/>
      <c r="J2348" s="1"/>
      <c r="K2348" s="2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2"/>
      <c r="BF2348" s="1"/>
      <c r="BG2348" s="1"/>
      <c r="BH2348" s="1"/>
      <c r="BI2348" s="1"/>
      <c r="BJ2348" s="1"/>
      <c r="BK2348" s="1"/>
      <c r="BL2348" s="1"/>
      <c r="BM2348" s="1"/>
      <c r="BN2348" s="2"/>
      <c r="BO2348" s="1"/>
      <c r="BP2348" s="1"/>
      <c r="BQ2348" s="1"/>
      <c r="BR2348" s="2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2"/>
      <c r="CG2348" s="1"/>
      <c r="CH2348" s="1"/>
      <c r="CI2348" s="2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2"/>
      <c r="DR2348" s="1"/>
      <c r="DS2348" s="1"/>
      <c r="DT2348" s="1"/>
      <c r="DU2348" s="1"/>
      <c r="DV2348" s="1"/>
      <c r="DW2348" s="1"/>
    </row>
    <row r="2349" spans="1:127" x14ac:dyDescent="0.3">
      <c r="A2349" s="1"/>
      <c r="B2349" s="1"/>
      <c r="C2349" s="1"/>
      <c r="D2349" s="1"/>
      <c r="E2349" s="1"/>
      <c r="F2349" s="1"/>
      <c r="G2349" s="1"/>
      <c r="H2349" s="2"/>
      <c r="I2349" s="1"/>
      <c r="J2349" s="1"/>
      <c r="K2349" s="2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2"/>
      <c r="BF2349" s="1"/>
      <c r="BG2349" s="1"/>
      <c r="BH2349" s="1"/>
      <c r="BI2349" s="1"/>
      <c r="BJ2349" s="1"/>
      <c r="BK2349" s="1"/>
      <c r="BL2349" s="1"/>
      <c r="BM2349" s="1"/>
      <c r="BN2349" s="2"/>
      <c r="BO2349" s="1"/>
      <c r="BP2349" s="1"/>
      <c r="BQ2349" s="1"/>
      <c r="BR2349" s="2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2"/>
      <c r="CG2349" s="1"/>
      <c r="CH2349" s="1"/>
      <c r="CI2349" s="2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2"/>
      <c r="DR2349" s="1"/>
      <c r="DS2349" s="1"/>
      <c r="DT2349" s="1"/>
      <c r="DU2349" s="1"/>
      <c r="DV2349" s="1"/>
      <c r="DW2349" s="1"/>
    </row>
    <row r="2350" spans="1:127" x14ac:dyDescent="0.3">
      <c r="A2350" s="1"/>
      <c r="B2350" s="1"/>
      <c r="C2350" s="1"/>
      <c r="D2350" s="1"/>
      <c r="E2350" s="1"/>
      <c r="F2350" s="1"/>
      <c r="G2350" s="1"/>
      <c r="H2350" s="2"/>
      <c r="I2350" s="1"/>
      <c r="J2350" s="1"/>
      <c r="K2350" s="2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2"/>
      <c r="BF2350" s="1"/>
      <c r="BG2350" s="1"/>
      <c r="BH2350" s="1"/>
      <c r="BI2350" s="1"/>
      <c r="BJ2350" s="1"/>
      <c r="BK2350" s="1"/>
      <c r="BL2350" s="1"/>
      <c r="BM2350" s="1"/>
      <c r="BN2350" s="2"/>
      <c r="BO2350" s="1"/>
      <c r="BP2350" s="1"/>
      <c r="BQ2350" s="1"/>
      <c r="BR2350" s="2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2"/>
      <c r="CG2350" s="1"/>
      <c r="CH2350" s="1"/>
      <c r="CI2350" s="2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2"/>
      <c r="DR2350" s="1"/>
      <c r="DS2350" s="1"/>
      <c r="DT2350" s="1"/>
      <c r="DU2350" s="1"/>
      <c r="DV2350" s="1"/>
      <c r="DW2350" s="1"/>
    </row>
    <row r="2351" spans="1:127" x14ac:dyDescent="0.3">
      <c r="A2351" s="1"/>
      <c r="B2351" s="1"/>
      <c r="C2351" s="1"/>
      <c r="D2351" s="1"/>
      <c r="E2351" s="1"/>
      <c r="F2351" s="1"/>
      <c r="G2351" s="1"/>
      <c r="H2351" s="2"/>
      <c r="I2351" s="1"/>
      <c r="J2351" s="1"/>
      <c r="K2351" s="2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2"/>
      <c r="BF2351" s="1"/>
      <c r="BG2351" s="1"/>
      <c r="BH2351" s="1"/>
      <c r="BI2351" s="1"/>
      <c r="BJ2351" s="1"/>
      <c r="BK2351" s="1"/>
      <c r="BL2351" s="1"/>
      <c r="BM2351" s="1"/>
      <c r="BN2351" s="2"/>
      <c r="BO2351" s="1"/>
      <c r="BP2351" s="1"/>
      <c r="BQ2351" s="1"/>
      <c r="BR2351" s="2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2"/>
      <c r="CG2351" s="1"/>
      <c r="CH2351" s="1"/>
      <c r="CI2351" s="2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2"/>
      <c r="DR2351" s="1"/>
      <c r="DS2351" s="1"/>
      <c r="DT2351" s="1"/>
      <c r="DU2351" s="1"/>
      <c r="DV2351" s="1"/>
      <c r="DW2351" s="1"/>
    </row>
    <row r="2352" spans="1:127" x14ac:dyDescent="0.3">
      <c r="A2352" s="1"/>
      <c r="B2352" s="1"/>
      <c r="C2352" s="1"/>
      <c r="D2352" s="1"/>
      <c r="E2352" s="1"/>
      <c r="F2352" s="1"/>
      <c r="G2352" s="1"/>
      <c r="H2352" s="2"/>
      <c r="I2352" s="1"/>
      <c r="J2352" s="1"/>
      <c r="K2352" s="2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2"/>
      <c r="BF2352" s="1"/>
      <c r="BG2352" s="1"/>
      <c r="BH2352" s="1"/>
      <c r="BI2352" s="1"/>
      <c r="BJ2352" s="1"/>
      <c r="BK2352" s="1"/>
      <c r="BL2352" s="1"/>
      <c r="BM2352" s="1"/>
      <c r="BN2352" s="2"/>
      <c r="BO2352" s="1"/>
      <c r="BP2352" s="1"/>
      <c r="BQ2352" s="1"/>
      <c r="BR2352" s="2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2"/>
      <c r="CG2352" s="1"/>
      <c r="CH2352" s="1"/>
      <c r="CI2352" s="2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2"/>
      <c r="DR2352" s="1"/>
      <c r="DS2352" s="1"/>
      <c r="DT2352" s="1"/>
      <c r="DU2352" s="2"/>
      <c r="DV2352" s="1"/>
      <c r="DW2352" s="1"/>
    </row>
    <row r="2353" spans="1:127" x14ac:dyDescent="0.3">
      <c r="A2353" s="1"/>
      <c r="B2353" s="1"/>
      <c r="C2353" s="1"/>
      <c r="D2353" s="1"/>
      <c r="E2353" s="1"/>
      <c r="F2353" s="1"/>
      <c r="G2353" s="1"/>
      <c r="H2353" s="2"/>
      <c r="I2353" s="1"/>
      <c r="J2353" s="1"/>
      <c r="K2353" s="2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2"/>
      <c r="BF2353" s="1"/>
      <c r="BG2353" s="1"/>
      <c r="BH2353" s="1"/>
      <c r="BI2353" s="1"/>
      <c r="BJ2353" s="1"/>
      <c r="BK2353" s="1"/>
      <c r="BL2353" s="1"/>
      <c r="BM2353" s="1"/>
      <c r="BN2353" s="2"/>
      <c r="BO2353" s="1"/>
      <c r="BP2353" s="1"/>
      <c r="BQ2353" s="1"/>
      <c r="BR2353" s="2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2"/>
      <c r="CG2353" s="1"/>
      <c r="CH2353" s="1"/>
      <c r="CI2353" s="2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2"/>
      <c r="DR2353" s="1"/>
      <c r="DS2353" s="1"/>
      <c r="DT2353" s="1"/>
      <c r="DU2353" s="2"/>
      <c r="DV2353" s="1"/>
      <c r="DW2353" s="1"/>
    </row>
    <row r="2354" spans="1:127" x14ac:dyDescent="0.3">
      <c r="A2354" s="1"/>
      <c r="B2354" s="1"/>
      <c r="C2354" s="1"/>
      <c r="D2354" s="1"/>
      <c r="E2354" s="1"/>
      <c r="F2354" s="1"/>
      <c r="G2354" s="1"/>
      <c r="H2354" s="2"/>
      <c r="I2354" s="1"/>
      <c r="J2354" s="1"/>
      <c r="K2354" s="2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2"/>
      <c r="BF2354" s="1"/>
      <c r="BG2354" s="1"/>
      <c r="BH2354" s="1"/>
      <c r="BI2354" s="1"/>
      <c r="BJ2354" s="1"/>
      <c r="BK2354" s="1"/>
      <c r="BL2354" s="1"/>
      <c r="BM2354" s="1"/>
      <c r="BN2354" s="2"/>
      <c r="BO2354" s="1"/>
      <c r="BP2354" s="1"/>
      <c r="BQ2354" s="1"/>
      <c r="BR2354" s="2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2"/>
      <c r="CG2354" s="1"/>
      <c r="CH2354" s="1"/>
      <c r="CI2354" s="2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2"/>
      <c r="DR2354" s="1"/>
      <c r="DS2354" s="1"/>
      <c r="DT2354" s="1"/>
      <c r="DU2354" s="1"/>
      <c r="DV2354" s="1"/>
      <c r="DW2354" s="1"/>
    </row>
    <row r="2355" spans="1:127" x14ac:dyDescent="0.3">
      <c r="A2355" s="1"/>
      <c r="B2355" s="1"/>
      <c r="C2355" s="1"/>
      <c r="D2355" s="1"/>
      <c r="E2355" s="1"/>
      <c r="F2355" s="1"/>
      <c r="G2355" s="1"/>
      <c r="H2355" s="2"/>
      <c r="I2355" s="1"/>
      <c r="J2355" s="1"/>
      <c r="K2355" s="2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2"/>
      <c r="BF2355" s="1"/>
      <c r="BG2355" s="1"/>
      <c r="BH2355" s="1"/>
      <c r="BI2355" s="1"/>
      <c r="BJ2355" s="1"/>
      <c r="BK2355" s="1"/>
      <c r="BL2355" s="1"/>
      <c r="BM2355" s="1"/>
      <c r="BN2355" s="2"/>
      <c r="BO2355" s="1"/>
      <c r="BP2355" s="1"/>
      <c r="BQ2355" s="1"/>
      <c r="BR2355" s="2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2"/>
      <c r="CG2355" s="1"/>
      <c r="CH2355" s="1"/>
      <c r="CI2355" s="2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2"/>
      <c r="DR2355" s="1"/>
      <c r="DS2355" s="1"/>
      <c r="DT2355" s="1"/>
      <c r="DU2355" s="2"/>
      <c r="DV2355" s="1"/>
      <c r="DW2355" s="1"/>
    </row>
    <row r="2356" spans="1:127" x14ac:dyDescent="0.3">
      <c r="A2356" s="1"/>
      <c r="B2356" s="1"/>
      <c r="C2356" s="1"/>
      <c r="D2356" s="1"/>
      <c r="E2356" s="1"/>
      <c r="F2356" s="1"/>
      <c r="G2356" s="1"/>
      <c r="H2356" s="2"/>
      <c r="I2356" s="1"/>
      <c r="J2356" s="1"/>
      <c r="K2356" s="2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2"/>
      <c r="BF2356" s="1"/>
      <c r="BG2356" s="1"/>
      <c r="BH2356" s="1"/>
      <c r="BI2356" s="1"/>
      <c r="BJ2356" s="1"/>
      <c r="BK2356" s="1"/>
      <c r="BL2356" s="1"/>
      <c r="BM2356" s="1"/>
      <c r="BN2356" s="2"/>
      <c r="BO2356" s="1"/>
      <c r="BP2356" s="1"/>
      <c r="BQ2356" s="1"/>
      <c r="BR2356" s="2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2"/>
      <c r="CG2356" s="1"/>
      <c r="CH2356" s="1"/>
      <c r="CI2356" s="2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2"/>
      <c r="DR2356" s="1"/>
      <c r="DS2356" s="1"/>
      <c r="DT2356" s="1"/>
      <c r="DU2356" s="2"/>
      <c r="DV2356" s="1"/>
      <c r="DW2356" s="1"/>
    </row>
    <row r="2357" spans="1:127" x14ac:dyDescent="0.3">
      <c r="A2357" s="1"/>
      <c r="B2357" s="1"/>
      <c r="C2357" s="1"/>
      <c r="D2357" s="1"/>
      <c r="E2357" s="1"/>
      <c r="F2357" s="1"/>
      <c r="G2357" s="1"/>
      <c r="H2357" s="2"/>
      <c r="I2357" s="1"/>
      <c r="J2357" s="1"/>
      <c r="K2357" s="2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2"/>
      <c r="BF2357" s="1"/>
      <c r="BG2357" s="1"/>
      <c r="BH2357" s="1"/>
      <c r="BI2357" s="1"/>
      <c r="BJ2357" s="1"/>
      <c r="BK2357" s="1"/>
      <c r="BL2357" s="1"/>
      <c r="BM2357" s="1"/>
      <c r="BN2357" s="2"/>
      <c r="BO2357" s="1"/>
      <c r="BP2357" s="1"/>
      <c r="BQ2357" s="1"/>
      <c r="BR2357" s="2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2"/>
      <c r="CG2357" s="1"/>
      <c r="CH2357" s="1"/>
      <c r="CI2357" s="2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2"/>
      <c r="DR2357" s="1"/>
      <c r="DS2357" s="1"/>
      <c r="DT2357" s="1"/>
      <c r="DU2357" s="1"/>
      <c r="DV2357" s="1"/>
      <c r="DW2357" s="1"/>
    </row>
    <row r="2358" spans="1:127" x14ac:dyDescent="0.3">
      <c r="A2358" s="1"/>
      <c r="B2358" s="1"/>
      <c r="C2358" s="1"/>
      <c r="D2358" s="1"/>
      <c r="E2358" s="1"/>
      <c r="F2358" s="1"/>
      <c r="G2358" s="1"/>
      <c r="H2358" s="2"/>
      <c r="I2358" s="1"/>
      <c r="J2358" s="1"/>
      <c r="K2358" s="2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2"/>
      <c r="BF2358" s="1"/>
      <c r="BG2358" s="1"/>
      <c r="BH2358" s="1"/>
      <c r="BI2358" s="1"/>
      <c r="BJ2358" s="1"/>
      <c r="BK2358" s="1"/>
      <c r="BL2358" s="1"/>
      <c r="BM2358" s="1"/>
      <c r="BN2358" s="2"/>
      <c r="BO2358" s="1"/>
      <c r="BP2358" s="1"/>
      <c r="BQ2358" s="1"/>
      <c r="BR2358" s="2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2"/>
      <c r="CG2358" s="1"/>
      <c r="CH2358" s="1"/>
      <c r="CI2358" s="2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2"/>
      <c r="DR2358" s="1"/>
      <c r="DS2358" s="1"/>
      <c r="DT2358" s="1"/>
      <c r="DU2358" s="1"/>
      <c r="DV2358" s="1"/>
      <c r="DW2358" s="1"/>
    </row>
    <row r="2359" spans="1:127" x14ac:dyDescent="0.3">
      <c r="A2359" s="1"/>
      <c r="B2359" s="1"/>
      <c r="C2359" s="1"/>
      <c r="D2359" s="1"/>
      <c r="E2359" s="1"/>
      <c r="F2359" s="1"/>
      <c r="G2359" s="1"/>
      <c r="H2359" s="2"/>
      <c r="I2359" s="1"/>
      <c r="J2359" s="1"/>
      <c r="K2359" s="2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2"/>
      <c r="BF2359" s="1"/>
      <c r="BG2359" s="1"/>
      <c r="BH2359" s="1"/>
      <c r="BI2359" s="1"/>
      <c r="BJ2359" s="1"/>
      <c r="BK2359" s="1"/>
      <c r="BL2359" s="1"/>
      <c r="BM2359" s="1"/>
      <c r="BN2359" s="2"/>
      <c r="BO2359" s="1"/>
      <c r="BP2359" s="1"/>
      <c r="BQ2359" s="1"/>
      <c r="BR2359" s="2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2"/>
      <c r="CG2359" s="1"/>
      <c r="CH2359" s="1"/>
      <c r="CI2359" s="2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2"/>
      <c r="DR2359" s="1"/>
      <c r="DS2359" s="1"/>
      <c r="DT2359" s="1"/>
      <c r="DU2359" s="1"/>
      <c r="DV2359" s="1"/>
      <c r="DW2359" s="1"/>
    </row>
    <row r="2360" spans="1:127" x14ac:dyDescent="0.3">
      <c r="A2360" s="1"/>
      <c r="B2360" s="1"/>
      <c r="C2360" s="1"/>
      <c r="D2360" s="1"/>
      <c r="E2360" s="1"/>
      <c r="F2360" s="1"/>
      <c r="G2360" s="1"/>
      <c r="H2360" s="2"/>
      <c r="I2360" s="1"/>
      <c r="J2360" s="1"/>
      <c r="K2360" s="2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2"/>
      <c r="BF2360" s="1"/>
      <c r="BG2360" s="1"/>
      <c r="BH2360" s="1"/>
      <c r="BI2360" s="1"/>
      <c r="BJ2360" s="1"/>
      <c r="BK2360" s="1"/>
      <c r="BL2360" s="1"/>
      <c r="BM2360" s="1"/>
      <c r="BN2360" s="2"/>
      <c r="BO2360" s="1"/>
      <c r="BP2360" s="1"/>
      <c r="BQ2360" s="1"/>
      <c r="BR2360" s="2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2"/>
      <c r="CG2360" s="1"/>
      <c r="CH2360" s="1"/>
      <c r="CI2360" s="2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2"/>
      <c r="DR2360" s="1"/>
      <c r="DS2360" s="1"/>
      <c r="DT2360" s="1"/>
      <c r="DU2360" s="1"/>
      <c r="DV2360" s="1"/>
      <c r="DW2360" s="1"/>
    </row>
    <row r="2361" spans="1:127" x14ac:dyDescent="0.3">
      <c r="A2361" s="1"/>
      <c r="B2361" s="1"/>
      <c r="C2361" s="1"/>
      <c r="D2361" s="1"/>
      <c r="E2361" s="1"/>
      <c r="F2361" s="1"/>
      <c r="G2361" s="1"/>
      <c r="H2361" s="2"/>
      <c r="I2361" s="1"/>
      <c r="J2361" s="1"/>
      <c r="K2361" s="2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2"/>
      <c r="BF2361" s="1"/>
      <c r="BG2361" s="1"/>
      <c r="BH2361" s="1"/>
      <c r="BI2361" s="1"/>
      <c r="BJ2361" s="1"/>
      <c r="BK2361" s="1"/>
      <c r="BL2361" s="1"/>
      <c r="BM2361" s="1"/>
      <c r="BN2361" s="2"/>
      <c r="BO2361" s="1"/>
      <c r="BP2361" s="1"/>
      <c r="BQ2361" s="1"/>
      <c r="BR2361" s="2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2"/>
      <c r="CG2361" s="1"/>
      <c r="CH2361" s="1"/>
      <c r="CI2361" s="2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2"/>
      <c r="DR2361" s="1"/>
      <c r="DS2361" s="1"/>
      <c r="DT2361" s="1"/>
      <c r="DU2361" s="1"/>
      <c r="DV2361" s="1"/>
      <c r="DW2361" s="1"/>
    </row>
    <row r="2362" spans="1:127" x14ac:dyDescent="0.3">
      <c r="A2362" s="1"/>
      <c r="B2362" s="1"/>
      <c r="C2362" s="1"/>
      <c r="D2362" s="1"/>
      <c r="E2362" s="1"/>
      <c r="F2362" s="1"/>
      <c r="G2362" s="1"/>
      <c r="H2362" s="2"/>
      <c r="I2362" s="1"/>
      <c r="J2362" s="1"/>
      <c r="K2362" s="2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2"/>
      <c r="BF2362" s="1"/>
      <c r="BG2362" s="1"/>
      <c r="BH2362" s="1"/>
      <c r="BI2362" s="1"/>
      <c r="BJ2362" s="1"/>
      <c r="BK2362" s="1"/>
      <c r="BL2362" s="1"/>
      <c r="BM2362" s="1"/>
      <c r="BN2362" s="2"/>
      <c r="BO2362" s="1"/>
      <c r="BP2362" s="1"/>
      <c r="BQ2362" s="1"/>
      <c r="BR2362" s="2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2"/>
      <c r="CG2362" s="1"/>
      <c r="CH2362" s="1"/>
      <c r="CI2362" s="2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2"/>
      <c r="DR2362" s="1"/>
      <c r="DS2362" s="1"/>
      <c r="DT2362" s="1"/>
      <c r="DU2362" s="1"/>
      <c r="DV2362" s="1"/>
      <c r="DW2362" s="1"/>
    </row>
    <row r="2363" spans="1:127" x14ac:dyDescent="0.3">
      <c r="A2363" s="1"/>
      <c r="B2363" s="1"/>
      <c r="C2363" s="1"/>
      <c r="D2363" s="1"/>
      <c r="E2363" s="1"/>
      <c r="F2363" s="1"/>
      <c r="G2363" s="1"/>
      <c r="H2363" s="2"/>
      <c r="I2363" s="1"/>
      <c r="J2363" s="1"/>
      <c r="K2363" s="2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2"/>
      <c r="BF2363" s="1"/>
      <c r="BG2363" s="1"/>
      <c r="BH2363" s="1"/>
      <c r="BI2363" s="1"/>
      <c r="BJ2363" s="1"/>
      <c r="BK2363" s="1"/>
      <c r="BL2363" s="1"/>
      <c r="BM2363" s="1"/>
      <c r="BN2363" s="2"/>
      <c r="BO2363" s="1"/>
      <c r="BP2363" s="1"/>
      <c r="BQ2363" s="1"/>
      <c r="BR2363" s="2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2"/>
      <c r="CG2363" s="1"/>
      <c r="CH2363" s="1"/>
      <c r="CI2363" s="2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2"/>
      <c r="DR2363" s="1"/>
      <c r="DS2363" s="1"/>
      <c r="DT2363" s="1"/>
      <c r="DU2363" s="1"/>
      <c r="DV2363" s="1"/>
      <c r="DW2363" s="1"/>
    </row>
    <row r="2364" spans="1:127" x14ac:dyDescent="0.3">
      <c r="A2364" s="1"/>
      <c r="B2364" s="1"/>
      <c r="C2364" s="1"/>
      <c r="D2364" s="1"/>
      <c r="E2364" s="1"/>
      <c r="F2364" s="1"/>
      <c r="G2364" s="1"/>
      <c r="H2364" s="2"/>
      <c r="I2364" s="1"/>
      <c r="J2364" s="1"/>
      <c r="K2364" s="2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2"/>
      <c r="BF2364" s="1"/>
      <c r="BG2364" s="1"/>
      <c r="BH2364" s="1"/>
      <c r="BI2364" s="1"/>
      <c r="BJ2364" s="1"/>
      <c r="BK2364" s="1"/>
      <c r="BL2364" s="1"/>
      <c r="BM2364" s="1"/>
      <c r="BN2364" s="2"/>
      <c r="BO2364" s="1"/>
      <c r="BP2364" s="1"/>
      <c r="BQ2364" s="1"/>
      <c r="BR2364" s="2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2"/>
      <c r="CG2364" s="1"/>
      <c r="CH2364" s="1"/>
      <c r="CI2364" s="2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2"/>
      <c r="DR2364" s="1"/>
      <c r="DS2364" s="1"/>
      <c r="DT2364" s="1"/>
      <c r="DU2364" s="1"/>
      <c r="DV2364" s="1"/>
      <c r="DW2364" s="1"/>
    </row>
    <row r="2365" spans="1:127" x14ac:dyDescent="0.3">
      <c r="A2365" s="1"/>
      <c r="B2365" s="1"/>
      <c r="C2365" s="1"/>
      <c r="D2365" s="1"/>
      <c r="E2365" s="1"/>
      <c r="F2365" s="1"/>
      <c r="G2365" s="1"/>
      <c r="H2365" s="2"/>
      <c r="I2365" s="1"/>
      <c r="J2365" s="1"/>
      <c r="K2365" s="2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2"/>
      <c r="BF2365" s="1"/>
      <c r="BG2365" s="1"/>
      <c r="BH2365" s="1"/>
      <c r="BI2365" s="1"/>
      <c r="BJ2365" s="1"/>
      <c r="BK2365" s="1"/>
      <c r="BL2365" s="1"/>
      <c r="BM2365" s="1"/>
      <c r="BN2365" s="2"/>
      <c r="BO2365" s="1"/>
      <c r="BP2365" s="1"/>
      <c r="BQ2365" s="1"/>
      <c r="BR2365" s="2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2"/>
      <c r="CG2365" s="1"/>
      <c r="CH2365" s="1"/>
      <c r="CI2365" s="2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2"/>
      <c r="DR2365" s="1"/>
      <c r="DS2365" s="1"/>
      <c r="DT2365" s="1"/>
      <c r="DU2365" s="1"/>
      <c r="DV2365" s="1"/>
      <c r="DW2365" s="1"/>
    </row>
    <row r="2366" spans="1:127" x14ac:dyDescent="0.3">
      <c r="A2366" s="1"/>
      <c r="B2366" s="1"/>
      <c r="C2366" s="1"/>
      <c r="D2366" s="1"/>
      <c r="E2366" s="1"/>
      <c r="F2366" s="1"/>
      <c r="G2366" s="1"/>
      <c r="H2366" s="2"/>
      <c r="I2366" s="1"/>
      <c r="J2366" s="1"/>
      <c r="K2366" s="2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2"/>
      <c r="BF2366" s="1"/>
      <c r="BG2366" s="1"/>
      <c r="BH2366" s="1"/>
      <c r="BI2366" s="1"/>
      <c r="BJ2366" s="1"/>
      <c r="BK2366" s="1"/>
      <c r="BL2366" s="1"/>
      <c r="BM2366" s="1"/>
      <c r="BN2366" s="2"/>
      <c r="BO2366" s="1"/>
      <c r="BP2366" s="1"/>
      <c r="BQ2366" s="1"/>
      <c r="BR2366" s="2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2"/>
      <c r="CG2366" s="1"/>
      <c r="CH2366" s="1"/>
      <c r="CI2366" s="2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2"/>
      <c r="DR2366" s="1"/>
      <c r="DS2366" s="1"/>
      <c r="DT2366" s="1"/>
      <c r="DU2366" s="1"/>
      <c r="DV2366" s="1"/>
      <c r="DW2366" s="1"/>
    </row>
    <row r="2367" spans="1:127" x14ac:dyDescent="0.3">
      <c r="A2367" s="1"/>
      <c r="B2367" s="1"/>
      <c r="C2367" s="1"/>
      <c r="D2367" s="1"/>
      <c r="E2367" s="1"/>
      <c r="F2367" s="1"/>
      <c r="G2367" s="1"/>
      <c r="H2367" s="2"/>
      <c r="I2367" s="1"/>
      <c r="J2367" s="1"/>
      <c r="K2367" s="2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2"/>
      <c r="BF2367" s="1"/>
      <c r="BG2367" s="1"/>
      <c r="BH2367" s="1"/>
      <c r="BI2367" s="1"/>
      <c r="BJ2367" s="1"/>
      <c r="BK2367" s="1"/>
      <c r="BL2367" s="1"/>
      <c r="BM2367" s="1"/>
      <c r="BN2367" s="2"/>
      <c r="BO2367" s="1"/>
      <c r="BP2367" s="1"/>
      <c r="BQ2367" s="1"/>
      <c r="BR2367" s="2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2"/>
      <c r="CG2367" s="1"/>
      <c r="CH2367" s="1"/>
      <c r="CI2367" s="2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2"/>
      <c r="DR2367" s="1"/>
      <c r="DS2367" s="1"/>
      <c r="DT2367" s="1"/>
      <c r="DU2367" s="1"/>
      <c r="DV2367" s="1"/>
      <c r="DW2367" s="1"/>
    </row>
    <row r="2368" spans="1:127" x14ac:dyDescent="0.3">
      <c r="A2368" s="1"/>
      <c r="B2368" s="1"/>
      <c r="C2368" s="1"/>
      <c r="D2368" s="1"/>
      <c r="E2368" s="1"/>
      <c r="F2368" s="1"/>
      <c r="G2368" s="1"/>
      <c r="H2368" s="2"/>
      <c r="I2368" s="1"/>
      <c r="J2368" s="1"/>
      <c r="K2368" s="2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2"/>
      <c r="BF2368" s="1"/>
      <c r="BG2368" s="1"/>
      <c r="BH2368" s="1"/>
      <c r="BI2368" s="1"/>
      <c r="BJ2368" s="1"/>
      <c r="BK2368" s="1"/>
      <c r="BL2368" s="1"/>
      <c r="BM2368" s="1"/>
      <c r="BN2368" s="2"/>
      <c r="BO2368" s="1"/>
      <c r="BP2368" s="1"/>
      <c r="BQ2368" s="1"/>
      <c r="BR2368" s="2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2"/>
      <c r="CG2368" s="1"/>
      <c r="CH2368" s="1"/>
      <c r="CI2368" s="2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2"/>
      <c r="DR2368" s="1"/>
      <c r="DS2368" s="1"/>
      <c r="DT2368" s="1"/>
      <c r="DU2368" s="1"/>
      <c r="DV2368" s="1"/>
      <c r="DW2368" s="1"/>
    </row>
    <row r="2369" spans="1:127" x14ac:dyDescent="0.3">
      <c r="A2369" s="1"/>
      <c r="B2369" s="1"/>
      <c r="C2369" s="1"/>
      <c r="D2369" s="1"/>
      <c r="E2369" s="1"/>
      <c r="F2369" s="1"/>
      <c r="G2369" s="1"/>
      <c r="H2369" s="2"/>
      <c r="I2369" s="1"/>
      <c r="J2369" s="1"/>
      <c r="K2369" s="2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2"/>
      <c r="BF2369" s="1"/>
      <c r="BG2369" s="1"/>
      <c r="BH2369" s="1"/>
      <c r="BI2369" s="1"/>
      <c r="BJ2369" s="1"/>
      <c r="BK2369" s="1"/>
      <c r="BL2369" s="1"/>
      <c r="BM2369" s="1"/>
      <c r="BN2369" s="2"/>
      <c r="BO2369" s="1"/>
      <c r="BP2369" s="1"/>
      <c r="BQ2369" s="1"/>
      <c r="BR2369" s="2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2"/>
      <c r="CG2369" s="1"/>
      <c r="CH2369" s="1"/>
      <c r="CI2369" s="2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2"/>
      <c r="DR2369" s="1"/>
      <c r="DS2369" s="1"/>
      <c r="DT2369" s="1"/>
      <c r="DU2369" s="1"/>
      <c r="DV2369" s="1"/>
      <c r="DW2369" s="1"/>
    </row>
    <row r="2370" spans="1:127" x14ac:dyDescent="0.3">
      <c r="A2370" s="1"/>
      <c r="B2370" s="1"/>
      <c r="C2370" s="1"/>
      <c r="D2370" s="1"/>
      <c r="E2370" s="1"/>
      <c r="F2370" s="1"/>
      <c r="G2370" s="1"/>
      <c r="H2370" s="2"/>
      <c r="I2370" s="1"/>
      <c r="J2370" s="1"/>
      <c r="K2370" s="2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2"/>
      <c r="BF2370" s="1"/>
      <c r="BG2370" s="1"/>
      <c r="BH2370" s="1"/>
      <c r="BI2370" s="1"/>
      <c r="BJ2370" s="1"/>
      <c r="BK2370" s="1"/>
      <c r="BL2370" s="1"/>
      <c r="BM2370" s="1"/>
      <c r="BN2370" s="2"/>
      <c r="BO2370" s="1"/>
      <c r="BP2370" s="1"/>
      <c r="BQ2370" s="1"/>
      <c r="BR2370" s="2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2"/>
      <c r="CG2370" s="1"/>
      <c r="CH2370" s="1"/>
      <c r="CI2370" s="2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2"/>
      <c r="DR2370" s="1"/>
      <c r="DS2370" s="1"/>
      <c r="DT2370" s="1"/>
      <c r="DU2370" s="2"/>
      <c r="DV2370" s="1"/>
      <c r="DW2370" s="1"/>
    </row>
    <row r="2371" spans="1:127" x14ac:dyDescent="0.3">
      <c r="A2371" s="1"/>
      <c r="B2371" s="1"/>
      <c r="C2371" s="1"/>
      <c r="D2371" s="1"/>
      <c r="E2371" s="1"/>
      <c r="F2371" s="1"/>
      <c r="G2371" s="1"/>
      <c r="H2371" s="2"/>
      <c r="I2371" s="1"/>
      <c r="J2371" s="1"/>
      <c r="K2371" s="2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2"/>
      <c r="BF2371" s="1"/>
      <c r="BG2371" s="1"/>
      <c r="BH2371" s="1"/>
      <c r="BI2371" s="1"/>
      <c r="BJ2371" s="1"/>
      <c r="BK2371" s="1"/>
      <c r="BL2371" s="1"/>
      <c r="BM2371" s="1"/>
      <c r="BN2371" s="2"/>
      <c r="BO2371" s="1"/>
      <c r="BP2371" s="1"/>
      <c r="BQ2371" s="1"/>
      <c r="BR2371" s="2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2"/>
      <c r="CG2371" s="1"/>
      <c r="CH2371" s="1"/>
      <c r="CI2371" s="2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2"/>
      <c r="DR2371" s="1"/>
      <c r="DS2371" s="1"/>
      <c r="DT2371" s="1"/>
      <c r="DU2371" s="2"/>
      <c r="DV2371" s="1"/>
      <c r="DW2371" s="1"/>
    </row>
    <row r="2372" spans="1:127" x14ac:dyDescent="0.3">
      <c r="A2372" s="1"/>
      <c r="B2372" s="1"/>
      <c r="C2372" s="1"/>
      <c r="D2372" s="1"/>
      <c r="E2372" s="1"/>
      <c r="F2372" s="1"/>
      <c r="G2372" s="1"/>
      <c r="H2372" s="2"/>
      <c r="I2372" s="1"/>
      <c r="J2372" s="1"/>
      <c r="K2372" s="2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2"/>
      <c r="BF2372" s="1"/>
      <c r="BG2372" s="1"/>
      <c r="BH2372" s="1"/>
      <c r="BI2372" s="1"/>
      <c r="BJ2372" s="1"/>
      <c r="BK2372" s="1"/>
      <c r="BL2372" s="1"/>
      <c r="BM2372" s="1"/>
      <c r="BN2372" s="2"/>
      <c r="BO2372" s="1"/>
      <c r="BP2372" s="1"/>
      <c r="BQ2372" s="1"/>
      <c r="BR2372" s="2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2"/>
      <c r="CG2372" s="1"/>
      <c r="CH2372" s="1"/>
      <c r="CI2372" s="2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2"/>
      <c r="DR2372" s="1"/>
      <c r="DS2372" s="1"/>
      <c r="DT2372" s="1"/>
      <c r="DU2372" s="2"/>
      <c r="DV2372" s="1"/>
      <c r="DW2372" s="1"/>
    </row>
    <row r="2373" spans="1:127" x14ac:dyDescent="0.3">
      <c r="A2373" s="1"/>
      <c r="B2373" s="1"/>
      <c r="C2373" s="1"/>
      <c r="D2373" s="1"/>
      <c r="E2373" s="1"/>
      <c r="F2373" s="1"/>
      <c r="G2373" s="1"/>
      <c r="H2373" s="2"/>
      <c r="I2373" s="1"/>
      <c r="J2373" s="1"/>
      <c r="K2373" s="2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2"/>
      <c r="BF2373" s="1"/>
      <c r="BG2373" s="1"/>
      <c r="BH2373" s="1"/>
      <c r="BI2373" s="1"/>
      <c r="BJ2373" s="1"/>
      <c r="BK2373" s="1"/>
      <c r="BL2373" s="1"/>
      <c r="BM2373" s="1"/>
      <c r="BN2373" s="2"/>
      <c r="BO2373" s="1"/>
      <c r="BP2373" s="1"/>
      <c r="BQ2373" s="1"/>
      <c r="BR2373" s="2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2"/>
      <c r="CG2373" s="1"/>
      <c r="CH2373" s="1"/>
      <c r="CI2373" s="2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2"/>
      <c r="DR2373" s="1"/>
      <c r="DS2373" s="1"/>
      <c r="DT2373" s="1"/>
      <c r="DU2373" s="1"/>
      <c r="DV2373" s="1"/>
      <c r="DW2373" s="1"/>
    </row>
    <row r="2374" spans="1:127" x14ac:dyDescent="0.3">
      <c r="A2374" s="1"/>
      <c r="B2374" s="1"/>
      <c r="C2374" s="1"/>
      <c r="D2374" s="1"/>
      <c r="E2374" s="1"/>
      <c r="F2374" s="1"/>
      <c r="G2374" s="1"/>
      <c r="H2374" s="2"/>
      <c r="I2374" s="1"/>
      <c r="J2374" s="1"/>
      <c r="K2374" s="2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2"/>
      <c r="BF2374" s="1"/>
      <c r="BG2374" s="1"/>
      <c r="BH2374" s="1"/>
      <c r="BI2374" s="1"/>
      <c r="BJ2374" s="1"/>
      <c r="BK2374" s="1"/>
      <c r="BL2374" s="1"/>
      <c r="BM2374" s="1"/>
      <c r="BN2374" s="2"/>
      <c r="BO2374" s="1"/>
      <c r="BP2374" s="1"/>
      <c r="BQ2374" s="1"/>
      <c r="BR2374" s="2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2"/>
      <c r="CG2374" s="1"/>
      <c r="CH2374" s="1"/>
      <c r="CI2374" s="2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2"/>
      <c r="DR2374" s="1"/>
      <c r="DS2374" s="1"/>
      <c r="DT2374" s="1"/>
      <c r="DU2374" s="1"/>
      <c r="DV2374" s="1"/>
      <c r="DW2374" s="1"/>
    </row>
    <row r="2375" spans="1:127" x14ac:dyDescent="0.3">
      <c r="A2375" s="1"/>
      <c r="B2375" s="1"/>
      <c r="C2375" s="1"/>
      <c r="D2375" s="1"/>
      <c r="E2375" s="1"/>
      <c r="F2375" s="1"/>
      <c r="G2375" s="1"/>
      <c r="H2375" s="2"/>
      <c r="I2375" s="1"/>
      <c r="J2375" s="1"/>
      <c r="K2375" s="2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2"/>
      <c r="BF2375" s="1"/>
      <c r="BG2375" s="1"/>
      <c r="BH2375" s="1"/>
      <c r="BI2375" s="1"/>
      <c r="BJ2375" s="1"/>
      <c r="BK2375" s="1"/>
      <c r="BL2375" s="1"/>
      <c r="BM2375" s="1"/>
      <c r="BN2375" s="2"/>
      <c r="BO2375" s="1"/>
      <c r="BP2375" s="1"/>
      <c r="BQ2375" s="1"/>
      <c r="BR2375" s="2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2"/>
      <c r="CG2375" s="1"/>
      <c r="CH2375" s="1"/>
      <c r="CI2375" s="2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2"/>
      <c r="DR2375" s="1"/>
      <c r="DS2375" s="1"/>
      <c r="DT2375" s="1"/>
      <c r="DU2375" s="1"/>
      <c r="DV2375" s="1"/>
      <c r="DW2375" s="1"/>
    </row>
    <row r="2376" spans="1:127" x14ac:dyDescent="0.3">
      <c r="A2376" s="1"/>
      <c r="B2376" s="1"/>
      <c r="C2376" s="1"/>
      <c r="D2376" s="1"/>
      <c r="E2376" s="1"/>
      <c r="F2376" s="1"/>
      <c r="G2376" s="1"/>
      <c r="H2376" s="2"/>
      <c r="I2376" s="1"/>
      <c r="J2376" s="1"/>
      <c r="K2376" s="2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2"/>
      <c r="BF2376" s="1"/>
      <c r="BG2376" s="1"/>
      <c r="BH2376" s="1"/>
      <c r="BI2376" s="1"/>
      <c r="BJ2376" s="1"/>
      <c r="BK2376" s="1"/>
      <c r="BL2376" s="1"/>
      <c r="BM2376" s="1"/>
      <c r="BN2376" s="2"/>
      <c r="BO2376" s="1"/>
      <c r="BP2376" s="1"/>
      <c r="BQ2376" s="1"/>
      <c r="BR2376" s="2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2"/>
      <c r="CG2376" s="1"/>
      <c r="CH2376" s="1"/>
      <c r="CI2376" s="2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2"/>
      <c r="DR2376" s="1"/>
      <c r="DS2376" s="1"/>
      <c r="DT2376" s="1"/>
      <c r="DU2376" s="1"/>
      <c r="DV2376" s="1"/>
      <c r="DW2376" s="1"/>
    </row>
    <row r="2377" spans="1:127" x14ac:dyDescent="0.3">
      <c r="A2377" s="1"/>
      <c r="B2377" s="1"/>
      <c r="C2377" s="1"/>
      <c r="D2377" s="1"/>
      <c r="E2377" s="1"/>
      <c r="F2377" s="1"/>
      <c r="G2377" s="1"/>
      <c r="H2377" s="2"/>
      <c r="I2377" s="1"/>
      <c r="J2377" s="1"/>
      <c r="K2377" s="2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2"/>
      <c r="BF2377" s="1"/>
      <c r="BG2377" s="1"/>
      <c r="BH2377" s="1"/>
      <c r="BI2377" s="1"/>
      <c r="BJ2377" s="1"/>
      <c r="BK2377" s="1"/>
      <c r="BL2377" s="1"/>
      <c r="BM2377" s="1"/>
      <c r="BN2377" s="2"/>
      <c r="BO2377" s="1"/>
      <c r="BP2377" s="1"/>
      <c r="BQ2377" s="1"/>
      <c r="BR2377" s="2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2"/>
      <c r="CG2377" s="1"/>
      <c r="CH2377" s="1"/>
      <c r="CI2377" s="2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2"/>
      <c r="DR2377" s="1"/>
      <c r="DS2377" s="1"/>
      <c r="DT2377" s="1"/>
      <c r="DU2377" s="1"/>
      <c r="DV2377" s="1"/>
      <c r="DW2377" s="1"/>
    </row>
    <row r="2378" spans="1:127" x14ac:dyDescent="0.3">
      <c r="A2378" s="1"/>
      <c r="B2378" s="1"/>
      <c r="C2378" s="1"/>
      <c r="D2378" s="1"/>
      <c r="E2378" s="1"/>
      <c r="F2378" s="1"/>
      <c r="G2378" s="1"/>
      <c r="H2378" s="2"/>
      <c r="I2378" s="1"/>
      <c r="J2378" s="1"/>
      <c r="K2378" s="2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2"/>
      <c r="BF2378" s="1"/>
      <c r="BG2378" s="1"/>
      <c r="BH2378" s="1"/>
      <c r="BI2378" s="1"/>
      <c r="BJ2378" s="1"/>
      <c r="BK2378" s="1"/>
      <c r="BL2378" s="1"/>
      <c r="BM2378" s="1"/>
      <c r="BN2378" s="2"/>
      <c r="BO2378" s="1"/>
      <c r="BP2378" s="1"/>
      <c r="BQ2378" s="1"/>
      <c r="BR2378" s="2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2"/>
      <c r="CG2378" s="1"/>
      <c r="CH2378" s="1"/>
      <c r="CI2378" s="2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2"/>
      <c r="DR2378" s="1"/>
      <c r="DS2378" s="1"/>
      <c r="DT2378" s="1"/>
      <c r="DU2378" s="1"/>
      <c r="DV2378" s="1"/>
      <c r="DW2378" s="1"/>
    </row>
    <row r="2379" spans="1:127" x14ac:dyDescent="0.3">
      <c r="A2379" s="1"/>
      <c r="B2379" s="1"/>
      <c r="C2379" s="1"/>
      <c r="D2379" s="1"/>
      <c r="E2379" s="1"/>
      <c r="F2379" s="1"/>
      <c r="G2379" s="1"/>
      <c r="H2379" s="2"/>
      <c r="I2379" s="1"/>
      <c r="J2379" s="1"/>
      <c r="K2379" s="2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2"/>
      <c r="BF2379" s="1"/>
      <c r="BG2379" s="1"/>
      <c r="BH2379" s="1"/>
      <c r="BI2379" s="1"/>
      <c r="BJ2379" s="1"/>
      <c r="BK2379" s="1"/>
      <c r="BL2379" s="1"/>
      <c r="BM2379" s="1"/>
      <c r="BN2379" s="2"/>
      <c r="BO2379" s="1"/>
      <c r="BP2379" s="1"/>
      <c r="BQ2379" s="1"/>
      <c r="BR2379" s="2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2"/>
      <c r="CG2379" s="1"/>
      <c r="CH2379" s="1"/>
      <c r="CI2379" s="2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2"/>
      <c r="DR2379" s="1"/>
      <c r="DS2379" s="1"/>
      <c r="DT2379" s="1"/>
      <c r="DU2379" s="1"/>
      <c r="DV2379" s="1"/>
      <c r="DW2379" s="1"/>
    </row>
    <row r="2380" spans="1:127" x14ac:dyDescent="0.3">
      <c r="A2380" s="1"/>
      <c r="B2380" s="1"/>
      <c r="C2380" s="1"/>
      <c r="D2380" s="1"/>
      <c r="E2380" s="1"/>
      <c r="F2380" s="1"/>
      <c r="G2380" s="1"/>
      <c r="H2380" s="2"/>
      <c r="I2380" s="1"/>
      <c r="J2380" s="1"/>
      <c r="K2380" s="2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2"/>
      <c r="BF2380" s="1"/>
      <c r="BG2380" s="1"/>
      <c r="BH2380" s="1"/>
      <c r="BI2380" s="1"/>
      <c r="BJ2380" s="1"/>
      <c r="BK2380" s="1"/>
      <c r="BL2380" s="1"/>
      <c r="BM2380" s="1"/>
      <c r="BN2380" s="2"/>
      <c r="BO2380" s="1"/>
      <c r="BP2380" s="1"/>
      <c r="BQ2380" s="1"/>
      <c r="BR2380" s="2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2"/>
      <c r="CG2380" s="1"/>
      <c r="CH2380" s="1"/>
      <c r="CI2380" s="2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2"/>
      <c r="DR2380" s="1"/>
      <c r="DS2380" s="1"/>
      <c r="DT2380" s="1"/>
      <c r="DU2380" s="1"/>
      <c r="DV2380" s="1"/>
      <c r="DW2380" s="1"/>
    </row>
    <row r="2381" spans="1:127" x14ac:dyDescent="0.3">
      <c r="A2381" s="1"/>
      <c r="B2381" s="1"/>
      <c r="C2381" s="1"/>
      <c r="D2381" s="1"/>
      <c r="E2381" s="1"/>
      <c r="F2381" s="1"/>
      <c r="G2381" s="1"/>
      <c r="H2381" s="2"/>
      <c r="I2381" s="1"/>
      <c r="J2381" s="1"/>
      <c r="K2381" s="2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2"/>
      <c r="BF2381" s="1"/>
      <c r="BG2381" s="1"/>
      <c r="BH2381" s="1"/>
      <c r="BI2381" s="1"/>
      <c r="BJ2381" s="1"/>
      <c r="BK2381" s="1"/>
      <c r="BL2381" s="1"/>
      <c r="BM2381" s="1"/>
      <c r="BN2381" s="2"/>
      <c r="BO2381" s="1"/>
      <c r="BP2381" s="1"/>
      <c r="BQ2381" s="1"/>
      <c r="BR2381" s="2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2"/>
      <c r="CG2381" s="1"/>
      <c r="CH2381" s="1"/>
      <c r="CI2381" s="2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2"/>
      <c r="DR2381" s="1"/>
      <c r="DS2381" s="1"/>
      <c r="DT2381" s="1"/>
      <c r="DU2381" s="1"/>
      <c r="DV2381" s="1"/>
      <c r="DW2381" s="1"/>
    </row>
    <row r="2382" spans="1:127" x14ac:dyDescent="0.3">
      <c r="A2382" s="1"/>
      <c r="B2382" s="1"/>
      <c r="C2382" s="1"/>
      <c r="D2382" s="1"/>
      <c r="E2382" s="1"/>
      <c r="F2382" s="1"/>
      <c r="G2382" s="1"/>
      <c r="H2382" s="2"/>
      <c r="I2382" s="1"/>
      <c r="J2382" s="1"/>
      <c r="K2382" s="2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2"/>
      <c r="BF2382" s="1"/>
      <c r="BG2382" s="1"/>
      <c r="BH2382" s="1"/>
      <c r="BI2382" s="1"/>
      <c r="BJ2382" s="1"/>
      <c r="BK2382" s="1"/>
      <c r="BL2382" s="1"/>
      <c r="BM2382" s="1"/>
      <c r="BN2382" s="2"/>
      <c r="BO2382" s="1"/>
      <c r="BP2382" s="1"/>
      <c r="BQ2382" s="1"/>
      <c r="BR2382" s="2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2"/>
      <c r="CG2382" s="1"/>
      <c r="CH2382" s="1"/>
      <c r="CI2382" s="2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2"/>
      <c r="DR2382" s="1"/>
      <c r="DS2382" s="1"/>
      <c r="DT2382" s="1"/>
      <c r="DU2382" s="1"/>
      <c r="DV2382" s="1"/>
      <c r="DW2382" s="1"/>
    </row>
    <row r="2383" spans="1:127" x14ac:dyDescent="0.3">
      <c r="A2383" s="1"/>
      <c r="B2383" s="1"/>
      <c r="C2383" s="1"/>
      <c r="D2383" s="1"/>
      <c r="E2383" s="1"/>
      <c r="F2383" s="1"/>
      <c r="G2383" s="1"/>
      <c r="H2383" s="2"/>
      <c r="I2383" s="1"/>
      <c r="J2383" s="1"/>
      <c r="K2383" s="2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2"/>
      <c r="BF2383" s="1"/>
      <c r="BG2383" s="1"/>
      <c r="BH2383" s="1"/>
      <c r="BI2383" s="1"/>
      <c r="BJ2383" s="1"/>
      <c r="BK2383" s="1"/>
      <c r="BL2383" s="1"/>
      <c r="BM2383" s="1"/>
      <c r="BN2383" s="2"/>
      <c r="BO2383" s="1"/>
      <c r="BP2383" s="1"/>
      <c r="BQ2383" s="1"/>
      <c r="BR2383" s="2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2"/>
      <c r="CG2383" s="1"/>
      <c r="CH2383" s="1"/>
      <c r="CI2383" s="2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2"/>
      <c r="DR2383" s="1"/>
      <c r="DS2383" s="1"/>
      <c r="DT2383" s="1"/>
      <c r="DU2383" s="1"/>
      <c r="DV2383" s="1"/>
      <c r="DW2383" s="1"/>
    </row>
    <row r="2384" spans="1:127" x14ac:dyDescent="0.3">
      <c r="A2384" s="1"/>
      <c r="B2384" s="1"/>
      <c r="C2384" s="1"/>
      <c r="D2384" s="1"/>
      <c r="E2384" s="1"/>
      <c r="F2384" s="1"/>
      <c r="G2384" s="1"/>
      <c r="H2384" s="2"/>
      <c r="I2384" s="1"/>
      <c r="J2384" s="1"/>
      <c r="K2384" s="2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2"/>
      <c r="BF2384" s="1"/>
      <c r="BG2384" s="1"/>
      <c r="BH2384" s="1"/>
      <c r="BI2384" s="1"/>
      <c r="BJ2384" s="1"/>
      <c r="BK2384" s="1"/>
      <c r="BL2384" s="1"/>
      <c r="BM2384" s="1"/>
      <c r="BN2384" s="2"/>
      <c r="BO2384" s="1"/>
      <c r="BP2384" s="1"/>
      <c r="BQ2384" s="1"/>
      <c r="BR2384" s="2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2"/>
      <c r="CG2384" s="1"/>
      <c r="CH2384" s="1"/>
      <c r="CI2384" s="2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2"/>
      <c r="DR2384" s="1"/>
      <c r="DS2384" s="1"/>
      <c r="DT2384" s="1"/>
      <c r="DU2384" s="1"/>
      <c r="DV2384" s="1"/>
      <c r="DW2384" s="1"/>
    </row>
    <row r="2385" spans="1:127" x14ac:dyDescent="0.3">
      <c r="A2385" s="1"/>
      <c r="B2385" s="1"/>
      <c r="C2385" s="1"/>
      <c r="D2385" s="1"/>
      <c r="E2385" s="1"/>
      <c r="F2385" s="1"/>
      <c r="G2385" s="1"/>
      <c r="H2385" s="2"/>
      <c r="I2385" s="1"/>
      <c r="J2385" s="1"/>
      <c r="K2385" s="2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2"/>
      <c r="BF2385" s="1"/>
      <c r="BG2385" s="1"/>
      <c r="BH2385" s="1"/>
      <c r="BI2385" s="1"/>
      <c r="BJ2385" s="1"/>
      <c r="BK2385" s="1"/>
      <c r="BL2385" s="1"/>
      <c r="BM2385" s="1"/>
      <c r="BN2385" s="2"/>
      <c r="BO2385" s="1"/>
      <c r="BP2385" s="1"/>
      <c r="BQ2385" s="1"/>
      <c r="BR2385" s="2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2"/>
      <c r="CG2385" s="1"/>
      <c r="CH2385" s="1"/>
      <c r="CI2385" s="2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2"/>
      <c r="DR2385" s="1"/>
      <c r="DS2385" s="1"/>
      <c r="DT2385" s="1"/>
      <c r="DU2385" s="1"/>
      <c r="DV2385" s="1"/>
      <c r="DW2385" s="1"/>
    </row>
    <row r="2386" spans="1:127" x14ac:dyDescent="0.3">
      <c r="A2386" s="1"/>
      <c r="B2386" s="1"/>
      <c r="C2386" s="1"/>
      <c r="D2386" s="1"/>
      <c r="E2386" s="1"/>
      <c r="F2386" s="1"/>
      <c r="G2386" s="1"/>
      <c r="H2386" s="2"/>
      <c r="I2386" s="1"/>
      <c r="J2386" s="1"/>
      <c r="K2386" s="2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2"/>
      <c r="BF2386" s="1"/>
      <c r="BG2386" s="1"/>
      <c r="BH2386" s="1"/>
      <c r="BI2386" s="1"/>
      <c r="BJ2386" s="1"/>
      <c r="BK2386" s="1"/>
      <c r="BL2386" s="1"/>
      <c r="BM2386" s="1"/>
      <c r="BN2386" s="2"/>
      <c r="BO2386" s="1"/>
      <c r="BP2386" s="1"/>
      <c r="BQ2386" s="1"/>
      <c r="BR2386" s="2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2"/>
      <c r="CG2386" s="1"/>
      <c r="CH2386" s="1"/>
      <c r="CI2386" s="2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2"/>
      <c r="DR2386" s="1"/>
      <c r="DS2386" s="1"/>
      <c r="DT2386" s="1"/>
      <c r="DU2386" s="1"/>
      <c r="DV2386" s="1"/>
      <c r="DW2386" s="1"/>
    </row>
    <row r="2387" spans="1:127" x14ac:dyDescent="0.3">
      <c r="A2387" s="1"/>
      <c r="B2387" s="1"/>
      <c r="C2387" s="1"/>
      <c r="D2387" s="1"/>
      <c r="E2387" s="1"/>
      <c r="F2387" s="1"/>
      <c r="G2387" s="1"/>
      <c r="H2387" s="2"/>
      <c r="I2387" s="1"/>
      <c r="J2387" s="1"/>
      <c r="K2387" s="2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2"/>
      <c r="BF2387" s="1"/>
      <c r="BG2387" s="1"/>
      <c r="BH2387" s="1"/>
      <c r="BI2387" s="1"/>
      <c r="BJ2387" s="1"/>
      <c r="BK2387" s="1"/>
      <c r="BL2387" s="1"/>
      <c r="BM2387" s="1"/>
      <c r="BN2387" s="2"/>
      <c r="BO2387" s="1"/>
      <c r="BP2387" s="1"/>
      <c r="BQ2387" s="1"/>
      <c r="BR2387" s="2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2"/>
      <c r="CG2387" s="1"/>
      <c r="CH2387" s="1"/>
      <c r="CI2387" s="2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2"/>
      <c r="DR2387" s="1"/>
      <c r="DS2387" s="1"/>
      <c r="DT2387" s="1"/>
      <c r="DU2387" s="1"/>
      <c r="DV2387" s="1"/>
      <c r="DW2387" s="1"/>
    </row>
    <row r="2388" spans="1:127" x14ac:dyDescent="0.3">
      <c r="A2388" s="1"/>
      <c r="B2388" s="1"/>
      <c r="C2388" s="1"/>
      <c r="D2388" s="1"/>
      <c r="E2388" s="1"/>
      <c r="F2388" s="1"/>
      <c r="G2388" s="1"/>
      <c r="H2388" s="2"/>
      <c r="I2388" s="1"/>
      <c r="J2388" s="1"/>
      <c r="K2388" s="2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2"/>
      <c r="BF2388" s="1"/>
      <c r="BG2388" s="1"/>
      <c r="BH2388" s="1"/>
      <c r="BI2388" s="1"/>
      <c r="BJ2388" s="1"/>
      <c r="BK2388" s="1"/>
      <c r="BL2388" s="1"/>
      <c r="BM2388" s="1"/>
      <c r="BN2388" s="2"/>
      <c r="BO2388" s="1"/>
      <c r="BP2388" s="1"/>
      <c r="BQ2388" s="1"/>
      <c r="BR2388" s="2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2"/>
      <c r="CG2388" s="1"/>
      <c r="CH2388" s="1"/>
      <c r="CI2388" s="2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2"/>
      <c r="DR2388" s="1"/>
      <c r="DS2388" s="1"/>
      <c r="DT2388" s="1"/>
      <c r="DU2388" s="1"/>
      <c r="DV2388" s="1"/>
      <c r="DW2388" s="1"/>
    </row>
    <row r="2389" spans="1:127" x14ac:dyDescent="0.3">
      <c r="A2389" s="1"/>
      <c r="B2389" s="1"/>
      <c r="C2389" s="1"/>
      <c r="D2389" s="1"/>
      <c r="E2389" s="1"/>
      <c r="F2389" s="1"/>
      <c r="G2389" s="1"/>
      <c r="H2389" s="2"/>
      <c r="I2389" s="1"/>
      <c r="J2389" s="1"/>
      <c r="K2389" s="2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2"/>
      <c r="BF2389" s="1"/>
      <c r="BG2389" s="1"/>
      <c r="BH2389" s="1"/>
      <c r="BI2389" s="1"/>
      <c r="BJ2389" s="1"/>
      <c r="BK2389" s="1"/>
      <c r="BL2389" s="1"/>
      <c r="BM2389" s="1"/>
      <c r="BN2389" s="2"/>
      <c r="BO2389" s="1"/>
      <c r="BP2389" s="1"/>
      <c r="BQ2389" s="1"/>
      <c r="BR2389" s="2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2"/>
      <c r="CG2389" s="1"/>
      <c r="CH2389" s="1"/>
      <c r="CI2389" s="2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2"/>
      <c r="DR2389" s="1"/>
      <c r="DS2389" s="1"/>
      <c r="DT2389" s="1"/>
      <c r="DU2389" s="1"/>
      <c r="DV2389" s="1"/>
      <c r="DW2389" s="1"/>
    </row>
    <row r="2390" spans="1:127" x14ac:dyDescent="0.3">
      <c r="A2390" s="1"/>
      <c r="B2390" s="1"/>
      <c r="C2390" s="1"/>
      <c r="D2390" s="1"/>
      <c r="E2390" s="1"/>
      <c r="F2390" s="1"/>
      <c r="G2390" s="1"/>
      <c r="H2390" s="2"/>
      <c r="I2390" s="1"/>
      <c r="J2390" s="1"/>
      <c r="K2390" s="2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2"/>
      <c r="BF2390" s="1"/>
      <c r="BG2390" s="1"/>
      <c r="BH2390" s="1"/>
      <c r="BI2390" s="1"/>
      <c r="BJ2390" s="1"/>
      <c r="BK2390" s="1"/>
      <c r="BL2390" s="1"/>
      <c r="BM2390" s="1"/>
      <c r="BN2390" s="2"/>
      <c r="BO2390" s="1"/>
      <c r="BP2390" s="1"/>
      <c r="BQ2390" s="1"/>
      <c r="BR2390" s="2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2"/>
      <c r="CG2390" s="1"/>
      <c r="CH2390" s="1"/>
      <c r="CI2390" s="2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2"/>
      <c r="DR2390" s="1"/>
      <c r="DS2390" s="1"/>
      <c r="DT2390" s="1"/>
      <c r="DU2390" s="1"/>
      <c r="DV2390" s="1"/>
      <c r="DW2390" s="1"/>
    </row>
    <row r="2391" spans="1:127" x14ac:dyDescent="0.3">
      <c r="A2391" s="1"/>
      <c r="B2391" s="1"/>
      <c r="C2391" s="1"/>
      <c r="D2391" s="1"/>
      <c r="E2391" s="1"/>
      <c r="F2391" s="1"/>
      <c r="G2391" s="1"/>
      <c r="H2391" s="2"/>
      <c r="I2391" s="1"/>
      <c r="J2391" s="1"/>
      <c r="K2391" s="2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2"/>
      <c r="BF2391" s="1"/>
      <c r="BG2391" s="1"/>
      <c r="BH2391" s="1"/>
      <c r="BI2391" s="1"/>
      <c r="BJ2391" s="1"/>
      <c r="BK2391" s="1"/>
      <c r="BL2391" s="1"/>
      <c r="BM2391" s="1"/>
      <c r="BN2391" s="2"/>
      <c r="BO2391" s="1"/>
      <c r="BP2391" s="1"/>
      <c r="BQ2391" s="1"/>
      <c r="BR2391" s="2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2"/>
      <c r="CG2391" s="1"/>
      <c r="CH2391" s="1"/>
      <c r="CI2391" s="2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2"/>
      <c r="DR2391" s="1"/>
      <c r="DS2391" s="1"/>
      <c r="DT2391" s="1"/>
      <c r="DU2391" s="1"/>
      <c r="DV2391" s="1"/>
      <c r="DW2391" s="1"/>
    </row>
    <row r="2392" spans="1:127" x14ac:dyDescent="0.3">
      <c r="A2392" s="1"/>
      <c r="B2392" s="1"/>
      <c r="C2392" s="1"/>
      <c r="D2392" s="1"/>
      <c r="E2392" s="1"/>
      <c r="F2392" s="1"/>
      <c r="G2392" s="1"/>
      <c r="H2392" s="2"/>
      <c r="I2392" s="1"/>
      <c r="J2392" s="1"/>
      <c r="K2392" s="2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2"/>
      <c r="BF2392" s="1"/>
      <c r="BG2392" s="1"/>
      <c r="BH2392" s="1"/>
      <c r="BI2392" s="1"/>
      <c r="BJ2392" s="1"/>
      <c r="BK2392" s="1"/>
      <c r="BL2392" s="1"/>
      <c r="BM2392" s="1"/>
      <c r="BN2392" s="2"/>
      <c r="BO2392" s="1"/>
      <c r="BP2392" s="1"/>
      <c r="BQ2392" s="1"/>
      <c r="BR2392" s="2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2"/>
      <c r="CG2392" s="1"/>
      <c r="CH2392" s="1"/>
      <c r="CI2392" s="2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2"/>
      <c r="DR2392" s="1"/>
      <c r="DS2392" s="1"/>
      <c r="DT2392" s="1"/>
      <c r="DU2392" s="1"/>
      <c r="DV2392" s="1"/>
      <c r="DW2392" s="1"/>
    </row>
    <row r="2393" spans="1:127" x14ac:dyDescent="0.3">
      <c r="A2393" s="1"/>
      <c r="B2393" s="1"/>
      <c r="C2393" s="1"/>
      <c r="D2393" s="1"/>
      <c r="E2393" s="1"/>
      <c r="F2393" s="1"/>
      <c r="G2393" s="1"/>
      <c r="H2393" s="2"/>
      <c r="I2393" s="1"/>
      <c r="J2393" s="1"/>
      <c r="K2393" s="2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2"/>
      <c r="BF2393" s="1"/>
      <c r="BG2393" s="1"/>
      <c r="BH2393" s="1"/>
      <c r="BI2393" s="1"/>
      <c r="BJ2393" s="1"/>
      <c r="BK2393" s="1"/>
      <c r="BL2393" s="1"/>
      <c r="BM2393" s="1"/>
      <c r="BN2393" s="2"/>
      <c r="BO2393" s="1"/>
      <c r="BP2393" s="1"/>
      <c r="BQ2393" s="1"/>
      <c r="BR2393" s="2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2"/>
      <c r="CG2393" s="1"/>
      <c r="CH2393" s="1"/>
      <c r="CI2393" s="2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2"/>
      <c r="DR2393" s="1"/>
      <c r="DS2393" s="1"/>
      <c r="DT2393" s="1"/>
      <c r="DU2393" s="1"/>
      <c r="DV2393" s="1"/>
      <c r="DW2393" s="1"/>
    </row>
    <row r="2394" spans="1:127" x14ac:dyDescent="0.3">
      <c r="A2394" s="1"/>
      <c r="B2394" s="1"/>
      <c r="C2394" s="1"/>
      <c r="D2394" s="1"/>
      <c r="E2394" s="1"/>
      <c r="F2394" s="1"/>
      <c r="G2394" s="1"/>
      <c r="H2394" s="2"/>
      <c r="I2394" s="1"/>
      <c r="J2394" s="1"/>
      <c r="K2394" s="2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2"/>
      <c r="BF2394" s="1"/>
      <c r="BG2394" s="1"/>
      <c r="BH2394" s="1"/>
      <c r="BI2394" s="1"/>
      <c r="BJ2394" s="1"/>
      <c r="BK2394" s="1"/>
      <c r="BL2394" s="1"/>
      <c r="BM2394" s="1"/>
      <c r="BN2394" s="2"/>
      <c r="BO2394" s="1"/>
      <c r="BP2394" s="1"/>
      <c r="BQ2394" s="1"/>
      <c r="BR2394" s="2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2"/>
      <c r="CG2394" s="1"/>
      <c r="CH2394" s="1"/>
      <c r="CI2394" s="2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2"/>
      <c r="DR2394" s="1"/>
      <c r="DS2394" s="1"/>
      <c r="DT2394" s="1"/>
      <c r="DU2394" s="1"/>
      <c r="DV2394" s="1"/>
      <c r="DW2394" s="1"/>
    </row>
    <row r="2395" spans="1:127" x14ac:dyDescent="0.3">
      <c r="A2395" s="1"/>
      <c r="B2395" s="1"/>
      <c r="C2395" s="1"/>
      <c r="D2395" s="1"/>
      <c r="E2395" s="1"/>
      <c r="F2395" s="1"/>
      <c r="G2395" s="1"/>
      <c r="H2395" s="2"/>
      <c r="I2395" s="1"/>
      <c r="J2395" s="1"/>
      <c r="K2395" s="2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2"/>
      <c r="BF2395" s="1"/>
      <c r="BG2395" s="1"/>
      <c r="BH2395" s="1"/>
      <c r="BI2395" s="1"/>
      <c r="BJ2395" s="1"/>
      <c r="BK2395" s="1"/>
      <c r="BL2395" s="1"/>
      <c r="BM2395" s="1"/>
      <c r="BN2395" s="2"/>
      <c r="BO2395" s="1"/>
      <c r="BP2395" s="1"/>
      <c r="BQ2395" s="1"/>
      <c r="BR2395" s="2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2"/>
      <c r="CG2395" s="1"/>
      <c r="CH2395" s="1"/>
      <c r="CI2395" s="2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2"/>
      <c r="DR2395" s="1"/>
      <c r="DS2395" s="1"/>
      <c r="DT2395" s="1"/>
      <c r="DU2395" s="1"/>
      <c r="DV2395" s="1"/>
      <c r="DW2395" s="1"/>
    </row>
    <row r="2396" spans="1:127" x14ac:dyDescent="0.3">
      <c r="A2396" s="1"/>
      <c r="B2396" s="1"/>
      <c r="C2396" s="1"/>
      <c r="D2396" s="1"/>
      <c r="E2396" s="1"/>
      <c r="F2396" s="1"/>
      <c r="G2396" s="1"/>
      <c r="H2396" s="2"/>
      <c r="I2396" s="1"/>
      <c r="J2396" s="1"/>
      <c r="K2396" s="2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2"/>
      <c r="BF2396" s="1"/>
      <c r="BG2396" s="1"/>
      <c r="BH2396" s="1"/>
      <c r="BI2396" s="1"/>
      <c r="BJ2396" s="1"/>
      <c r="BK2396" s="1"/>
      <c r="BL2396" s="1"/>
      <c r="BM2396" s="1"/>
      <c r="BN2396" s="2"/>
      <c r="BO2396" s="1"/>
      <c r="BP2396" s="1"/>
      <c r="BQ2396" s="1"/>
      <c r="BR2396" s="2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2"/>
      <c r="CG2396" s="1"/>
      <c r="CH2396" s="1"/>
      <c r="CI2396" s="2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2"/>
      <c r="DR2396" s="1"/>
      <c r="DS2396" s="1"/>
      <c r="DT2396" s="1"/>
      <c r="DU2396" s="1"/>
      <c r="DV2396" s="1"/>
      <c r="DW2396" s="1"/>
    </row>
    <row r="2397" spans="1:127" x14ac:dyDescent="0.3">
      <c r="A2397" s="1"/>
      <c r="B2397" s="1"/>
      <c r="C2397" s="1"/>
      <c r="D2397" s="1"/>
      <c r="E2397" s="1"/>
      <c r="F2397" s="1"/>
      <c r="G2397" s="1"/>
      <c r="H2397" s="2"/>
      <c r="I2397" s="1"/>
      <c r="J2397" s="1"/>
      <c r="K2397" s="2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2"/>
      <c r="BF2397" s="1"/>
      <c r="BG2397" s="1"/>
      <c r="BH2397" s="1"/>
      <c r="BI2397" s="1"/>
      <c r="BJ2397" s="1"/>
      <c r="BK2397" s="1"/>
      <c r="BL2397" s="1"/>
      <c r="BM2397" s="1"/>
      <c r="BN2397" s="2"/>
      <c r="BO2397" s="1"/>
      <c r="BP2397" s="1"/>
      <c r="BQ2397" s="1"/>
      <c r="BR2397" s="2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2"/>
      <c r="CG2397" s="1"/>
      <c r="CH2397" s="1"/>
      <c r="CI2397" s="2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2"/>
      <c r="DR2397" s="1"/>
      <c r="DS2397" s="1"/>
      <c r="DT2397" s="1"/>
      <c r="DU2397" s="1"/>
      <c r="DV2397" s="1"/>
      <c r="DW2397" s="1"/>
    </row>
    <row r="2398" spans="1:127" x14ac:dyDescent="0.3">
      <c r="A2398" s="1"/>
      <c r="B2398" s="1"/>
      <c r="C2398" s="1"/>
      <c r="D2398" s="1"/>
      <c r="E2398" s="1"/>
      <c r="F2398" s="1"/>
      <c r="G2398" s="1"/>
      <c r="H2398" s="2"/>
      <c r="I2398" s="1"/>
      <c r="J2398" s="1"/>
      <c r="K2398" s="2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2"/>
      <c r="BF2398" s="1"/>
      <c r="BG2398" s="1"/>
      <c r="BH2398" s="1"/>
      <c r="BI2398" s="1"/>
      <c r="BJ2398" s="1"/>
      <c r="BK2398" s="1"/>
      <c r="BL2398" s="1"/>
      <c r="BM2398" s="1"/>
      <c r="BN2398" s="2"/>
      <c r="BO2398" s="1"/>
      <c r="BP2398" s="1"/>
      <c r="BQ2398" s="1"/>
      <c r="BR2398" s="2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2"/>
      <c r="CG2398" s="1"/>
      <c r="CH2398" s="1"/>
      <c r="CI2398" s="2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2"/>
      <c r="DR2398" s="1"/>
      <c r="DS2398" s="1"/>
      <c r="DT2398" s="1"/>
      <c r="DU2398" s="1"/>
      <c r="DV2398" s="1"/>
      <c r="DW2398" s="1"/>
    </row>
    <row r="2399" spans="1:127" x14ac:dyDescent="0.3">
      <c r="A2399" s="1"/>
      <c r="B2399" s="1"/>
      <c r="C2399" s="1"/>
      <c r="D2399" s="1"/>
      <c r="E2399" s="1"/>
      <c r="F2399" s="1"/>
      <c r="G2399" s="1"/>
      <c r="H2399" s="2"/>
      <c r="I2399" s="1"/>
      <c r="J2399" s="1"/>
      <c r="K2399" s="2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2"/>
      <c r="BF2399" s="1"/>
      <c r="BG2399" s="1"/>
      <c r="BH2399" s="1"/>
      <c r="BI2399" s="1"/>
      <c r="BJ2399" s="1"/>
      <c r="BK2399" s="1"/>
      <c r="BL2399" s="1"/>
      <c r="BM2399" s="1"/>
      <c r="BN2399" s="2"/>
      <c r="BO2399" s="1"/>
      <c r="BP2399" s="1"/>
      <c r="BQ2399" s="1"/>
      <c r="BR2399" s="2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2"/>
      <c r="CG2399" s="1"/>
      <c r="CH2399" s="1"/>
      <c r="CI2399" s="2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2"/>
      <c r="DR2399" s="1"/>
      <c r="DS2399" s="1"/>
      <c r="DT2399" s="1"/>
      <c r="DU2399" s="1"/>
      <c r="DV2399" s="1"/>
      <c r="DW2399" s="1"/>
    </row>
    <row r="2400" spans="1:127" x14ac:dyDescent="0.3">
      <c r="A2400" s="1"/>
      <c r="B2400" s="1"/>
      <c r="C2400" s="1"/>
      <c r="D2400" s="1"/>
      <c r="E2400" s="1"/>
      <c r="F2400" s="1"/>
      <c r="G2400" s="1"/>
      <c r="H2400" s="2"/>
      <c r="I2400" s="1"/>
      <c r="J2400" s="1"/>
      <c r="K2400" s="2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2"/>
      <c r="BF2400" s="1"/>
      <c r="BG2400" s="1"/>
      <c r="BH2400" s="1"/>
      <c r="BI2400" s="1"/>
      <c r="BJ2400" s="1"/>
      <c r="BK2400" s="1"/>
      <c r="BL2400" s="1"/>
      <c r="BM2400" s="1"/>
      <c r="BN2400" s="2"/>
      <c r="BO2400" s="1"/>
      <c r="BP2400" s="1"/>
      <c r="BQ2400" s="1"/>
      <c r="BR2400" s="2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2"/>
      <c r="CG2400" s="1"/>
      <c r="CH2400" s="1"/>
      <c r="CI2400" s="2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2"/>
      <c r="DR2400" s="1"/>
      <c r="DS2400" s="1"/>
      <c r="DT2400" s="1"/>
      <c r="DU2400" s="1"/>
      <c r="DV2400" s="1"/>
      <c r="DW2400" s="1"/>
    </row>
    <row r="2401" spans="1:127" x14ac:dyDescent="0.3">
      <c r="A2401" s="1"/>
      <c r="B2401" s="1"/>
      <c r="C2401" s="1"/>
      <c r="D2401" s="1"/>
      <c r="E2401" s="1"/>
      <c r="F2401" s="1"/>
      <c r="G2401" s="1"/>
      <c r="H2401" s="2"/>
      <c r="I2401" s="1"/>
      <c r="J2401" s="1"/>
      <c r="K2401" s="2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2"/>
      <c r="BF2401" s="1"/>
      <c r="BG2401" s="1"/>
      <c r="BH2401" s="1"/>
      <c r="BI2401" s="1"/>
      <c r="BJ2401" s="1"/>
      <c r="BK2401" s="1"/>
      <c r="BL2401" s="1"/>
      <c r="BM2401" s="1"/>
      <c r="BN2401" s="2"/>
      <c r="BO2401" s="1"/>
      <c r="BP2401" s="1"/>
      <c r="BQ2401" s="1"/>
      <c r="BR2401" s="2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2"/>
      <c r="CG2401" s="1"/>
      <c r="CH2401" s="1"/>
      <c r="CI2401" s="2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2"/>
      <c r="DR2401" s="1"/>
      <c r="DS2401" s="1"/>
      <c r="DT2401" s="1"/>
      <c r="DU2401" s="1"/>
      <c r="DV2401" s="1"/>
      <c r="DW2401" s="1"/>
    </row>
    <row r="2402" spans="1:127" x14ac:dyDescent="0.3">
      <c r="A2402" s="1"/>
      <c r="B2402" s="1"/>
      <c r="C2402" s="1"/>
      <c r="D2402" s="1"/>
      <c r="E2402" s="1"/>
      <c r="F2402" s="1"/>
      <c r="G2402" s="1"/>
      <c r="H2402" s="2"/>
      <c r="I2402" s="1"/>
      <c r="J2402" s="1"/>
      <c r="K2402" s="2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2"/>
      <c r="BF2402" s="1"/>
      <c r="BG2402" s="1"/>
      <c r="BH2402" s="1"/>
      <c r="BI2402" s="1"/>
      <c r="BJ2402" s="1"/>
      <c r="BK2402" s="1"/>
      <c r="BL2402" s="1"/>
      <c r="BM2402" s="1"/>
      <c r="BN2402" s="2"/>
      <c r="BO2402" s="1"/>
      <c r="BP2402" s="1"/>
      <c r="BQ2402" s="1"/>
      <c r="BR2402" s="2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2"/>
      <c r="CG2402" s="1"/>
      <c r="CH2402" s="1"/>
      <c r="CI2402" s="2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2"/>
      <c r="DR2402" s="1"/>
      <c r="DS2402" s="1"/>
      <c r="DT2402" s="1"/>
      <c r="DU2402" s="1"/>
      <c r="DV2402" s="1"/>
      <c r="DW2402" s="1"/>
    </row>
    <row r="2403" spans="1:127" x14ac:dyDescent="0.3">
      <c r="A2403" s="1"/>
      <c r="B2403" s="1"/>
      <c r="C2403" s="1"/>
      <c r="D2403" s="1"/>
      <c r="E2403" s="1"/>
      <c r="F2403" s="1"/>
      <c r="G2403" s="1"/>
      <c r="H2403" s="2"/>
      <c r="I2403" s="1"/>
      <c r="J2403" s="1"/>
      <c r="K2403" s="2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2"/>
      <c r="BF2403" s="1"/>
      <c r="BG2403" s="1"/>
      <c r="BH2403" s="1"/>
      <c r="BI2403" s="1"/>
      <c r="BJ2403" s="1"/>
      <c r="BK2403" s="1"/>
      <c r="BL2403" s="1"/>
      <c r="BM2403" s="1"/>
      <c r="BN2403" s="2"/>
      <c r="BO2403" s="1"/>
      <c r="BP2403" s="1"/>
      <c r="BQ2403" s="1"/>
      <c r="BR2403" s="2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2"/>
      <c r="CG2403" s="1"/>
      <c r="CH2403" s="1"/>
      <c r="CI2403" s="2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2"/>
      <c r="DR2403" s="1"/>
      <c r="DS2403" s="1"/>
      <c r="DT2403" s="1"/>
      <c r="DU2403" s="1"/>
      <c r="DV2403" s="1"/>
      <c r="DW2403" s="1"/>
    </row>
    <row r="2404" spans="1:127" x14ac:dyDescent="0.3">
      <c r="A2404" s="1"/>
      <c r="B2404" s="1"/>
      <c r="C2404" s="1"/>
      <c r="D2404" s="1"/>
      <c r="E2404" s="1"/>
      <c r="F2404" s="1"/>
      <c r="G2404" s="1"/>
      <c r="H2404" s="2"/>
      <c r="I2404" s="1"/>
      <c r="J2404" s="1"/>
      <c r="K2404" s="2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2"/>
      <c r="BF2404" s="1"/>
      <c r="BG2404" s="1"/>
      <c r="BH2404" s="1"/>
      <c r="BI2404" s="1"/>
      <c r="BJ2404" s="1"/>
      <c r="BK2404" s="1"/>
      <c r="BL2404" s="1"/>
      <c r="BM2404" s="1"/>
      <c r="BN2404" s="2"/>
      <c r="BO2404" s="1"/>
      <c r="BP2404" s="1"/>
      <c r="BQ2404" s="1"/>
      <c r="BR2404" s="2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2"/>
      <c r="CG2404" s="1"/>
      <c r="CH2404" s="1"/>
      <c r="CI2404" s="2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2"/>
      <c r="DR2404" s="1"/>
      <c r="DS2404" s="1"/>
      <c r="DT2404" s="1"/>
      <c r="DU2404" s="1"/>
      <c r="DV2404" s="1"/>
      <c r="DW2404" s="1"/>
    </row>
    <row r="2405" spans="1:127" x14ac:dyDescent="0.3">
      <c r="A2405" s="1"/>
      <c r="B2405" s="1"/>
      <c r="C2405" s="1"/>
      <c r="D2405" s="1"/>
      <c r="E2405" s="1"/>
      <c r="F2405" s="1"/>
      <c r="G2405" s="1"/>
      <c r="H2405" s="2"/>
      <c r="I2405" s="1"/>
      <c r="J2405" s="1"/>
      <c r="K2405" s="2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2"/>
      <c r="BF2405" s="1"/>
      <c r="BG2405" s="1"/>
      <c r="BH2405" s="1"/>
      <c r="BI2405" s="1"/>
      <c r="BJ2405" s="1"/>
      <c r="BK2405" s="1"/>
      <c r="BL2405" s="1"/>
      <c r="BM2405" s="1"/>
      <c r="BN2405" s="2"/>
      <c r="BO2405" s="1"/>
      <c r="BP2405" s="1"/>
      <c r="BQ2405" s="1"/>
      <c r="BR2405" s="2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2"/>
      <c r="CG2405" s="1"/>
      <c r="CH2405" s="1"/>
      <c r="CI2405" s="2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2"/>
      <c r="DR2405" s="1"/>
      <c r="DS2405" s="1"/>
      <c r="DT2405" s="1"/>
      <c r="DU2405" s="1"/>
      <c r="DV2405" s="1"/>
      <c r="DW2405" s="1"/>
    </row>
    <row r="2406" spans="1:127" x14ac:dyDescent="0.3">
      <c r="A2406" s="1"/>
      <c r="B2406" s="1"/>
      <c r="C2406" s="1"/>
      <c r="D2406" s="1"/>
      <c r="E2406" s="1"/>
      <c r="F2406" s="1"/>
      <c r="G2406" s="1"/>
      <c r="H2406" s="2"/>
      <c r="I2406" s="1"/>
      <c r="J2406" s="1"/>
      <c r="K2406" s="2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2"/>
      <c r="BF2406" s="1"/>
      <c r="BG2406" s="1"/>
      <c r="BH2406" s="1"/>
      <c r="BI2406" s="1"/>
      <c r="BJ2406" s="1"/>
      <c r="BK2406" s="1"/>
      <c r="BL2406" s="1"/>
      <c r="BM2406" s="1"/>
      <c r="BN2406" s="2"/>
      <c r="BO2406" s="1"/>
      <c r="BP2406" s="1"/>
      <c r="BQ2406" s="1"/>
      <c r="BR2406" s="2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2"/>
      <c r="CG2406" s="1"/>
      <c r="CH2406" s="1"/>
      <c r="CI2406" s="2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2"/>
      <c r="DR2406" s="1"/>
      <c r="DS2406" s="1"/>
      <c r="DT2406" s="1"/>
      <c r="DU2406" s="1"/>
      <c r="DV2406" s="1"/>
      <c r="DW2406" s="1"/>
    </row>
    <row r="2407" spans="1:127" x14ac:dyDescent="0.3">
      <c r="A2407" s="1"/>
      <c r="B2407" s="1"/>
      <c r="C2407" s="1"/>
      <c r="D2407" s="1"/>
      <c r="E2407" s="1"/>
      <c r="F2407" s="1"/>
      <c r="G2407" s="1"/>
      <c r="H2407" s="2"/>
      <c r="I2407" s="1"/>
      <c r="J2407" s="1"/>
      <c r="K2407" s="2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2"/>
      <c r="BF2407" s="1"/>
      <c r="BG2407" s="1"/>
      <c r="BH2407" s="1"/>
      <c r="BI2407" s="1"/>
      <c r="BJ2407" s="1"/>
      <c r="BK2407" s="1"/>
      <c r="BL2407" s="1"/>
      <c r="BM2407" s="1"/>
      <c r="BN2407" s="2"/>
      <c r="BO2407" s="1"/>
      <c r="BP2407" s="1"/>
      <c r="BQ2407" s="1"/>
      <c r="BR2407" s="2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2"/>
      <c r="CG2407" s="1"/>
      <c r="CH2407" s="1"/>
      <c r="CI2407" s="2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2"/>
      <c r="DR2407" s="1"/>
      <c r="DS2407" s="1"/>
      <c r="DT2407" s="1"/>
      <c r="DU2407" s="1"/>
      <c r="DV2407" s="1"/>
      <c r="DW2407" s="1"/>
    </row>
    <row r="2408" spans="1:127" x14ac:dyDescent="0.3">
      <c r="A2408" s="1"/>
      <c r="B2408" s="1"/>
      <c r="C2408" s="1"/>
      <c r="D2408" s="1"/>
      <c r="E2408" s="1"/>
      <c r="F2408" s="1"/>
      <c r="G2408" s="1"/>
      <c r="H2408" s="2"/>
      <c r="I2408" s="1"/>
      <c r="J2408" s="1"/>
      <c r="K2408" s="2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2"/>
      <c r="BF2408" s="1"/>
      <c r="BG2408" s="1"/>
      <c r="BH2408" s="1"/>
      <c r="BI2408" s="1"/>
      <c r="BJ2408" s="1"/>
      <c r="BK2408" s="1"/>
      <c r="BL2408" s="1"/>
      <c r="BM2408" s="1"/>
      <c r="BN2408" s="2"/>
      <c r="BO2408" s="1"/>
      <c r="BP2408" s="1"/>
      <c r="BQ2408" s="1"/>
      <c r="BR2408" s="2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2"/>
      <c r="CG2408" s="1"/>
      <c r="CH2408" s="1"/>
      <c r="CI2408" s="2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2"/>
      <c r="DR2408" s="1"/>
      <c r="DS2408" s="1"/>
      <c r="DT2408" s="1"/>
      <c r="DU2408" s="1"/>
      <c r="DV2408" s="1"/>
      <c r="DW2408" s="1"/>
    </row>
    <row r="2409" spans="1:127" x14ac:dyDescent="0.3">
      <c r="A2409" s="1"/>
      <c r="B2409" s="1"/>
      <c r="C2409" s="1"/>
      <c r="D2409" s="1"/>
      <c r="E2409" s="1"/>
      <c r="F2409" s="1"/>
      <c r="G2409" s="1"/>
      <c r="H2409" s="2"/>
      <c r="I2409" s="1"/>
      <c r="J2409" s="1"/>
      <c r="K2409" s="2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2"/>
      <c r="BF2409" s="1"/>
      <c r="BG2409" s="1"/>
      <c r="BH2409" s="1"/>
      <c r="BI2409" s="1"/>
      <c r="BJ2409" s="1"/>
      <c r="BK2409" s="1"/>
      <c r="BL2409" s="1"/>
      <c r="BM2409" s="1"/>
      <c r="BN2409" s="2"/>
      <c r="BO2409" s="1"/>
      <c r="BP2409" s="1"/>
      <c r="BQ2409" s="1"/>
      <c r="BR2409" s="2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2"/>
      <c r="CG2409" s="1"/>
      <c r="CH2409" s="1"/>
      <c r="CI2409" s="2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2"/>
      <c r="DR2409" s="1"/>
      <c r="DS2409" s="1"/>
      <c r="DT2409" s="1"/>
      <c r="DU2409" s="1"/>
      <c r="DV2409" s="1"/>
      <c r="DW2409" s="1"/>
    </row>
    <row r="2410" spans="1:127" x14ac:dyDescent="0.3">
      <c r="A2410" s="1"/>
      <c r="B2410" s="1"/>
      <c r="C2410" s="1"/>
      <c r="D2410" s="1"/>
      <c r="E2410" s="1"/>
      <c r="F2410" s="1"/>
      <c r="G2410" s="1"/>
      <c r="H2410" s="2"/>
      <c r="I2410" s="1"/>
      <c r="J2410" s="1"/>
      <c r="K2410" s="2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2"/>
      <c r="BF2410" s="1"/>
      <c r="BG2410" s="1"/>
      <c r="BH2410" s="1"/>
      <c r="BI2410" s="1"/>
      <c r="BJ2410" s="1"/>
      <c r="BK2410" s="1"/>
      <c r="BL2410" s="1"/>
      <c r="BM2410" s="1"/>
      <c r="BN2410" s="2"/>
      <c r="BO2410" s="1"/>
      <c r="BP2410" s="1"/>
      <c r="BQ2410" s="1"/>
      <c r="BR2410" s="2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2"/>
      <c r="CG2410" s="1"/>
      <c r="CH2410" s="1"/>
      <c r="CI2410" s="2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2"/>
      <c r="DR2410" s="1"/>
      <c r="DS2410" s="1"/>
      <c r="DT2410" s="1"/>
      <c r="DU2410" s="1"/>
      <c r="DV2410" s="1"/>
      <c r="DW2410" s="1"/>
    </row>
    <row r="2411" spans="1:127" x14ac:dyDescent="0.3">
      <c r="A2411" s="1"/>
      <c r="B2411" s="1"/>
      <c r="C2411" s="1"/>
      <c r="D2411" s="1"/>
      <c r="E2411" s="1"/>
      <c r="F2411" s="1"/>
      <c r="G2411" s="1"/>
      <c r="H2411" s="2"/>
      <c r="I2411" s="1"/>
      <c r="J2411" s="1"/>
      <c r="K2411" s="2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2"/>
      <c r="BF2411" s="1"/>
      <c r="BG2411" s="1"/>
      <c r="BH2411" s="1"/>
      <c r="BI2411" s="1"/>
      <c r="BJ2411" s="1"/>
      <c r="BK2411" s="1"/>
      <c r="BL2411" s="1"/>
      <c r="BM2411" s="1"/>
      <c r="BN2411" s="2"/>
      <c r="BO2411" s="1"/>
      <c r="BP2411" s="1"/>
      <c r="BQ2411" s="1"/>
      <c r="BR2411" s="2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2"/>
      <c r="CG2411" s="1"/>
      <c r="CH2411" s="1"/>
      <c r="CI2411" s="2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2"/>
      <c r="DR2411" s="1"/>
      <c r="DS2411" s="1"/>
      <c r="DT2411" s="1"/>
      <c r="DU2411" s="1"/>
      <c r="DV2411" s="1"/>
      <c r="DW2411" s="1"/>
    </row>
    <row r="2412" spans="1:127" x14ac:dyDescent="0.3">
      <c r="A2412" s="1"/>
      <c r="B2412" s="1"/>
      <c r="C2412" s="1"/>
      <c r="D2412" s="1"/>
      <c r="E2412" s="1"/>
      <c r="F2412" s="1"/>
      <c r="G2412" s="1"/>
      <c r="H2412" s="2"/>
      <c r="I2412" s="1"/>
      <c r="J2412" s="1"/>
      <c r="K2412" s="2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2"/>
      <c r="BF2412" s="1"/>
      <c r="BG2412" s="1"/>
      <c r="BH2412" s="1"/>
      <c r="BI2412" s="1"/>
      <c r="BJ2412" s="1"/>
      <c r="BK2412" s="1"/>
      <c r="BL2412" s="1"/>
      <c r="BM2412" s="1"/>
      <c r="BN2412" s="2"/>
      <c r="BO2412" s="1"/>
      <c r="BP2412" s="1"/>
      <c r="BQ2412" s="1"/>
      <c r="BR2412" s="2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2"/>
      <c r="CG2412" s="1"/>
      <c r="CH2412" s="1"/>
      <c r="CI2412" s="2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2"/>
      <c r="DR2412" s="1"/>
      <c r="DS2412" s="1"/>
      <c r="DT2412" s="1"/>
      <c r="DU2412" s="1"/>
      <c r="DV2412" s="1"/>
      <c r="DW2412" s="1"/>
    </row>
    <row r="2413" spans="1:127" x14ac:dyDescent="0.3">
      <c r="A2413" s="1"/>
      <c r="B2413" s="1"/>
      <c r="C2413" s="1"/>
      <c r="D2413" s="1"/>
      <c r="E2413" s="1"/>
      <c r="F2413" s="1"/>
      <c r="G2413" s="1"/>
      <c r="H2413" s="2"/>
      <c r="I2413" s="1"/>
      <c r="J2413" s="1"/>
      <c r="K2413" s="2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2"/>
      <c r="BF2413" s="1"/>
      <c r="BG2413" s="1"/>
      <c r="BH2413" s="1"/>
      <c r="BI2413" s="1"/>
      <c r="BJ2413" s="1"/>
      <c r="BK2413" s="1"/>
      <c r="BL2413" s="1"/>
      <c r="BM2413" s="1"/>
      <c r="BN2413" s="2"/>
      <c r="BO2413" s="1"/>
      <c r="BP2413" s="1"/>
      <c r="BQ2413" s="1"/>
      <c r="BR2413" s="2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2"/>
      <c r="CG2413" s="1"/>
      <c r="CH2413" s="1"/>
      <c r="CI2413" s="2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2"/>
      <c r="DR2413" s="1"/>
      <c r="DS2413" s="1"/>
      <c r="DT2413" s="1"/>
      <c r="DU2413" s="1"/>
      <c r="DV2413" s="1"/>
      <c r="DW2413" s="1"/>
    </row>
    <row r="2414" spans="1:127" x14ac:dyDescent="0.3">
      <c r="A2414" s="1"/>
      <c r="B2414" s="1"/>
      <c r="C2414" s="1"/>
      <c r="D2414" s="1"/>
      <c r="E2414" s="1"/>
      <c r="F2414" s="1"/>
      <c r="G2414" s="1"/>
      <c r="H2414" s="2"/>
      <c r="I2414" s="1"/>
      <c r="J2414" s="1"/>
      <c r="K2414" s="2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2"/>
      <c r="BF2414" s="1"/>
      <c r="BG2414" s="1"/>
      <c r="BH2414" s="1"/>
      <c r="BI2414" s="1"/>
      <c r="BJ2414" s="1"/>
      <c r="BK2414" s="1"/>
      <c r="BL2414" s="1"/>
      <c r="BM2414" s="1"/>
      <c r="BN2414" s="2"/>
      <c r="BO2414" s="1"/>
      <c r="BP2414" s="1"/>
      <c r="BQ2414" s="1"/>
      <c r="BR2414" s="2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2"/>
      <c r="CG2414" s="1"/>
      <c r="CH2414" s="1"/>
      <c r="CI2414" s="2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2"/>
      <c r="DR2414" s="1"/>
      <c r="DS2414" s="1"/>
      <c r="DT2414" s="1"/>
      <c r="DU2414" s="1"/>
      <c r="DV2414" s="1"/>
      <c r="DW2414" s="1"/>
    </row>
    <row r="2415" spans="1:127" x14ac:dyDescent="0.3">
      <c r="A2415" s="1"/>
      <c r="B2415" s="1"/>
      <c r="C2415" s="1"/>
      <c r="D2415" s="1"/>
      <c r="E2415" s="1"/>
      <c r="F2415" s="1"/>
      <c r="G2415" s="1"/>
      <c r="H2415" s="2"/>
      <c r="I2415" s="1"/>
      <c r="J2415" s="1"/>
      <c r="K2415" s="2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2"/>
      <c r="BF2415" s="1"/>
      <c r="BG2415" s="1"/>
      <c r="BH2415" s="1"/>
      <c r="BI2415" s="1"/>
      <c r="BJ2415" s="1"/>
      <c r="BK2415" s="1"/>
      <c r="BL2415" s="1"/>
      <c r="BM2415" s="1"/>
      <c r="BN2415" s="2"/>
      <c r="BO2415" s="1"/>
      <c r="BP2415" s="1"/>
      <c r="BQ2415" s="1"/>
      <c r="BR2415" s="2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2"/>
      <c r="CG2415" s="1"/>
      <c r="CH2415" s="1"/>
      <c r="CI2415" s="2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2"/>
      <c r="DR2415" s="1"/>
      <c r="DS2415" s="1"/>
      <c r="DT2415" s="1"/>
      <c r="DU2415" s="1"/>
      <c r="DV2415" s="1"/>
      <c r="DW2415" s="1"/>
    </row>
    <row r="2416" spans="1:127" x14ac:dyDescent="0.3">
      <c r="A2416" s="1"/>
      <c r="B2416" s="1"/>
      <c r="C2416" s="1"/>
      <c r="D2416" s="1"/>
      <c r="E2416" s="1"/>
      <c r="F2416" s="1"/>
      <c r="G2416" s="1"/>
      <c r="H2416" s="2"/>
      <c r="I2416" s="1"/>
      <c r="J2416" s="1"/>
      <c r="K2416" s="2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2"/>
      <c r="BF2416" s="1"/>
      <c r="BG2416" s="1"/>
      <c r="BH2416" s="1"/>
      <c r="BI2416" s="1"/>
      <c r="BJ2416" s="1"/>
      <c r="BK2416" s="1"/>
      <c r="BL2416" s="1"/>
      <c r="BM2416" s="1"/>
      <c r="BN2416" s="2"/>
      <c r="BO2416" s="1"/>
      <c r="BP2416" s="1"/>
      <c r="BQ2416" s="1"/>
      <c r="BR2416" s="2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2"/>
      <c r="CG2416" s="1"/>
      <c r="CH2416" s="1"/>
      <c r="CI2416" s="2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2"/>
      <c r="DR2416" s="1"/>
      <c r="DS2416" s="1"/>
      <c r="DT2416" s="1"/>
      <c r="DU2416" s="1"/>
      <c r="DV2416" s="1"/>
      <c r="DW2416" s="1"/>
    </row>
    <row r="2417" spans="1:127" x14ac:dyDescent="0.3">
      <c r="A2417" s="1"/>
      <c r="B2417" s="1"/>
      <c r="C2417" s="1"/>
      <c r="D2417" s="1"/>
      <c r="E2417" s="1"/>
      <c r="F2417" s="1"/>
      <c r="G2417" s="1"/>
      <c r="H2417" s="2"/>
      <c r="I2417" s="1"/>
      <c r="J2417" s="1"/>
      <c r="K2417" s="2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2"/>
      <c r="BF2417" s="1"/>
      <c r="BG2417" s="1"/>
      <c r="BH2417" s="1"/>
      <c r="BI2417" s="1"/>
      <c r="BJ2417" s="1"/>
      <c r="BK2417" s="1"/>
      <c r="BL2417" s="1"/>
      <c r="BM2417" s="1"/>
      <c r="BN2417" s="2"/>
      <c r="BO2417" s="1"/>
      <c r="BP2417" s="1"/>
      <c r="BQ2417" s="1"/>
      <c r="BR2417" s="2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2"/>
      <c r="CG2417" s="1"/>
      <c r="CH2417" s="1"/>
      <c r="CI2417" s="2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2"/>
      <c r="DR2417" s="1"/>
      <c r="DS2417" s="1"/>
      <c r="DT2417" s="1"/>
      <c r="DU2417" s="1"/>
      <c r="DV2417" s="1"/>
      <c r="DW2417" s="1"/>
    </row>
    <row r="2418" spans="1:127" x14ac:dyDescent="0.3">
      <c r="A2418" s="1"/>
      <c r="B2418" s="1"/>
      <c r="C2418" s="1"/>
      <c r="D2418" s="1"/>
      <c r="E2418" s="1"/>
      <c r="F2418" s="1"/>
      <c r="G2418" s="1"/>
      <c r="H2418" s="2"/>
      <c r="I2418" s="1"/>
      <c r="J2418" s="1"/>
      <c r="K2418" s="2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2"/>
      <c r="BF2418" s="1"/>
      <c r="BG2418" s="1"/>
      <c r="BH2418" s="1"/>
      <c r="BI2418" s="1"/>
      <c r="BJ2418" s="1"/>
      <c r="BK2418" s="1"/>
      <c r="BL2418" s="1"/>
      <c r="BM2418" s="1"/>
      <c r="BN2418" s="2"/>
      <c r="BO2418" s="1"/>
      <c r="BP2418" s="1"/>
      <c r="BQ2418" s="1"/>
      <c r="BR2418" s="2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2"/>
      <c r="CG2418" s="1"/>
      <c r="CH2418" s="1"/>
      <c r="CI2418" s="2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2"/>
      <c r="DR2418" s="1"/>
      <c r="DS2418" s="1"/>
      <c r="DT2418" s="1"/>
      <c r="DU2418" s="1"/>
      <c r="DV2418" s="1"/>
      <c r="DW2418" s="1"/>
    </row>
    <row r="2419" spans="1:127" x14ac:dyDescent="0.3">
      <c r="A2419" s="1"/>
      <c r="B2419" s="1"/>
      <c r="C2419" s="1"/>
      <c r="D2419" s="1"/>
      <c r="E2419" s="1"/>
      <c r="F2419" s="1"/>
      <c r="G2419" s="1"/>
      <c r="H2419" s="2"/>
      <c r="I2419" s="1"/>
      <c r="J2419" s="1"/>
      <c r="K2419" s="2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2"/>
      <c r="BF2419" s="1"/>
      <c r="BG2419" s="1"/>
      <c r="BH2419" s="1"/>
      <c r="BI2419" s="1"/>
      <c r="BJ2419" s="1"/>
      <c r="BK2419" s="1"/>
      <c r="BL2419" s="1"/>
      <c r="BM2419" s="1"/>
      <c r="BN2419" s="2"/>
      <c r="BO2419" s="1"/>
      <c r="BP2419" s="1"/>
      <c r="BQ2419" s="1"/>
      <c r="BR2419" s="2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2"/>
      <c r="CG2419" s="1"/>
      <c r="CH2419" s="1"/>
      <c r="CI2419" s="2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2"/>
      <c r="DR2419" s="1"/>
      <c r="DS2419" s="1"/>
      <c r="DT2419" s="1"/>
      <c r="DU2419" s="1"/>
      <c r="DV2419" s="1"/>
      <c r="DW2419" s="1"/>
    </row>
    <row r="2420" spans="1:127" x14ac:dyDescent="0.3">
      <c r="A2420" s="1"/>
      <c r="B2420" s="1"/>
      <c r="C2420" s="1"/>
      <c r="D2420" s="1"/>
      <c r="E2420" s="1"/>
      <c r="F2420" s="1"/>
      <c r="G2420" s="1"/>
      <c r="H2420" s="2"/>
      <c r="I2420" s="1"/>
      <c r="J2420" s="1"/>
      <c r="K2420" s="2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2"/>
      <c r="BF2420" s="1"/>
      <c r="BG2420" s="1"/>
      <c r="BH2420" s="1"/>
      <c r="BI2420" s="1"/>
      <c r="BJ2420" s="1"/>
      <c r="BK2420" s="1"/>
      <c r="BL2420" s="1"/>
      <c r="BM2420" s="1"/>
      <c r="BN2420" s="2"/>
      <c r="BO2420" s="1"/>
      <c r="BP2420" s="1"/>
      <c r="BQ2420" s="1"/>
      <c r="BR2420" s="2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2"/>
      <c r="CG2420" s="1"/>
      <c r="CH2420" s="1"/>
      <c r="CI2420" s="2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2"/>
      <c r="DR2420" s="1"/>
      <c r="DS2420" s="1"/>
      <c r="DT2420" s="1"/>
      <c r="DU2420" s="1"/>
      <c r="DV2420" s="1"/>
      <c r="DW2420" s="1"/>
    </row>
    <row r="2421" spans="1:127" x14ac:dyDescent="0.3">
      <c r="A2421" s="1"/>
      <c r="B2421" s="1"/>
      <c r="C2421" s="1"/>
      <c r="D2421" s="1"/>
      <c r="E2421" s="1"/>
      <c r="F2421" s="1"/>
      <c r="G2421" s="1"/>
      <c r="H2421" s="2"/>
      <c r="I2421" s="1"/>
      <c r="J2421" s="1"/>
      <c r="K2421" s="2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2"/>
      <c r="BF2421" s="1"/>
      <c r="BG2421" s="1"/>
      <c r="BH2421" s="1"/>
      <c r="BI2421" s="1"/>
      <c r="BJ2421" s="1"/>
      <c r="BK2421" s="1"/>
      <c r="BL2421" s="1"/>
      <c r="BM2421" s="1"/>
      <c r="BN2421" s="2"/>
      <c r="BO2421" s="1"/>
      <c r="BP2421" s="1"/>
      <c r="BQ2421" s="1"/>
      <c r="BR2421" s="2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2"/>
      <c r="CG2421" s="1"/>
      <c r="CH2421" s="1"/>
      <c r="CI2421" s="2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2"/>
      <c r="DR2421" s="1"/>
      <c r="DS2421" s="1"/>
      <c r="DT2421" s="1"/>
      <c r="DU2421" s="1"/>
      <c r="DV2421" s="1"/>
      <c r="DW2421" s="1"/>
    </row>
    <row r="2422" spans="1:127" x14ac:dyDescent="0.3">
      <c r="A2422" s="1"/>
      <c r="B2422" s="1"/>
      <c r="C2422" s="1"/>
      <c r="D2422" s="1"/>
      <c r="E2422" s="1"/>
      <c r="F2422" s="1"/>
      <c r="G2422" s="1"/>
      <c r="H2422" s="2"/>
      <c r="I2422" s="1"/>
      <c r="J2422" s="1"/>
      <c r="K2422" s="2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2"/>
      <c r="BF2422" s="1"/>
      <c r="BG2422" s="1"/>
      <c r="BH2422" s="1"/>
      <c r="BI2422" s="1"/>
      <c r="BJ2422" s="1"/>
      <c r="BK2422" s="1"/>
      <c r="BL2422" s="1"/>
      <c r="BM2422" s="1"/>
      <c r="BN2422" s="2"/>
      <c r="BO2422" s="1"/>
      <c r="BP2422" s="1"/>
      <c r="BQ2422" s="1"/>
      <c r="BR2422" s="2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2"/>
      <c r="CG2422" s="1"/>
      <c r="CH2422" s="1"/>
      <c r="CI2422" s="2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2"/>
      <c r="DR2422" s="1"/>
      <c r="DS2422" s="1"/>
      <c r="DT2422" s="1"/>
      <c r="DU2422" s="1"/>
      <c r="DV2422" s="1"/>
      <c r="DW2422" s="1"/>
    </row>
    <row r="2423" spans="1:127" x14ac:dyDescent="0.3">
      <c r="A2423" s="1"/>
      <c r="B2423" s="1"/>
      <c r="C2423" s="1"/>
      <c r="D2423" s="1"/>
      <c r="E2423" s="1"/>
      <c r="F2423" s="1"/>
      <c r="G2423" s="1"/>
      <c r="H2423" s="2"/>
      <c r="I2423" s="1"/>
      <c r="J2423" s="1"/>
      <c r="K2423" s="2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2"/>
      <c r="BF2423" s="1"/>
      <c r="BG2423" s="1"/>
      <c r="BH2423" s="1"/>
      <c r="BI2423" s="1"/>
      <c r="BJ2423" s="1"/>
      <c r="BK2423" s="1"/>
      <c r="BL2423" s="1"/>
      <c r="BM2423" s="1"/>
      <c r="BN2423" s="2"/>
      <c r="BO2423" s="1"/>
      <c r="BP2423" s="1"/>
      <c r="BQ2423" s="1"/>
      <c r="BR2423" s="2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2"/>
      <c r="CG2423" s="1"/>
      <c r="CH2423" s="1"/>
      <c r="CI2423" s="2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2"/>
      <c r="DR2423" s="1"/>
      <c r="DS2423" s="1"/>
      <c r="DT2423" s="1"/>
      <c r="DU2423" s="1"/>
      <c r="DV2423" s="1"/>
      <c r="DW2423" s="1"/>
    </row>
    <row r="2424" spans="1:127" x14ac:dyDescent="0.3">
      <c r="A2424" s="1"/>
      <c r="B2424" s="1"/>
      <c r="C2424" s="1"/>
      <c r="D2424" s="1"/>
      <c r="E2424" s="1"/>
      <c r="F2424" s="1"/>
      <c r="G2424" s="1"/>
      <c r="H2424" s="2"/>
      <c r="I2424" s="1"/>
      <c r="J2424" s="1"/>
      <c r="K2424" s="2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2"/>
      <c r="BF2424" s="1"/>
      <c r="BG2424" s="1"/>
      <c r="BH2424" s="1"/>
      <c r="BI2424" s="1"/>
      <c r="BJ2424" s="1"/>
      <c r="BK2424" s="1"/>
      <c r="BL2424" s="1"/>
      <c r="BM2424" s="1"/>
      <c r="BN2424" s="2"/>
      <c r="BO2424" s="1"/>
      <c r="BP2424" s="1"/>
      <c r="BQ2424" s="1"/>
      <c r="BR2424" s="2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2"/>
      <c r="CG2424" s="1"/>
      <c r="CH2424" s="1"/>
      <c r="CI2424" s="2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2"/>
      <c r="DR2424" s="1"/>
      <c r="DS2424" s="1"/>
      <c r="DT2424" s="1"/>
      <c r="DU2424" s="1"/>
      <c r="DV2424" s="1"/>
      <c r="DW2424" s="1"/>
    </row>
    <row r="2425" spans="1:127" x14ac:dyDescent="0.3">
      <c r="A2425" s="1"/>
      <c r="B2425" s="1"/>
      <c r="C2425" s="1"/>
      <c r="D2425" s="1"/>
      <c r="E2425" s="1"/>
      <c r="F2425" s="1"/>
      <c r="G2425" s="1"/>
      <c r="H2425" s="2"/>
      <c r="I2425" s="1"/>
      <c r="J2425" s="1"/>
      <c r="K2425" s="2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2"/>
      <c r="BF2425" s="1"/>
      <c r="BG2425" s="1"/>
      <c r="BH2425" s="1"/>
      <c r="BI2425" s="1"/>
      <c r="BJ2425" s="1"/>
      <c r="BK2425" s="1"/>
      <c r="BL2425" s="1"/>
      <c r="BM2425" s="1"/>
      <c r="BN2425" s="2"/>
      <c r="BO2425" s="1"/>
      <c r="BP2425" s="1"/>
      <c r="BQ2425" s="1"/>
      <c r="BR2425" s="2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2"/>
      <c r="CG2425" s="1"/>
      <c r="CH2425" s="1"/>
      <c r="CI2425" s="2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2"/>
      <c r="DR2425" s="1"/>
      <c r="DS2425" s="1"/>
      <c r="DT2425" s="1"/>
      <c r="DU2425" s="1"/>
      <c r="DV2425" s="1"/>
      <c r="DW2425" s="1"/>
    </row>
    <row r="2426" spans="1:127" x14ac:dyDescent="0.3">
      <c r="A2426" s="1"/>
      <c r="B2426" s="1"/>
      <c r="C2426" s="1"/>
      <c r="D2426" s="1"/>
      <c r="E2426" s="1"/>
      <c r="F2426" s="1"/>
      <c r="G2426" s="1"/>
      <c r="H2426" s="2"/>
      <c r="I2426" s="1"/>
      <c r="J2426" s="1"/>
      <c r="K2426" s="2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2"/>
      <c r="BF2426" s="1"/>
      <c r="BG2426" s="1"/>
      <c r="BH2426" s="1"/>
      <c r="BI2426" s="1"/>
      <c r="BJ2426" s="1"/>
      <c r="BK2426" s="1"/>
      <c r="BL2426" s="1"/>
      <c r="BM2426" s="1"/>
      <c r="BN2426" s="2"/>
      <c r="BO2426" s="1"/>
      <c r="BP2426" s="1"/>
      <c r="BQ2426" s="1"/>
      <c r="BR2426" s="2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2"/>
      <c r="CG2426" s="1"/>
      <c r="CH2426" s="1"/>
      <c r="CI2426" s="2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2"/>
      <c r="DR2426" s="1"/>
      <c r="DS2426" s="1"/>
      <c r="DT2426" s="1"/>
      <c r="DU2426" s="1"/>
      <c r="DV2426" s="1"/>
      <c r="DW2426" s="1"/>
    </row>
    <row r="2427" spans="1:127" x14ac:dyDescent="0.3">
      <c r="A2427" s="1"/>
      <c r="B2427" s="1"/>
      <c r="C2427" s="1"/>
      <c r="D2427" s="1"/>
      <c r="E2427" s="1"/>
      <c r="F2427" s="1"/>
      <c r="G2427" s="1"/>
      <c r="H2427" s="2"/>
      <c r="I2427" s="1"/>
      <c r="J2427" s="1"/>
      <c r="K2427" s="2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2"/>
      <c r="BF2427" s="1"/>
      <c r="BG2427" s="1"/>
      <c r="BH2427" s="1"/>
      <c r="BI2427" s="1"/>
      <c r="BJ2427" s="1"/>
      <c r="BK2427" s="1"/>
      <c r="BL2427" s="1"/>
      <c r="BM2427" s="1"/>
      <c r="BN2427" s="2"/>
      <c r="BO2427" s="1"/>
      <c r="BP2427" s="1"/>
      <c r="BQ2427" s="1"/>
      <c r="BR2427" s="2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2"/>
      <c r="CG2427" s="1"/>
      <c r="CH2427" s="1"/>
      <c r="CI2427" s="2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2"/>
      <c r="DR2427" s="1"/>
      <c r="DS2427" s="1"/>
      <c r="DT2427" s="1"/>
      <c r="DU2427" s="1"/>
      <c r="DV2427" s="1"/>
      <c r="DW2427" s="1"/>
    </row>
    <row r="2428" spans="1:127" x14ac:dyDescent="0.3">
      <c r="A2428" s="1"/>
      <c r="B2428" s="1"/>
      <c r="C2428" s="1"/>
      <c r="D2428" s="1"/>
      <c r="E2428" s="1"/>
      <c r="F2428" s="1"/>
      <c r="G2428" s="1"/>
      <c r="H2428" s="2"/>
      <c r="I2428" s="1"/>
      <c r="J2428" s="1"/>
      <c r="K2428" s="2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2"/>
      <c r="BF2428" s="1"/>
      <c r="BG2428" s="1"/>
      <c r="BH2428" s="1"/>
      <c r="BI2428" s="1"/>
      <c r="BJ2428" s="1"/>
      <c r="BK2428" s="1"/>
      <c r="BL2428" s="1"/>
      <c r="BM2428" s="1"/>
      <c r="BN2428" s="2"/>
      <c r="BO2428" s="1"/>
      <c r="BP2428" s="1"/>
      <c r="BQ2428" s="1"/>
      <c r="BR2428" s="2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2"/>
      <c r="CG2428" s="1"/>
      <c r="CH2428" s="1"/>
      <c r="CI2428" s="2"/>
      <c r="CJ2428" s="1"/>
      <c r="CK2428" s="1"/>
      <c r="CL2428" s="1"/>
      <c r="CM2428" s="1"/>
      <c r="CN2428" s="1"/>
      <c r="CO2428" s="1"/>
      <c r="CP2428" s="1"/>
      <c r="CQ2428" s="1"/>
      <c r="CR2428" s="2"/>
      <c r="CS2428" s="2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2"/>
      <c r="DR2428" s="1"/>
      <c r="DS2428" s="1"/>
      <c r="DT2428" s="1"/>
      <c r="DU2428" s="2"/>
      <c r="DV2428" s="1"/>
      <c r="DW2428" s="1"/>
    </row>
    <row r="2429" spans="1:127" x14ac:dyDescent="0.3">
      <c r="A2429" s="1"/>
      <c r="B2429" s="1"/>
      <c r="C2429" s="1"/>
      <c r="D2429" s="1"/>
      <c r="E2429" s="1"/>
      <c r="F2429" s="1"/>
      <c r="G2429" s="1"/>
      <c r="H2429" s="2"/>
      <c r="I2429" s="1"/>
      <c r="J2429" s="1"/>
      <c r="K2429" s="2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2"/>
      <c r="BF2429" s="1"/>
      <c r="BG2429" s="1"/>
      <c r="BH2429" s="1"/>
      <c r="BI2429" s="1"/>
      <c r="BJ2429" s="1"/>
      <c r="BK2429" s="1"/>
      <c r="BL2429" s="1"/>
      <c r="BM2429" s="1"/>
      <c r="BN2429" s="2"/>
      <c r="BO2429" s="1"/>
      <c r="BP2429" s="1"/>
      <c r="BQ2429" s="1"/>
      <c r="BR2429" s="2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2"/>
      <c r="CG2429" s="1"/>
      <c r="CH2429" s="1"/>
      <c r="CI2429" s="2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2"/>
      <c r="DR2429" s="1"/>
      <c r="DS2429" s="1"/>
      <c r="DT2429" s="1"/>
      <c r="DU2429" s="1"/>
      <c r="DV2429" s="1"/>
      <c r="DW2429" s="1"/>
    </row>
    <row r="2430" spans="1:127" x14ac:dyDescent="0.3">
      <c r="A2430" s="1"/>
      <c r="B2430" s="1"/>
      <c r="C2430" s="1"/>
      <c r="D2430" s="1"/>
      <c r="E2430" s="1"/>
      <c r="F2430" s="1"/>
      <c r="G2430" s="1"/>
      <c r="H2430" s="2"/>
      <c r="I2430" s="1"/>
      <c r="J2430" s="1"/>
      <c r="K2430" s="2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2"/>
      <c r="BF2430" s="1"/>
      <c r="BG2430" s="1"/>
      <c r="BH2430" s="1"/>
      <c r="BI2430" s="1"/>
      <c r="BJ2430" s="1"/>
      <c r="BK2430" s="1"/>
      <c r="BL2430" s="1"/>
      <c r="BM2430" s="1"/>
      <c r="BN2430" s="2"/>
      <c r="BO2430" s="1"/>
      <c r="BP2430" s="1"/>
      <c r="BQ2430" s="1"/>
      <c r="BR2430" s="2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2"/>
      <c r="CG2430" s="1"/>
      <c r="CH2430" s="1"/>
      <c r="CI2430" s="2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2"/>
      <c r="DR2430" s="1"/>
      <c r="DS2430" s="1"/>
      <c r="DT2430" s="1"/>
      <c r="DU2430" s="1"/>
      <c r="DV2430" s="1"/>
      <c r="DW2430" s="1"/>
    </row>
    <row r="2431" spans="1:127" x14ac:dyDescent="0.3">
      <c r="A2431" s="1"/>
      <c r="B2431" s="1"/>
      <c r="C2431" s="1"/>
      <c r="D2431" s="1"/>
      <c r="E2431" s="1"/>
      <c r="F2431" s="1"/>
      <c r="G2431" s="1"/>
      <c r="H2431" s="2"/>
      <c r="I2431" s="1"/>
      <c r="J2431" s="1"/>
      <c r="K2431" s="2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2"/>
      <c r="BF2431" s="1"/>
      <c r="BG2431" s="1"/>
      <c r="BH2431" s="1"/>
      <c r="BI2431" s="1"/>
      <c r="BJ2431" s="1"/>
      <c r="BK2431" s="1"/>
      <c r="BL2431" s="1"/>
      <c r="BM2431" s="1"/>
      <c r="BN2431" s="2"/>
      <c r="BO2431" s="1"/>
      <c r="BP2431" s="1"/>
      <c r="BQ2431" s="1"/>
      <c r="BR2431" s="2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2"/>
      <c r="CG2431" s="1"/>
      <c r="CH2431" s="1"/>
      <c r="CI2431" s="2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2"/>
      <c r="DR2431" s="1"/>
      <c r="DS2431" s="1"/>
      <c r="DT2431" s="1"/>
      <c r="DU2431" s="1"/>
      <c r="DV2431" s="1"/>
      <c r="DW2431" s="1"/>
    </row>
    <row r="2432" spans="1:127" x14ac:dyDescent="0.3">
      <c r="A2432" s="1"/>
      <c r="B2432" s="1"/>
      <c r="C2432" s="1"/>
      <c r="D2432" s="1"/>
      <c r="E2432" s="1"/>
      <c r="F2432" s="1"/>
      <c r="G2432" s="1"/>
      <c r="H2432" s="2"/>
      <c r="I2432" s="1"/>
      <c r="J2432" s="1"/>
      <c r="K2432" s="2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2"/>
      <c r="BF2432" s="1"/>
      <c r="BG2432" s="1"/>
      <c r="BH2432" s="1"/>
      <c r="BI2432" s="1"/>
      <c r="BJ2432" s="1"/>
      <c r="BK2432" s="1"/>
      <c r="BL2432" s="1"/>
      <c r="BM2432" s="1"/>
      <c r="BN2432" s="2"/>
      <c r="BO2432" s="1"/>
      <c r="BP2432" s="1"/>
      <c r="BQ2432" s="1"/>
      <c r="BR2432" s="2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2"/>
      <c r="CG2432" s="1"/>
      <c r="CH2432" s="1"/>
      <c r="CI2432" s="2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2"/>
      <c r="DR2432" s="1"/>
      <c r="DS2432" s="1"/>
      <c r="DT2432" s="1"/>
      <c r="DU2432" s="1"/>
      <c r="DV2432" s="1"/>
      <c r="DW2432" s="1"/>
    </row>
    <row r="2433" spans="1:127" x14ac:dyDescent="0.3">
      <c r="A2433" s="1"/>
      <c r="B2433" s="1"/>
      <c r="C2433" s="1"/>
      <c r="D2433" s="1"/>
      <c r="E2433" s="1"/>
      <c r="F2433" s="1"/>
      <c r="G2433" s="1"/>
      <c r="H2433" s="2"/>
      <c r="I2433" s="1"/>
      <c r="J2433" s="1"/>
      <c r="K2433" s="2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2"/>
      <c r="BF2433" s="1"/>
      <c r="BG2433" s="1"/>
      <c r="BH2433" s="1"/>
      <c r="BI2433" s="1"/>
      <c r="BJ2433" s="1"/>
      <c r="BK2433" s="1"/>
      <c r="BL2433" s="1"/>
      <c r="BM2433" s="1"/>
      <c r="BN2433" s="2"/>
      <c r="BO2433" s="1"/>
      <c r="BP2433" s="1"/>
      <c r="BQ2433" s="1"/>
      <c r="BR2433" s="2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2"/>
      <c r="CG2433" s="1"/>
      <c r="CH2433" s="1"/>
      <c r="CI2433" s="2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2"/>
      <c r="DR2433" s="1"/>
      <c r="DS2433" s="1"/>
      <c r="DT2433" s="1"/>
      <c r="DU2433" s="1"/>
      <c r="DV2433" s="1"/>
      <c r="DW2433" s="1"/>
    </row>
    <row r="2434" spans="1:127" x14ac:dyDescent="0.3">
      <c r="A2434" s="1"/>
      <c r="B2434" s="1"/>
      <c r="C2434" s="1"/>
      <c r="D2434" s="1"/>
      <c r="E2434" s="1"/>
      <c r="F2434" s="1"/>
      <c r="G2434" s="1"/>
      <c r="H2434" s="2"/>
      <c r="I2434" s="1"/>
      <c r="J2434" s="1"/>
      <c r="K2434" s="2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2"/>
      <c r="BF2434" s="1"/>
      <c r="BG2434" s="1"/>
      <c r="BH2434" s="1"/>
      <c r="BI2434" s="1"/>
      <c r="BJ2434" s="1"/>
      <c r="BK2434" s="1"/>
      <c r="BL2434" s="1"/>
      <c r="BM2434" s="1"/>
      <c r="BN2434" s="2"/>
      <c r="BO2434" s="1"/>
      <c r="BP2434" s="1"/>
      <c r="BQ2434" s="1"/>
      <c r="BR2434" s="2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2"/>
      <c r="CG2434" s="1"/>
      <c r="CH2434" s="1"/>
      <c r="CI2434" s="2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2"/>
      <c r="DR2434" s="1"/>
      <c r="DS2434" s="1"/>
      <c r="DT2434" s="1"/>
      <c r="DU2434" s="1"/>
      <c r="DV2434" s="1"/>
      <c r="DW2434" s="1"/>
    </row>
    <row r="2435" spans="1:127" x14ac:dyDescent="0.3">
      <c r="A2435" s="1"/>
      <c r="B2435" s="1"/>
      <c r="C2435" s="1"/>
      <c r="D2435" s="1"/>
      <c r="E2435" s="1"/>
      <c r="F2435" s="1"/>
      <c r="G2435" s="1"/>
      <c r="H2435" s="2"/>
      <c r="I2435" s="1"/>
      <c r="J2435" s="1"/>
      <c r="K2435" s="2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2"/>
      <c r="BF2435" s="1"/>
      <c r="BG2435" s="1"/>
      <c r="BH2435" s="1"/>
      <c r="BI2435" s="1"/>
      <c r="BJ2435" s="1"/>
      <c r="BK2435" s="1"/>
      <c r="BL2435" s="1"/>
      <c r="BM2435" s="1"/>
      <c r="BN2435" s="2"/>
      <c r="BO2435" s="1"/>
      <c r="BP2435" s="1"/>
      <c r="BQ2435" s="1"/>
      <c r="BR2435" s="2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2"/>
      <c r="CG2435" s="1"/>
      <c r="CH2435" s="1"/>
      <c r="CI2435" s="2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2"/>
      <c r="DR2435" s="1"/>
      <c r="DS2435" s="1"/>
      <c r="DT2435" s="1"/>
      <c r="DU2435" s="1"/>
      <c r="DV2435" s="1"/>
      <c r="DW2435" s="1"/>
    </row>
    <row r="2436" spans="1:127" x14ac:dyDescent="0.3">
      <c r="A2436" s="1"/>
      <c r="B2436" s="1"/>
      <c r="C2436" s="1"/>
      <c r="D2436" s="1"/>
      <c r="E2436" s="1"/>
      <c r="F2436" s="1"/>
      <c r="G2436" s="1"/>
      <c r="H2436" s="2"/>
      <c r="I2436" s="1"/>
      <c r="J2436" s="1"/>
      <c r="K2436" s="2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2"/>
      <c r="BF2436" s="1"/>
      <c r="BG2436" s="1"/>
      <c r="BH2436" s="1"/>
      <c r="BI2436" s="1"/>
      <c r="BJ2436" s="1"/>
      <c r="BK2436" s="1"/>
      <c r="BL2436" s="1"/>
      <c r="BM2436" s="1"/>
      <c r="BN2436" s="2"/>
      <c r="BO2436" s="1"/>
      <c r="BP2436" s="1"/>
      <c r="BQ2436" s="1"/>
      <c r="BR2436" s="2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2"/>
      <c r="CG2436" s="1"/>
      <c r="CH2436" s="1"/>
      <c r="CI2436" s="2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2"/>
      <c r="DR2436" s="1"/>
      <c r="DS2436" s="1"/>
      <c r="DT2436" s="1"/>
      <c r="DU2436" s="1"/>
      <c r="DV2436" s="1"/>
      <c r="DW2436" s="1"/>
    </row>
    <row r="2437" spans="1:127" x14ac:dyDescent="0.3">
      <c r="A2437" s="1"/>
      <c r="B2437" s="1"/>
      <c r="C2437" s="1"/>
      <c r="D2437" s="1"/>
      <c r="E2437" s="1"/>
      <c r="F2437" s="1"/>
      <c r="G2437" s="1"/>
      <c r="H2437" s="2"/>
      <c r="I2437" s="1"/>
      <c r="J2437" s="1"/>
      <c r="K2437" s="2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2"/>
      <c r="BF2437" s="1"/>
      <c r="BG2437" s="1"/>
      <c r="BH2437" s="1"/>
      <c r="BI2437" s="1"/>
      <c r="BJ2437" s="1"/>
      <c r="BK2437" s="1"/>
      <c r="BL2437" s="1"/>
      <c r="BM2437" s="1"/>
      <c r="BN2437" s="2"/>
      <c r="BO2437" s="1"/>
      <c r="BP2437" s="1"/>
      <c r="BQ2437" s="1"/>
      <c r="BR2437" s="2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2"/>
      <c r="CG2437" s="1"/>
      <c r="CH2437" s="1"/>
      <c r="CI2437" s="2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2"/>
      <c r="DR2437" s="1"/>
      <c r="DS2437" s="1"/>
      <c r="DT2437" s="1"/>
      <c r="DU2437" s="1"/>
      <c r="DV2437" s="1"/>
      <c r="DW2437" s="1"/>
    </row>
    <row r="2438" spans="1:127" x14ac:dyDescent="0.3">
      <c r="A2438" s="1"/>
      <c r="B2438" s="1"/>
      <c r="C2438" s="1"/>
      <c r="D2438" s="1"/>
      <c r="E2438" s="1"/>
      <c r="F2438" s="1"/>
      <c r="G2438" s="1"/>
      <c r="H2438" s="2"/>
      <c r="I2438" s="1"/>
      <c r="J2438" s="1"/>
      <c r="K2438" s="2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2"/>
      <c r="BF2438" s="1"/>
      <c r="BG2438" s="1"/>
      <c r="BH2438" s="1"/>
      <c r="BI2438" s="1"/>
      <c r="BJ2438" s="1"/>
      <c r="BK2438" s="1"/>
      <c r="BL2438" s="1"/>
      <c r="BM2438" s="1"/>
      <c r="BN2438" s="2"/>
      <c r="BO2438" s="1"/>
      <c r="BP2438" s="1"/>
      <c r="BQ2438" s="1"/>
      <c r="BR2438" s="2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2"/>
      <c r="CG2438" s="1"/>
      <c r="CH2438" s="1"/>
      <c r="CI2438" s="2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2"/>
      <c r="DR2438" s="1"/>
      <c r="DS2438" s="1"/>
      <c r="DT2438" s="1"/>
      <c r="DU2438" s="1"/>
      <c r="DV2438" s="1"/>
      <c r="DW2438" s="1"/>
    </row>
    <row r="2439" spans="1:127" x14ac:dyDescent="0.3">
      <c r="A2439" s="1"/>
      <c r="B2439" s="1"/>
      <c r="C2439" s="1"/>
      <c r="D2439" s="1"/>
      <c r="E2439" s="1"/>
      <c r="F2439" s="1"/>
      <c r="G2439" s="1"/>
      <c r="H2439" s="2"/>
      <c r="I2439" s="1"/>
      <c r="J2439" s="1"/>
      <c r="K2439" s="2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2"/>
      <c r="BF2439" s="1"/>
      <c r="BG2439" s="1"/>
      <c r="BH2439" s="1"/>
      <c r="BI2439" s="1"/>
      <c r="BJ2439" s="1"/>
      <c r="BK2439" s="1"/>
      <c r="BL2439" s="1"/>
      <c r="BM2439" s="1"/>
      <c r="BN2439" s="2"/>
      <c r="BO2439" s="1"/>
      <c r="BP2439" s="1"/>
      <c r="BQ2439" s="1"/>
      <c r="BR2439" s="2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2"/>
      <c r="CG2439" s="1"/>
      <c r="CH2439" s="1"/>
      <c r="CI2439" s="2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2"/>
      <c r="DR2439" s="1"/>
      <c r="DS2439" s="1"/>
      <c r="DT2439" s="1"/>
      <c r="DU2439" s="1"/>
      <c r="DV2439" s="1"/>
      <c r="DW2439" s="1"/>
    </row>
    <row r="2440" spans="1:127" x14ac:dyDescent="0.3">
      <c r="A2440" s="1"/>
      <c r="B2440" s="1"/>
      <c r="C2440" s="1"/>
      <c r="D2440" s="1"/>
      <c r="E2440" s="1"/>
      <c r="F2440" s="1"/>
      <c r="G2440" s="1"/>
      <c r="H2440" s="2"/>
      <c r="I2440" s="1"/>
      <c r="J2440" s="1"/>
      <c r="K2440" s="2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2"/>
      <c r="BF2440" s="1"/>
      <c r="BG2440" s="1"/>
      <c r="BH2440" s="1"/>
      <c r="BI2440" s="1"/>
      <c r="BJ2440" s="1"/>
      <c r="BK2440" s="1"/>
      <c r="BL2440" s="1"/>
      <c r="BM2440" s="1"/>
      <c r="BN2440" s="2"/>
      <c r="BO2440" s="1"/>
      <c r="BP2440" s="1"/>
      <c r="BQ2440" s="1"/>
      <c r="BR2440" s="2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2"/>
      <c r="CG2440" s="1"/>
      <c r="CH2440" s="1"/>
      <c r="CI2440" s="2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2"/>
      <c r="DR2440" s="1"/>
      <c r="DS2440" s="1"/>
      <c r="DT2440" s="1"/>
      <c r="DU2440" s="1"/>
      <c r="DV2440" s="1"/>
      <c r="DW2440" s="1"/>
    </row>
    <row r="2441" spans="1:127" x14ac:dyDescent="0.3">
      <c r="A2441" s="1"/>
      <c r="B2441" s="1"/>
      <c r="C2441" s="1"/>
      <c r="D2441" s="1"/>
      <c r="E2441" s="1"/>
      <c r="F2441" s="1"/>
      <c r="G2441" s="1"/>
      <c r="H2441" s="2"/>
      <c r="I2441" s="1"/>
      <c r="J2441" s="1"/>
      <c r="K2441" s="2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2"/>
      <c r="BF2441" s="1"/>
      <c r="BG2441" s="1"/>
      <c r="BH2441" s="1"/>
      <c r="BI2441" s="1"/>
      <c r="BJ2441" s="1"/>
      <c r="BK2441" s="1"/>
      <c r="BL2441" s="1"/>
      <c r="BM2441" s="1"/>
      <c r="BN2441" s="2"/>
      <c r="BO2441" s="1"/>
      <c r="BP2441" s="1"/>
      <c r="BQ2441" s="1"/>
      <c r="BR2441" s="2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2"/>
      <c r="CG2441" s="1"/>
      <c r="CH2441" s="1"/>
      <c r="CI2441" s="2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2"/>
      <c r="DR2441" s="1"/>
      <c r="DS2441" s="1"/>
      <c r="DT2441" s="1"/>
      <c r="DU2441" s="1"/>
      <c r="DV2441" s="1"/>
      <c r="DW2441" s="1"/>
    </row>
    <row r="2442" spans="1:127" x14ac:dyDescent="0.3">
      <c r="A2442" s="1"/>
      <c r="B2442" s="1"/>
      <c r="C2442" s="1"/>
      <c r="D2442" s="1"/>
      <c r="E2442" s="1"/>
      <c r="F2442" s="1"/>
      <c r="G2442" s="1"/>
      <c r="H2442" s="2"/>
      <c r="I2442" s="1"/>
      <c r="J2442" s="1"/>
      <c r="K2442" s="2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2"/>
      <c r="BF2442" s="1"/>
      <c r="BG2442" s="1"/>
      <c r="BH2442" s="1"/>
      <c r="BI2442" s="1"/>
      <c r="BJ2442" s="1"/>
      <c r="BK2442" s="1"/>
      <c r="BL2442" s="1"/>
      <c r="BM2442" s="1"/>
      <c r="BN2442" s="2"/>
      <c r="BO2442" s="1"/>
      <c r="BP2442" s="1"/>
      <c r="BQ2442" s="1"/>
      <c r="BR2442" s="2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2"/>
      <c r="CG2442" s="1"/>
      <c r="CH2442" s="1"/>
      <c r="CI2442" s="2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2"/>
      <c r="DR2442" s="1"/>
      <c r="DS2442" s="1"/>
      <c r="DT2442" s="1"/>
      <c r="DU2442" s="1"/>
      <c r="DV2442" s="1"/>
      <c r="DW2442" s="1"/>
    </row>
    <row r="2443" spans="1:127" x14ac:dyDescent="0.3">
      <c r="A2443" s="1"/>
      <c r="B2443" s="1"/>
      <c r="C2443" s="1"/>
      <c r="D2443" s="1"/>
      <c r="E2443" s="1"/>
      <c r="F2443" s="1"/>
      <c r="G2443" s="1"/>
      <c r="H2443" s="2"/>
      <c r="I2443" s="1"/>
      <c r="J2443" s="1"/>
      <c r="K2443" s="2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2"/>
      <c r="BF2443" s="1"/>
      <c r="BG2443" s="1"/>
      <c r="BH2443" s="1"/>
      <c r="BI2443" s="1"/>
      <c r="BJ2443" s="1"/>
      <c r="BK2443" s="1"/>
      <c r="BL2443" s="1"/>
      <c r="BM2443" s="1"/>
      <c r="BN2443" s="2"/>
      <c r="BO2443" s="1"/>
      <c r="BP2443" s="1"/>
      <c r="BQ2443" s="1"/>
      <c r="BR2443" s="2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2"/>
      <c r="CG2443" s="1"/>
      <c r="CH2443" s="1"/>
      <c r="CI2443" s="2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2"/>
      <c r="DR2443" s="1"/>
      <c r="DS2443" s="1"/>
      <c r="DT2443" s="1"/>
      <c r="DU2443" s="1"/>
      <c r="DV2443" s="1"/>
      <c r="DW2443" s="1"/>
    </row>
    <row r="2444" spans="1:127" x14ac:dyDescent="0.3">
      <c r="A2444" s="1"/>
      <c r="B2444" s="1"/>
      <c r="C2444" s="1"/>
      <c r="D2444" s="1"/>
      <c r="E2444" s="1"/>
      <c r="F2444" s="1"/>
      <c r="G2444" s="1"/>
      <c r="H2444" s="2"/>
      <c r="I2444" s="1"/>
      <c r="J2444" s="1"/>
      <c r="K2444" s="2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2"/>
      <c r="BF2444" s="1"/>
      <c r="BG2444" s="1"/>
      <c r="BH2444" s="1"/>
      <c r="BI2444" s="1"/>
      <c r="BJ2444" s="1"/>
      <c r="BK2444" s="1"/>
      <c r="BL2444" s="1"/>
      <c r="BM2444" s="1"/>
      <c r="BN2444" s="2"/>
      <c r="BO2444" s="1"/>
      <c r="BP2444" s="1"/>
      <c r="BQ2444" s="1"/>
      <c r="BR2444" s="2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2"/>
      <c r="CG2444" s="1"/>
      <c r="CH2444" s="1"/>
      <c r="CI2444" s="2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2"/>
      <c r="DR2444" s="1"/>
      <c r="DS2444" s="1"/>
      <c r="DT2444" s="1"/>
      <c r="DU2444" s="1"/>
      <c r="DV2444" s="1"/>
      <c r="DW2444" s="1"/>
    </row>
    <row r="2445" spans="1:127" x14ac:dyDescent="0.3">
      <c r="A2445" s="1"/>
      <c r="B2445" s="1"/>
      <c r="C2445" s="1"/>
      <c r="D2445" s="1"/>
      <c r="E2445" s="1"/>
      <c r="F2445" s="1"/>
      <c r="G2445" s="1"/>
      <c r="H2445" s="2"/>
      <c r="I2445" s="1"/>
      <c r="J2445" s="1"/>
      <c r="K2445" s="2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2"/>
      <c r="BF2445" s="1"/>
      <c r="BG2445" s="1"/>
      <c r="BH2445" s="1"/>
      <c r="BI2445" s="1"/>
      <c r="BJ2445" s="1"/>
      <c r="BK2445" s="1"/>
      <c r="BL2445" s="1"/>
      <c r="BM2445" s="1"/>
      <c r="BN2445" s="2"/>
      <c r="BO2445" s="1"/>
      <c r="BP2445" s="1"/>
      <c r="BQ2445" s="1"/>
      <c r="BR2445" s="2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2"/>
      <c r="CG2445" s="1"/>
      <c r="CH2445" s="1"/>
      <c r="CI2445" s="2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2"/>
      <c r="DR2445" s="1"/>
      <c r="DS2445" s="1"/>
      <c r="DT2445" s="1"/>
      <c r="DU2445" s="1"/>
      <c r="DV2445" s="1"/>
      <c r="DW2445" s="1"/>
    </row>
    <row r="2446" spans="1:127" x14ac:dyDescent="0.3">
      <c r="A2446" s="1"/>
      <c r="B2446" s="1"/>
      <c r="C2446" s="1"/>
      <c r="D2446" s="1"/>
      <c r="E2446" s="1"/>
      <c r="F2446" s="1"/>
      <c r="G2446" s="1"/>
      <c r="H2446" s="2"/>
      <c r="I2446" s="1"/>
      <c r="J2446" s="1"/>
      <c r="K2446" s="2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2"/>
      <c r="BF2446" s="1"/>
      <c r="BG2446" s="1"/>
      <c r="BH2446" s="1"/>
      <c r="BI2446" s="1"/>
      <c r="BJ2446" s="1"/>
      <c r="BK2446" s="1"/>
      <c r="BL2446" s="1"/>
      <c r="BM2446" s="1"/>
      <c r="BN2446" s="2"/>
      <c r="BO2446" s="1"/>
      <c r="BP2446" s="1"/>
      <c r="BQ2446" s="1"/>
      <c r="BR2446" s="2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2"/>
      <c r="CG2446" s="1"/>
      <c r="CH2446" s="1"/>
      <c r="CI2446" s="2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2"/>
      <c r="DR2446" s="1"/>
      <c r="DS2446" s="1"/>
      <c r="DT2446" s="1"/>
      <c r="DU2446" s="1"/>
      <c r="DV2446" s="1"/>
      <c r="DW2446" s="1"/>
    </row>
    <row r="2447" spans="1:127" x14ac:dyDescent="0.3">
      <c r="A2447" s="1"/>
      <c r="B2447" s="1"/>
      <c r="C2447" s="1"/>
      <c r="D2447" s="1"/>
      <c r="E2447" s="1"/>
      <c r="F2447" s="1"/>
      <c r="G2447" s="1"/>
      <c r="H2447" s="2"/>
      <c r="I2447" s="1"/>
      <c r="J2447" s="1"/>
      <c r="K2447" s="2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2"/>
      <c r="BF2447" s="1"/>
      <c r="BG2447" s="1"/>
      <c r="BH2447" s="1"/>
      <c r="BI2447" s="1"/>
      <c r="BJ2447" s="1"/>
      <c r="BK2447" s="1"/>
      <c r="BL2447" s="1"/>
      <c r="BM2447" s="1"/>
      <c r="BN2447" s="2"/>
      <c r="BO2447" s="1"/>
      <c r="BP2447" s="1"/>
      <c r="BQ2447" s="1"/>
      <c r="BR2447" s="2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2"/>
      <c r="CG2447" s="1"/>
      <c r="CH2447" s="1"/>
      <c r="CI2447" s="2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2"/>
      <c r="DR2447" s="1"/>
      <c r="DS2447" s="1"/>
      <c r="DT2447" s="1"/>
      <c r="DU2447" s="2"/>
      <c r="DV2447" s="1"/>
      <c r="DW2447" s="1"/>
    </row>
    <row r="2448" spans="1:127" x14ac:dyDescent="0.3">
      <c r="A2448" s="1"/>
      <c r="B2448" s="1"/>
      <c r="C2448" s="1"/>
      <c r="D2448" s="1"/>
      <c r="E2448" s="1"/>
      <c r="F2448" s="1"/>
      <c r="G2448" s="1"/>
      <c r="H2448" s="2"/>
      <c r="I2448" s="1"/>
      <c r="J2448" s="1"/>
      <c r="K2448" s="2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2"/>
      <c r="BF2448" s="1"/>
      <c r="BG2448" s="1"/>
      <c r="BH2448" s="1"/>
      <c r="BI2448" s="1"/>
      <c r="BJ2448" s="1"/>
      <c r="BK2448" s="1"/>
      <c r="BL2448" s="1"/>
      <c r="BM2448" s="1"/>
      <c r="BN2448" s="2"/>
      <c r="BO2448" s="1"/>
      <c r="BP2448" s="1"/>
      <c r="BQ2448" s="1"/>
      <c r="BR2448" s="2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2"/>
      <c r="CG2448" s="1"/>
      <c r="CH2448" s="1"/>
      <c r="CI2448" s="2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2"/>
      <c r="DR2448" s="1"/>
      <c r="DS2448" s="1"/>
      <c r="DT2448" s="1"/>
      <c r="DU2448" s="1"/>
      <c r="DV2448" s="1"/>
      <c r="DW2448" s="1"/>
    </row>
    <row r="2449" spans="1:127" x14ac:dyDescent="0.3">
      <c r="A2449" s="1"/>
      <c r="B2449" s="1"/>
      <c r="C2449" s="1"/>
      <c r="D2449" s="1"/>
      <c r="E2449" s="1"/>
      <c r="F2449" s="1"/>
      <c r="G2449" s="1"/>
      <c r="H2449" s="2"/>
      <c r="I2449" s="1"/>
      <c r="J2449" s="1"/>
      <c r="K2449" s="2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2"/>
      <c r="BF2449" s="1"/>
      <c r="BG2449" s="1"/>
      <c r="BH2449" s="1"/>
      <c r="BI2449" s="1"/>
      <c r="BJ2449" s="1"/>
      <c r="BK2449" s="1"/>
      <c r="BL2449" s="1"/>
      <c r="BM2449" s="1"/>
      <c r="BN2449" s="2"/>
      <c r="BO2449" s="1"/>
      <c r="BP2449" s="1"/>
      <c r="BQ2449" s="1"/>
      <c r="BR2449" s="2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2"/>
      <c r="CG2449" s="1"/>
      <c r="CH2449" s="1"/>
      <c r="CI2449" s="2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2"/>
      <c r="DR2449" s="1"/>
      <c r="DS2449" s="1"/>
      <c r="DT2449" s="1"/>
      <c r="DU2449" s="1"/>
      <c r="DV2449" s="1"/>
      <c r="DW2449" s="1"/>
    </row>
    <row r="2450" spans="1:127" x14ac:dyDescent="0.3">
      <c r="A2450" s="1"/>
      <c r="B2450" s="1"/>
      <c r="C2450" s="1"/>
      <c r="D2450" s="1"/>
      <c r="E2450" s="1"/>
      <c r="F2450" s="1"/>
      <c r="G2450" s="1"/>
      <c r="H2450" s="2"/>
      <c r="I2450" s="1"/>
      <c r="J2450" s="1"/>
      <c r="K2450" s="2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2"/>
      <c r="BF2450" s="1"/>
      <c r="BG2450" s="1"/>
      <c r="BH2450" s="1"/>
      <c r="BI2450" s="1"/>
      <c r="BJ2450" s="1"/>
      <c r="BK2450" s="1"/>
      <c r="BL2450" s="1"/>
      <c r="BM2450" s="1"/>
      <c r="BN2450" s="2"/>
      <c r="BO2450" s="1"/>
      <c r="BP2450" s="1"/>
      <c r="BQ2450" s="1"/>
      <c r="BR2450" s="2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2"/>
      <c r="CG2450" s="1"/>
      <c r="CH2450" s="1"/>
      <c r="CI2450" s="2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2"/>
      <c r="DR2450" s="1"/>
      <c r="DS2450" s="1"/>
      <c r="DT2450" s="1"/>
      <c r="DU2450" s="1"/>
      <c r="DV2450" s="1"/>
      <c r="DW2450" s="1"/>
    </row>
    <row r="2451" spans="1:127" x14ac:dyDescent="0.3">
      <c r="A2451" s="1"/>
      <c r="B2451" s="1"/>
      <c r="C2451" s="1"/>
      <c r="D2451" s="1"/>
      <c r="E2451" s="1"/>
      <c r="F2451" s="1"/>
      <c r="G2451" s="1"/>
      <c r="H2451" s="2"/>
      <c r="I2451" s="1"/>
      <c r="J2451" s="1"/>
      <c r="K2451" s="2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2"/>
      <c r="BF2451" s="1"/>
      <c r="BG2451" s="1"/>
      <c r="BH2451" s="1"/>
      <c r="BI2451" s="1"/>
      <c r="BJ2451" s="1"/>
      <c r="BK2451" s="1"/>
      <c r="BL2451" s="1"/>
      <c r="BM2451" s="1"/>
      <c r="BN2451" s="2"/>
      <c r="BO2451" s="1"/>
      <c r="BP2451" s="1"/>
      <c r="BQ2451" s="1"/>
      <c r="BR2451" s="2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2"/>
      <c r="CG2451" s="1"/>
      <c r="CH2451" s="1"/>
      <c r="CI2451" s="2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2"/>
      <c r="DR2451" s="1"/>
      <c r="DS2451" s="1"/>
      <c r="DT2451" s="1"/>
      <c r="DU2451" s="1"/>
      <c r="DV2451" s="1"/>
      <c r="DW2451" s="1"/>
    </row>
    <row r="2452" spans="1:127" x14ac:dyDescent="0.3">
      <c r="A2452" s="1"/>
      <c r="B2452" s="1"/>
      <c r="C2452" s="1"/>
      <c r="D2452" s="1"/>
      <c r="E2452" s="1"/>
      <c r="F2452" s="1"/>
      <c r="G2452" s="1"/>
      <c r="H2452" s="2"/>
      <c r="I2452" s="1"/>
      <c r="J2452" s="1"/>
      <c r="K2452" s="2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2"/>
      <c r="BF2452" s="1"/>
      <c r="BG2452" s="1"/>
      <c r="BH2452" s="1"/>
      <c r="BI2452" s="1"/>
      <c r="BJ2452" s="1"/>
      <c r="BK2452" s="1"/>
      <c r="BL2452" s="1"/>
      <c r="BM2452" s="1"/>
      <c r="BN2452" s="2"/>
      <c r="BO2452" s="1"/>
      <c r="BP2452" s="1"/>
      <c r="BQ2452" s="1"/>
      <c r="BR2452" s="2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2"/>
      <c r="CG2452" s="1"/>
      <c r="CH2452" s="1"/>
      <c r="CI2452" s="2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2"/>
      <c r="DR2452" s="1"/>
      <c r="DS2452" s="1"/>
      <c r="DT2452" s="1"/>
      <c r="DU2452" s="1"/>
      <c r="DV2452" s="1"/>
      <c r="DW2452" s="1"/>
    </row>
    <row r="2453" spans="1:127" x14ac:dyDescent="0.3">
      <c r="A2453" s="1"/>
      <c r="B2453" s="1"/>
      <c r="C2453" s="1"/>
      <c r="D2453" s="1"/>
      <c r="E2453" s="1"/>
      <c r="F2453" s="1"/>
      <c r="G2453" s="1"/>
      <c r="H2453" s="2"/>
      <c r="I2453" s="1"/>
      <c r="J2453" s="1"/>
      <c r="K2453" s="2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2"/>
      <c r="BF2453" s="1"/>
      <c r="BG2453" s="1"/>
      <c r="BH2453" s="1"/>
      <c r="BI2453" s="1"/>
      <c r="BJ2453" s="1"/>
      <c r="BK2453" s="1"/>
      <c r="BL2453" s="1"/>
      <c r="BM2453" s="1"/>
      <c r="BN2453" s="2"/>
      <c r="BO2453" s="1"/>
      <c r="BP2453" s="1"/>
      <c r="BQ2453" s="1"/>
      <c r="BR2453" s="2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2"/>
      <c r="CG2453" s="1"/>
      <c r="CH2453" s="1"/>
      <c r="CI2453" s="2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2"/>
      <c r="DR2453" s="1"/>
      <c r="DS2453" s="1"/>
      <c r="DT2453" s="1"/>
      <c r="DU2453" s="1"/>
      <c r="DV2453" s="1"/>
      <c r="DW2453" s="1"/>
    </row>
    <row r="2454" spans="1:127" x14ac:dyDescent="0.3">
      <c r="A2454" s="1"/>
      <c r="B2454" s="1"/>
      <c r="C2454" s="1"/>
      <c r="D2454" s="1"/>
      <c r="E2454" s="1"/>
      <c r="F2454" s="1"/>
      <c r="G2454" s="1"/>
      <c r="H2454" s="2"/>
      <c r="I2454" s="1"/>
      <c r="J2454" s="1"/>
      <c r="K2454" s="2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2"/>
      <c r="BF2454" s="1"/>
      <c r="BG2454" s="1"/>
      <c r="BH2454" s="1"/>
      <c r="BI2454" s="1"/>
      <c r="BJ2454" s="1"/>
      <c r="BK2454" s="1"/>
      <c r="BL2454" s="1"/>
      <c r="BM2454" s="1"/>
      <c r="BN2454" s="2"/>
      <c r="BO2454" s="1"/>
      <c r="BP2454" s="1"/>
      <c r="BQ2454" s="1"/>
      <c r="BR2454" s="2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2"/>
      <c r="CG2454" s="1"/>
      <c r="CH2454" s="1"/>
      <c r="CI2454" s="2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2"/>
      <c r="DR2454" s="1"/>
      <c r="DS2454" s="1"/>
      <c r="DT2454" s="1"/>
      <c r="DU2454" s="1"/>
      <c r="DV2454" s="1"/>
      <c r="DW2454" s="1"/>
    </row>
    <row r="2455" spans="1:127" x14ac:dyDescent="0.3">
      <c r="A2455" s="1"/>
      <c r="B2455" s="1"/>
      <c r="C2455" s="1"/>
      <c r="D2455" s="1"/>
      <c r="E2455" s="1"/>
      <c r="F2455" s="1"/>
      <c r="G2455" s="1"/>
      <c r="H2455" s="2"/>
      <c r="I2455" s="1"/>
      <c r="J2455" s="1"/>
      <c r="K2455" s="2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2"/>
      <c r="BF2455" s="1"/>
      <c r="BG2455" s="1"/>
      <c r="BH2455" s="1"/>
      <c r="BI2455" s="1"/>
      <c r="BJ2455" s="1"/>
      <c r="BK2455" s="1"/>
      <c r="BL2455" s="1"/>
      <c r="BM2455" s="1"/>
      <c r="BN2455" s="2"/>
      <c r="BO2455" s="1"/>
      <c r="BP2455" s="1"/>
      <c r="BQ2455" s="1"/>
      <c r="BR2455" s="2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2"/>
      <c r="CG2455" s="1"/>
      <c r="CH2455" s="1"/>
      <c r="CI2455" s="2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2"/>
      <c r="DR2455" s="1"/>
      <c r="DS2455" s="1"/>
      <c r="DT2455" s="1"/>
      <c r="DU2455" s="1"/>
      <c r="DV2455" s="1"/>
      <c r="DW2455" s="1"/>
    </row>
    <row r="2456" spans="1:127" x14ac:dyDescent="0.3">
      <c r="A2456" s="1"/>
      <c r="B2456" s="1"/>
      <c r="C2456" s="1"/>
      <c r="D2456" s="1"/>
      <c r="E2456" s="1"/>
      <c r="F2456" s="1"/>
      <c r="G2456" s="1"/>
      <c r="H2456" s="2"/>
      <c r="I2456" s="1"/>
      <c r="J2456" s="1"/>
      <c r="K2456" s="2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2"/>
      <c r="BF2456" s="1"/>
      <c r="BG2456" s="1"/>
      <c r="BH2456" s="1"/>
      <c r="BI2456" s="1"/>
      <c r="BJ2456" s="1"/>
      <c r="BK2456" s="1"/>
      <c r="BL2456" s="1"/>
      <c r="BM2456" s="1"/>
      <c r="BN2456" s="2"/>
      <c r="BO2456" s="1"/>
      <c r="BP2456" s="1"/>
      <c r="BQ2456" s="1"/>
      <c r="BR2456" s="2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2"/>
      <c r="CG2456" s="1"/>
      <c r="CH2456" s="1"/>
      <c r="CI2456" s="2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2"/>
      <c r="DR2456" s="1"/>
      <c r="DS2456" s="1"/>
      <c r="DT2456" s="1"/>
      <c r="DU2456" s="1"/>
      <c r="DV2456" s="1"/>
      <c r="DW2456" s="1"/>
    </row>
    <row r="2457" spans="1:127" x14ac:dyDescent="0.3">
      <c r="A2457" s="1"/>
      <c r="B2457" s="1"/>
      <c r="C2457" s="1"/>
      <c r="D2457" s="1"/>
      <c r="E2457" s="1"/>
      <c r="F2457" s="1"/>
      <c r="G2457" s="1"/>
      <c r="H2457" s="2"/>
      <c r="I2457" s="1"/>
      <c r="J2457" s="1"/>
      <c r="K2457" s="2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2"/>
      <c r="BF2457" s="1"/>
      <c r="BG2457" s="1"/>
      <c r="BH2457" s="1"/>
      <c r="BI2457" s="1"/>
      <c r="BJ2457" s="1"/>
      <c r="BK2457" s="1"/>
      <c r="BL2457" s="1"/>
      <c r="BM2457" s="1"/>
      <c r="BN2457" s="2"/>
      <c r="BO2457" s="1"/>
      <c r="BP2457" s="1"/>
      <c r="BQ2457" s="1"/>
      <c r="BR2457" s="2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2"/>
      <c r="CG2457" s="1"/>
      <c r="CH2457" s="1"/>
      <c r="CI2457" s="2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2"/>
      <c r="DR2457" s="1"/>
      <c r="DS2457" s="1"/>
      <c r="DT2457" s="1"/>
      <c r="DU2457" s="1"/>
      <c r="DV2457" s="1"/>
      <c r="DW2457" s="1"/>
    </row>
    <row r="2458" spans="1:127" x14ac:dyDescent="0.3">
      <c r="A2458" s="1"/>
      <c r="B2458" s="1"/>
      <c r="C2458" s="1"/>
      <c r="D2458" s="1"/>
      <c r="E2458" s="1"/>
      <c r="F2458" s="1"/>
      <c r="G2458" s="1"/>
      <c r="H2458" s="2"/>
      <c r="I2458" s="1"/>
      <c r="J2458" s="1"/>
      <c r="K2458" s="2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2"/>
      <c r="BF2458" s="1"/>
      <c r="BG2458" s="1"/>
      <c r="BH2458" s="1"/>
      <c r="BI2458" s="1"/>
      <c r="BJ2458" s="1"/>
      <c r="BK2458" s="1"/>
      <c r="BL2458" s="1"/>
      <c r="BM2458" s="1"/>
      <c r="BN2458" s="2"/>
      <c r="BO2458" s="1"/>
      <c r="BP2458" s="1"/>
      <c r="BQ2458" s="1"/>
      <c r="BR2458" s="2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2"/>
      <c r="CG2458" s="1"/>
      <c r="CH2458" s="1"/>
      <c r="CI2458" s="2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2"/>
      <c r="DR2458" s="1"/>
      <c r="DS2458" s="1"/>
      <c r="DT2458" s="1"/>
      <c r="DU2458" s="1"/>
      <c r="DV2458" s="1"/>
      <c r="DW2458" s="1"/>
    </row>
    <row r="2459" spans="1:127" x14ac:dyDescent="0.3">
      <c r="A2459" s="1"/>
      <c r="B2459" s="1"/>
      <c r="C2459" s="1"/>
      <c r="D2459" s="1"/>
      <c r="E2459" s="1"/>
      <c r="F2459" s="1"/>
      <c r="G2459" s="1"/>
      <c r="H2459" s="2"/>
      <c r="I2459" s="1"/>
      <c r="J2459" s="1"/>
      <c r="K2459" s="2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2"/>
      <c r="BF2459" s="1"/>
      <c r="BG2459" s="1"/>
      <c r="BH2459" s="1"/>
      <c r="BI2459" s="1"/>
      <c r="BJ2459" s="1"/>
      <c r="BK2459" s="1"/>
      <c r="BL2459" s="1"/>
      <c r="BM2459" s="1"/>
      <c r="BN2459" s="2"/>
      <c r="BO2459" s="1"/>
      <c r="BP2459" s="1"/>
      <c r="BQ2459" s="1"/>
      <c r="BR2459" s="2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2"/>
      <c r="CG2459" s="1"/>
      <c r="CH2459" s="1"/>
      <c r="CI2459" s="2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2"/>
      <c r="DR2459" s="1"/>
      <c r="DS2459" s="1"/>
      <c r="DT2459" s="1"/>
      <c r="DU2459" s="1"/>
      <c r="DV2459" s="1"/>
      <c r="DW2459" s="1"/>
    </row>
    <row r="2460" spans="1:127" x14ac:dyDescent="0.3">
      <c r="A2460" s="1"/>
      <c r="B2460" s="1"/>
      <c r="C2460" s="1"/>
      <c r="D2460" s="1"/>
      <c r="E2460" s="1"/>
      <c r="F2460" s="1"/>
      <c r="G2460" s="1"/>
      <c r="H2460" s="2"/>
      <c r="I2460" s="1"/>
      <c r="J2460" s="1"/>
      <c r="K2460" s="2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2"/>
      <c r="BF2460" s="1"/>
      <c r="BG2460" s="1"/>
      <c r="BH2460" s="1"/>
      <c r="BI2460" s="1"/>
      <c r="BJ2460" s="1"/>
      <c r="BK2460" s="1"/>
      <c r="BL2460" s="1"/>
      <c r="BM2460" s="1"/>
      <c r="BN2460" s="2"/>
      <c r="BO2460" s="1"/>
      <c r="BP2460" s="1"/>
      <c r="BQ2460" s="1"/>
      <c r="BR2460" s="2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2"/>
      <c r="CG2460" s="1"/>
      <c r="CH2460" s="1"/>
      <c r="CI2460" s="2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2"/>
      <c r="DR2460" s="1"/>
      <c r="DS2460" s="1"/>
      <c r="DT2460" s="1"/>
      <c r="DU2460" s="1"/>
      <c r="DV2460" s="1"/>
      <c r="DW2460" s="1"/>
    </row>
    <row r="2461" spans="1:127" x14ac:dyDescent="0.3">
      <c r="A2461" s="1"/>
      <c r="B2461" s="1"/>
      <c r="C2461" s="1"/>
      <c r="D2461" s="1"/>
      <c r="E2461" s="1"/>
      <c r="F2461" s="1"/>
      <c r="G2461" s="1"/>
      <c r="H2461" s="2"/>
      <c r="I2461" s="1"/>
      <c r="J2461" s="1"/>
      <c r="K2461" s="2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2"/>
      <c r="BF2461" s="1"/>
      <c r="BG2461" s="1"/>
      <c r="BH2461" s="1"/>
      <c r="BI2461" s="1"/>
      <c r="BJ2461" s="1"/>
      <c r="BK2461" s="1"/>
      <c r="BL2461" s="1"/>
      <c r="BM2461" s="1"/>
      <c r="BN2461" s="2"/>
      <c r="BO2461" s="1"/>
      <c r="BP2461" s="1"/>
      <c r="BQ2461" s="1"/>
      <c r="BR2461" s="2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2"/>
      <c r="CG2461" s="1"/>
      <c r="CH2461" s="1"/>
      <c r="CI2461" s="2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2"/>
      <c r="DR2461" s="1"/>
      <c r="DS2461" s="1"/>
      <c r="DT2461" s="1"/>
      <c r="DU2461" s="1"/>
      <c r="DV2461" s="1"/>
      <c r="DW2461" s="1"/>
    </row>
    <row r="2462" spans="1:127" x14ac:dyDescent="0.3">
      <c r="A2462" s="1"/>
      <c r="B2462" s="1"/>
      <c r="C2462" s="1"/>
      <c r="D2462" s="1"/>
      <c r="E2462" s="1"/>
      <c r="F2462" s="1"/>
      <c r="G2462" s="2"/>
      <c r="H2462" s="2"/>
      <c r="I2462" s="1"/>
      <c r="J2462" s="1"/>
      <c r="K2462" s="2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2"/>
      <c r="BF2462" s="1"/>
      <c r="BG2462" s="1"/>
      <c r="BH2462" s="1"/>
      <c r="BI2462" s="1"/>
      <c r="BJ2462" s="1"/>
      <c r="BK2462" s="1"/>
      <c r="BL2462" s="1"/>
      <c r="BM2462" s="1"/>
      <c r="BN2462" s="2"/>
      <c r="BO2462" s="2"/>
      <c r="BP2462" s="1"/>
      <c r="BQ2462" s="2"/>
      <c r="BR2462" s="2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2"/>
      <c r="CG2462" s="1"/>
      <c r="CH2462" s="1"/>
      <c r="CI2462" s="2"/>
      <c r="CJ2462" s="1"/>
      <c r="CK2462" s="1"/>
      <c r="CL2462" s="1"/>
      <c r="CM2462" s="1"/>
      <c r="CN2462" s="1"/>
      <c r="CO2462" s="1"/>
      <c r="CP2462" s="1"/>
      <c r="CQ2462" s="1"/>
      <c r="CR2462" s="2"/>
      <c r="CS2462" s="2"/>
      <c r="CT2462" s="2"/>
      <c r="CU2462" s="2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2"/>
      <c r="DR2462" s="1"/>
      <c r="DS2462" s="1"/>
      <c r="DT2462" s="1"/>
      <c r="DU2462" s="2"/>
      <c r="DV2462" s="1"/>
      <c r="DW2462" s="1"/>
    </row>
    <row r="2463" spans="1:127" x14ac:dyDescent="0.3">
      <c r="A2463" s="1"/>
      <c r="B2463" s="1"/>
      <c r="C2463" s="1"/>
      <c r="D2463" s="1"/>
      <c r="E2463" s="1"/>
      <c r="F2463" s="1"/>
      <c r="G2463" s="2"/>
      <c r="H2463" s="2"/>
      <c r="I2463" s="1"/>
      <c r="J2463" s="1"/>
      <c r="K2463" s="2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2"/>
      <c r="BF2463" s="1"/>
      <c r="BG2463" s="1"/>
      <c r="BH2463" s="1"/>
      <c r="BI2463" s="1"/>
      <c r="BJ2463" s="1"/>
      <c r="BK2463" s="1"/>
      <c r="BL2463" s="1"/>
      <c r="BM2463" s="1"/>
      <c r="BN2463" s="2"/>
      <c r="BO2463" s="2"/>
      <c r="BP2463" s="1"/>
      <c r="BQ2463" s="2"/>
      <c r="BR2463" s="2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2"/>
      <c r="CG2463" s="1"/>
      <c r="CH2463" s="1"/>
      <c r="CI2463" s="2"/>
      <c r="CJ2463" s="1"/>
      <c r="CK2463" s="1"/>
      <c r="CL2463" s="1"/>
      <c r="CM2463" s="1"/>
      <c r="CN2463" s="1"/>
      <c r="CO2463" s="1"/>
      <c r="CP2463" s="1"/>
      <c r="CQ2463" s="1"/>
      <c r="CR2463" s="2"/>
      <c r="CS2463" s="2"/>
      <c r="CT2463" s="2"/>
      <c r="CU2463" s="2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2"/>
      <c r="DR2463" s="1"/>
      <c r="DS2463" s="1"/>
      <c r="DT2463" s="1"/>
      <c r="DU2463" s="2"/>
      <c r="DV2463" s="1"/>
      <c r="DW2463" s="1"/>
    </row>
    <row r="2464" spans="1:127" x14ac:dyDescent="0.3">
      <c r="A2464" s="1"/>
      <c r="B2464" s="1"/>
      <c r="C2464" s="1"/>
      <c r="D2464" s="1"/>
      <c r="E2464" s="1"/>
      <c r="F2464" s="1"/>
      <c r="G2464" s="1"/>
      <c r="H2464" s="2"/>
      <c r="I2464" s="1"/>
      <c r="J2464" s="1"/>
      <c r="K2464" s="2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2"/>
      <c r="BF2464" s="1"/>
      <c r="BG2464" s="1"/>
      <c r="BH2464" s="1"/>
      <c r="BI2464" s="1"/>
      <c r="BJ2464" s="1"/>
      <c r="BK2464" s="1"/>
      <c r="BL2464" s="1"/>
      <c r="BM2464" s="1"/>
      <c r="BN2464" s="2"/>
      <c r="BO2464" s="1"/>
      <c r="BP2464" s="1"/>
      <c r="BQ2464" s="1"/>
      <c r="BR2464" s="2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2"/>
      <c r="CG2464" s="1"/>
      <c r="CH2464" s="1"/>
      <c r="CI2464" s="2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2"/>
      <c r="DR2464" s="1"/>
      <c r="DS2464" s="1"/>
      <c r="DT2464" s="1"/>
      <c r="DU2464" s="1"/>
      <c r="DV2464" s="1"/>
      <c r="DW2464" s="1"/>
    </row>
    <row r="2465" spans="1:127" x14ac:dyDescent="0.3">
      <c r="A2465" s="1"/>
      <c r="B2465" s="1"/>
      <c r="C2465" s="1"/>
      <c r="D2465" s="1"/>
      <c r="E2465" s="1"/>
      <c r="F2465" s="1"/>
      <c r="G2465" s="1"/>
      <c r="H2465" s="2"/>
      <c r="I2465" s="1"/>
      <c r="J2465" s="1"/>
      <c r="K2465" s="2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2"/>
      <c r="BF2465" s="1"/>
      <c r="BG2465" s="1"/>
      <c r="BH2465" s="1"/>
      <c r="BI2465" s="1"/>
      <c r="BJ2465" s="1"/>
      <c r="BK2465" s="1"/>
      <c r="BL2465" s="1"/>
      <c r="BM2465" s="1"/>
      <c r="BN2465" s="2"/>
      <c r="BO2465" s="1"/>
      <c r="BP2465" s="1"/>
      <c r="BQ2465" s="1"/>
      <c r="BR2465" s="2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2"/>
      <c r="CG2465" s="1"/>
      <c r="CH2465" s="1"/>
      <c r="CI2465" s="2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2"/>
      <c r="DR2465" s="1"/>
      <c r="DS2465" s="1"/>
      <c r="DT2465" s="1"/>
      <c r="DU2465" s="1"/>
      <c r="DV2465" s="1"/>
      <c r="DW2465" s="1"/>
    </row>
    <row r="2466" spans="1:127" x14ac:dyDescent="0.3">
      <c r="A2466" s="1"/>
      <c r="B2466" s="1"/>
      <c r="C2466" s="1"/>
      <c r="D2466" s="1"/>
      <c r="E2466" s="1"/>
      <c r="F2466" s="1"/>
      <c r="G2466" s="1"/>
      <c r="H2466" s="2"/>
      <c r="I2466" s="1"/>
      <c r="J2466" s="1"/>
      <c r="K2466" s="2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2"/>
      <c r="BF2466" s="1"/>
      <c r="BG2466" s="1"/>
      <c r="BH2466" s="1"/>
      <c r="BI2466" s="1"/>
      <c r="BJ2466" s="1"/>
      <c r="BK2466" s="1"/>
      <c r="BL2466" s="1"/>
      <c r="BM2466" s="1"/>
      <c r="BN2466" s="2"/>
      <c r="BO2466" s="1"/>
      <c r="BP2466" s="1"/>
      <c r="BQ2466" s="1"/>
      <c r="BR2466" s="2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2"/>
      <c r="CG2466" s="1"/>
      <c r="CH2466" s="1"/>
      <c r="CI2466" s="2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2"/>
      <c r="DR2466" s="1"/>
      <c r="DS2466" s="1"/>
      <c r="DT2466" s="1"/>
      <c r="DU2466" s="1"/>
      <c r="DV2466" s="1"/>
      <c r="DW2466" s="1"/>
    </row>
    <row r="2467" spans="1:127" x14ac:dyDescent="0.3">
      <c r="A2467" s="1"/>
      <c r="B2467" s="1"/>
      <c r="C2467" s="1"/>
      <c r="D2467" s="1"/>
      <c r="E2467" s="1"/>
      <c r="F2467" s="1"/>
      <c r="G2467" s="1"/>
      <c r="H2467" s="2"/>
      <c r="I2467" s="1"/>
      <c r="J2467" s="1"/>
      <c r="K2467" s="2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2"/>
      <c r="BF2467" s="1"/>
      <c r="BG2467" s="1"/>
      <c r="BH2467" s="1"/>
      <c r="BI2467" s="1"/>
      <c r="BJ2467" s="1"/>
      <c r="BK2467" s="1"/>
      <c r="BL2467" s="1"/>
      <c r="BM2467" s="1"/>
      <c r="BN2467" s="2"/>
      <c r="BO2467" s="1"/>
      <c r="BP2467" s="1"/>
      <c r="BQ2467" s="1"/>
      <c r="BR2467" s="2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2"/>
      <c r="CG2467" s="1"/>
      <c r="CH2467" s="1"/>
      <c r="CI2467" s="2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2"/>
      <c r="DR2467" s="1"/>
      <c r="DS2467" s="1"/>
      <c r="DT2467" s="1"/>
      <c r="DU2467" s="1"/>
      <c r="DV2467" s="1"/>
      <c r="DW2467" s="1"/>
    </row>
    <row r="2468" spans="1:127" x14ac:dyDescent="0.3">
      <c r="A2468" s="1"/>
      <c r="B2468" s="1"/>
      <c r="C2468" s="1"/>
      <c r="D2468" s="1"/>
      <c r="E2468" s="1"/>
      <c r="F2468" s="1"/>
      <c r="G2468" s="1"/>
      <c r="H2468" s="2"/>
      <c r="I2468" s="1"/>
      <c r="J2468" s="1"/>
      <c r="K2468" s="2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2"/>
      <c r="BF2468" s="1"/>
      <c r="BG2468" s="1"/>
      <c r="BH2468" s="1"/>
      <c r="BI2468" s="1"/>
      <c r="BJ2468" s="1"/>
      <c r="BK2468" s="1"/>
      <c r="BL2468" s="1"/>
      <c r="BM2468" s="1"/>
      <c r="BN2468" s="2"/>
      <c r="BO2468" s="1"/>
      <c r="BP2468" s="1"/>
      <c r="BQ2468" s="1"/>
      <c r="BR2468" s="2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2"/>
      <c r="CG2468" s="1"/>
      <c r="CH2468" s="1"/>
      <c r="CI2468" s="2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2"/>
      <c r="DR2468" s="1"/>
      <c r="DS2468" s="1"/>
      <c r="DT2468" s="1"/>
      <c r="DU2468" s="1"/>
      <c r="DV2468" s="1"/>
      <c r="DW2468" s="1"/>
    </row>
    <row r="2469" spans="1:127" x14ac:dyDescent="0.3">
      <c r="A2469" s="1"/>
      <c r="B2469" s="1"/>
      <c r="C2469" s="1"/>
      <c r="D2469" s="1"/>
      <c r="E2469" s="1"/>
      <c r="F2469" s="1"/>
      <c r="G2469" s="1"/>
      <c r="H2469" s="2"/>
      <c r="I2469" s="1"/>
      <c r="J2469" s="1"/>
      <c r="K2469" s="2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2"/>
      <c r="BF2469" s="1"/>
      <c r="BG2469" s="1"/>
      <c r="BH2469" s="1"/>
      <c r="BI2469" s="1"/>
      <c r="BJ2469" s="1"/>
      <c r="BK2469" s="1"/>
      <c r="BL2469" s="1"/>
      <c r="BM2469" s="1"/>
      <c r="BN2469" s="2"/>
      <c r="BO2469" s="1"/>
      <c r="BP2469" s="1"/>
      <c r="BQ2469" s="1"/>
      <c r="BR2469" s="2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2"/>
      <c r="CG2469" s="1"/>
      <c r="CH2469" s="1"/>
      <c r="CI2469" s="2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2"/>
      <c r="DR2469" s="1"/>
      <c r="DS2469" s="1"/>
      <c r="DT2469" s="1"/>
      <c r="DU2469" s="1"/>
      <c r="DV2469" s="1"/>
      <c r="DW2469" s="1"/>
    </row>
    <row r="2470" spans="1:127" x14ac:dyDescent="0.3">
      <c r="A2470" s="1"/>
      <c r="B2470" s="1"/>
      <c r="C2470" s="1"/>
      <c r="D2470" s="1"/>
      <c r="E2470" s="1"/>
      <c r="F2470" s="1"/>
      <c r="G2470" s="1"/>
      <c r="H2470" s="2"/>
      <c r="I2470" s="1"/>
      <c r="J2470" s="1"/>
      <c r="K2470" s="2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2"/>
      <c r="BF2470" s="1"/>
      <c r="BG2470" s="1"/>
      <c r="BH2470" s="1"/>
      <c r="BI2470" s="1"/>
      <c r="BJ2470" s="1"/>
      <c r="BK2470" s="1"/>
      <c r="BL2470" s="1"/>
      <c r="BM2470" s="1"/>
      <c r="BN2470" s="2"/>
      <c r="BO2470" s="1"/>
      <c r="BP2470" s="1"/>
      <c r="BQ2470" s="1"/>
      <c r="BR2470" s="2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2"/>
      <c r="CG2470" s="1"/>
      <c r="CH2470" s="1"/>
      <c r="CI2470" s="2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2"/>
      <c r="DR2470" s="1"/>
      <c r="DS2470" s="1"/>
      <c r="DT2470" s="1"/>
      <c r="DU2470" s="1"/>
      <c r="DV2470" s="1"/>
      <c r="DW2470" s="1"/>
    </row>
    <row r="2471" spans="1:127" x14ac:dyDescent="0.3">
      <c r="A2471" s="1"/>
      <c r="B2471" s="1"/>
      <c r="C2471" s="1"/>
      <c r="D2471" s="1"/>
      <c r="E2471" s="1"/>
      <c r="F2471" s="1"/>
      <c r="G2471" s="1"/>
      <c r="H2471" s="2"/>
      <c r="I2471" s="1"/>
      <c r="J2471" s="1"/>
      <c r="K2471" s="2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2"/>
      <c r="BF2471" s="1"/>
      <c r="BG2471" s="1"/>
      <c r="BH2471" s="1"/>
      <c r="BI2471" s="1"/>
      <c r="BJ2471" s="1"/>
      <c r="BK2471" s="1"/>
      <c r="BL2471" s="1"/>
      <c r="BM2471" s="1"/>
      <c r="BN2471" s="2"/>
      <c r="BO2471" s="1"/>
      <c r="BP2471" s="1"/>
      <c r="BQ2471" s="1"/>
      <c r="BR2471" s="2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2"/>
      <c r="CG2471" s="1"/>
      <c r="CH2471" s="1"/>
      <c r="CI2471" s="2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2"/>
      <c r="DR2471" s="1"/>
      <c r="DS2471" s="1"/>
      <c r="DT2471" s="1"/>
      <c r="DU2471" s="1"/>
      <c r="DV2471" s="1"/>
      <c r="DW2471" s="1"/>
    </row>
    <row r="2472" spans="1:127" x14ac:dyDescent="0.3">
      <c r="A2472" s="1"/>
      <c r="B2472" s="1"/>
      <c r="C2472" s="1"/>
      <c r="D2472" s="1"/>
      <c r="E2472" s="1"/>
      <c r="F2472" s="1"/>
      <c r="G2472" s="1"/>
      <c r="H2472" s="2"/>
      <c r="I2472" s="1"/>
      <c r="J2472" s="1"/>
      <c r="K2472" s="2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2"/>
      <c r="BF2472" s="1"/>
      <c r="BG2472" s="1"/>
      <c r="BH2472" s="1"/>
      <c r="BI2472" s="1"/>
      <c r="BJ2472" s="1"/>
      <c r="BK2472" s="1"/>
      <c r="BL2472" s="1"/>
      <c r="BM2472" s="1"/>
      <c r="BN2472" s="2"/>
      <c r="BO2472" s="1"/>
      <c r="BP2472" s="1"/>
      <c r="BQ2472" s="1"/>
      <c r="BR2472" s="2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2"/>
      <c r="CG2472" s="1"/>
      <c r="CH2472" s="1"/>
      <c r="CI2472" s="2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2"/>
      <c r="DR2472" s="1"/>
      <c r="DS2472" s="1"/>
      <c r="DT2472" s="1"/>
      <c r="DU2472" s="1"/>
      <c r="DV2472" s="1"/>
      <c r="DW2472" s="1"/>
    </row>
    <row r="2473" spans="1:127" x14ac:dyDescent="0.3">
      <c r="A2473" s="1"/>
      <c r="B2473" s="1"/>
      <c r="C2473" s="1"/>
      <c r="D2473" s="1"/>
      <c r="E2473" s="1"/>
      <c r="F2473" s="1"/>
      <c r="G2473" s="1"/>
      <c r="H2473" s="2"/>
      <c r="I2473" s="1"/>
      <c r="J2473" s="1"/>
      <c r="K2473" s="2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2"/>
      <c r="BF2473" s="1"/>
      <c r="BG2473" s="1"/>
      <c r="BH2473" s="1"/>
      <c r="BI2473" s="1"/>
      <c r="BJ2473" s="1"/>
      <c r="BK2473" s="1"/>
      <c r="BL2473" s="1"/>
      <c r="BM2473" s="1"/>
      <c r="BN2473" s="2"/>
      <c r="BO2473" s="1"/>
      <c r="BP2473" s="1"/>
      <c r="BQ2473" s="1"/>
      <c r="BR2473" s="2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2"/>
      <c r="CG2473" s="1"/>
      <c r="CH2473" s="1"/>
      <c r="CI2473" s="2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2"/>
      <c r="DR2473" s="1"/>
      <c r="DS2473" s="1"/>
      <c r="DT2473" s="1"/>
      <c r="DU2473" s="1"/>
      <c r="DV2473" s="1"/>
      <c r="DW2473" s="1"/>
    </row>
    <row r="2474" spans="1:127" x14ac:dyDescent="0.3">
      <c r="A2474" s="1"/>
      <c r="B2474" s="1"/>
      <c r="C2474" s="1"/>
      <c r="D2474" s="1"/>
      <c r="E2474" s="1"/>
      <c r="F2474" s="1"/>
      <c r="G2474" s="1"/>
      <c r="H2474" s="2"/>
      <c r="I2474" s="1"/>
      <c r="J2474" s="1"/>
      <c r="K2474" s="2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2"/>
      <c r="BF2474" s="1"/>
      <c r="BG2474" s="1"/>
      <c r="BH2474" s="1"/>
      <c r="BI2474" s="1"/>
      <c r="BJ2474" s="1"/>
      <c r="BK2474" s="1"/>
      <c r="BL2474" s="1"/>
      <c r="BM2474" s="1"/>
      <c r="BN2474" s="2"/>
      <c r="BO2474" s="1"/>
      <c r="BP2474" s="1"/>
      <c r="BQ2474" s="1"/>
      <c r="BR2474" s="2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2"/>
      <c r="CG2474" s="1"/>
      <c r="CH2474" s="1"/>
      <c r="CI2474" s="2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2"/>
      <c r="DR2474" s="1"/>
      <c r="DS2474" s="1"/>
      <c r="DT2474" s="1"/>
      <c r="DU2474" s="1"/>
      <c r="DV2474" s="1"/>
      <c r="DW2474" s="1"/>
    </row>
    <row r="2475" spans="1:127" x14ac:dyDescent="0.3">
      <c r="A2475" s="1"/>
      <c r="B2475" s="1"/>
      <c r="C2475" s="1"/>
      <c r="D2475" s="1"/>
      <c r="E2475" s="1"/>
      <c r="F2475" s="1"/>
      <c r="G2475" s="1"/>
      <c r="H2475" s="2"/>
      <c r="I2475" s="1"/>
      <c r="J2475" s="1"/>
      <c r="K2475" s="2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2"/>
      <c r="BF2475" s="1"/>
      <c r="BG2475" s="1"/>
      <c r="BH2475" s="1"/>
      <c r="BI2475" s="1"/>
      <c r="BJ2475" s="1"/>
      <c r="BK2475" s="1"/>
      <c r="BL2475" s="1"/>
      <c r="BM2475" s="1"/>
      <c r="BN2475" s="2"/>
      <c r="BO2475" s="1"/>
      <c r="BP2475" s="1"/>
      <c r="BQ2475" s="1"/>
      <c r="BR2475" s="2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2"/>
      <c r="CG2475" s="1"/>
      <c r="CH2475" s="1"/>
      <c r="CI2475" s="2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2"/>
      <c r="DR2475" s="1"/>
      <c r="DS2475" s="1"/>
      <c r="DT2475" s="1"/>
      <c r="DU2475" s="1"/>
      <c r="DV2475" s="1"/>
      <c r="DW2475" s="1"/>
    </row>
    <row r="2476" spans="1:127" x14ac:dyDescent="0.3">
      <c r="A2476" s="1"/>
      <c r="B2476" s="1"/>
      <c r="C2476" s="1"/>
      <c r="D2476" s="1"/>
      <c r="E2476" s="1"/>
      <c r="F2476" s="1"/>
      <c r="G2476" s="1"/>
      <c r="H2476" s="2"/>
      <c r="I2476" s="1"/>
      <c r="J2476" s="1"/>
      <c r="K2476" s="2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2"/>
      <c r="BF2476" s="1"/>
      <c r="BG2476" s="1"/>
      <c r="BH2476" s="1"/>
      <c r="BI2476" s="1"/>
      <c r="BJ2476" s="1"/>
      <c r="BK2476" s="1"/>
      <c r="BL2476" s="1"/>
      <c r="BM2476" s="1"/>
      <c r="BN2476" s="2"/>
      <c r="BO2476" s="1"/>
      <c r="BP2476" s="1"/>
      <c r="BQ2476" s="1"/>
      <c r="BR2476" s="2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2"/>
      <c r="CG2476" s="1"/>
      <c r="CH2476" s="1"/>
      <c r="CI2476" s="2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2"/>
      <c r="DR2476" s="1"/>
      <c r="DS2476" s="1"/>
      <c r="DT2476" s="1"/>
      <c r="DU2476" s="1"/>
      <c r="DV2476" s="1"/>
      <c r="DW2476" s="1"/>
    </row>
    <row r="2477" spans="1:127" x14ac:dyDescent="0.3">
      <c r="A2477" s="1"/>
      <c r="B2477" s="1"/>
      <c r="C2477" s="1"/>
      <c r="D2477" s="1"/>
      <c r="E2477" s="1"/>
      <c r="F2477" s="1"/>
      <c r="G2477" s="1"/>
      <c r="H2477" s="2"/>
      <c r="I2477" s="1"/>
      <c r="J2477" s="1"/>
      <c r="K2477" s="2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2"/>
      <c r="BF2477" s="1"/>
      <c r="BG2477" s="1"/>
      <c r="BH2477" s="1"/>
      <c r="BI2477" s="1"/>
      <c r="BJ2477" s="1"/>
      <c r="BK2477" s="1"/>
      <c r="BL2477" s="1"/>
      <c r="BM2477" s="1"/>
      <c r="BN2477" s="2"/>
      <c r="BO2477" s="1"/>
      <c r="BP2477" s="1"/>
      <c r="BQ2477" s="1"/>
      <c r="BR2477" s="2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2"/>
      <c r="CG2477" s="1"/>
      <c r="CH2477" s="1"/>
      <c r="CI2477" s="2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2"/>
      <c r="DR2477" s="1"/>
      <c r="DS2477" s="1"/>
      <c r="DT2477" s="1"/>
      <c r="DU2477" s="1"/>
      <c r="DV2477" s="1"/>
      <c r="DW2477" s="1"/>
    </row>
    <row r="2478" spans="1:127" x14ac:dyDescent="0.3">
      <c r="A2478" s="1"/>
      <c r="B2478" s="1"/>
      <c r="C2478" s="1"/>
      <c r="D2478" s="1"/>
      <c r="E2478" s="1"/>
      <c r="F2478" s="1"/>
      <c r="G2478" s="1"/>
      <c r="H2478" s="2"/>
      <c r="I2478" s="1"/>
      <c r="J2478" s="1"/>
      <c r="K2478" s="2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2"/>
      <c r="BF2478" s="1"/>
      <c r="BG2478" s="1"/>
      <c r="BH2478" s="1"/>
      <c r="BI2478" s="1"/>
      <c r="BJ2478" s="1"/>
      <c r="BK2478" s="1"/>
      <c r="BL2478" s="1"/>
      <c r="BM2478" s="1"/>
      <c r="BN2478" s="2"/>
      <c r="BO2478" s="1"/>
      <c r="BP2478" s="1"/>
      <c r="BQ2478" s="1"/>
      <c r="BR2478" s="2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2"/>
      <c r="CG2478" s="1"/>
      <c r="CH2478" s="1"/>
      <c r="CI2478" s="2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2"/>
      <c r="DR2478" s="1"/>
      <c r="DS2478" s="1"/>
      <c r="DT2478" s="1"/>
      <c r="DU2478" s="1"/>
      <c r="DV2478" s="1"/>
      <c r="DW2478" s="1"/>
    </row>
    <row r="2479" spans="1:127" x14ac:dyDescent="0.3">
      <c r="A2479" s="1"/>
      <c r="B2479" s="1"/>
      <c r="C2479" s="1"/>
      <c r="D2479" s="1"/>
      <c r="E2479" s="1"/>
      <c r="F2479" s="1"/>
      <c r="G2479" s="1"/>
      <c r="H2479" s="2"/>
      <c r="I2479" s="1"/>
      <c r="J2479" s="1"/>
      <c r="K2479" s="2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2"/>
      <c r="BF2479" s="1"/>
      <c r="BG2479" s="1"/>
      <c r="BH2479" s="1"/>
      <c r="BI2479" s="1"/>
      <c r="BJ2479" s="1"/>
      <c r="BK2479" s="1"/>
      <c r="BL2479" s="1"/>
      <c r="BM2479" s="1"/>
      <c r="BN2479" s="2"/>
      <c r="BO2479" s="1"/>
      <c r="BP2479" s="1"/>
      <c r="BQ2479" s="1"/>
      <c r="BR2479" s="2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2"/>
      <c r="CG2479" s="1"/>
      <c r="CH2479" s="1"/>
      <c r="CI2479" s="2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2"/>
      <c r="DR2479" s="1"/>
      <c r="DS2479" s="1"/>
      <c r="DT2479" s="1"/>
      <c r="DU2479" s="1"/>
      <c r="DV2479" s="1"/>
      <c r="DW2479" s="1"/>
    </row>
    <row r="2480" spans="1:127" x14ac:dyDescent="0.3">
      <c r="A2480" s="1"/>
      <c r="B2480" s="1"/>
      <c r="C2480" s="1"/>
      <c r="D2480" s="1"/>
      <c r="E2480" s="1"/>
      <c r="F2480" s="1"/>
      <c r="G2480" s="1"/>
      <c r="H2480" s="2"/>
      <c r="I2480" s="1"/>
      <c r="J2480" s="1"/>
      <c r="K2480" s="2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2"/>
      <c r="BF2480" s="1"/>
      <c r="BG2480" s="1"/>
      <c r="BH2480" s="1"/>
      <c r="BI2480" s="1"/>
      <c r="BJ2480" s="1"/>
      <c r="BK2480" s="1"/>
      <c r="BL2480" s="1"/>
      <c r="BM2480" s="1"/>
      <c r="BN2480" s="2"/>
      <c r="BO2480" s="1"/>
      <c r="BP2480" s="1"/>
      <c r="BQ2480" s="1"/>
      <c r="BR2480" s="2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2"/>
      <c r="CG2480" s="1"/>
      <c r="CH2480" s="1"/>
      <c r="CI2480" s="2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2"/>
      <c r="DR2480" s="1"/>
      <c r="DS2480" s="1"/>
      <c r="DT2480" s="1"/>
      <c r="DU2480" s="1"/>
      <c r="DV2480" s="1"/>
      <c r="DW2480" s="1"/>
    </row>
    <row r="2481" spans="1:127" x14ac:dyDescent="0.3">
      <c r="A2481" s="1"/>
      <c r="B2481" s="1"/>
      <c r="C2481" s="1"/>
      <c r="D2481" s="1"/>
      <c r="E2481" s="1"/>
      <c r="F2481" s="1"/>
      <c r="G2481" s="1"/>
      <c r="H2481" s="2"/>
      <c r="I2481" s="1"/>
      <c r="J2481" s="1"/>
      <c r="K2481" s="2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2"/>
      <c r="BF2481" s="1"/>
      <c r="BG2481" s="1"/>
      <c r="BH2481" s="1"/>
      <c r="BI2481" s="1"/>
      <c r="BJ2481" s="1"/>
      <c r="BK2481" s="1"/>
      <c r="BL2481" s="1"/>
      <c r="BM2481" s="1"/>
      <c r="BN2481" s="2"/>
      <c r="BO2481" s="1"/>
      <c r="BP2481" s="1"/>
      <c r="BQ2481" s="1"/>
      <c r="BR2481" s="2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2"/>
      <c r="CG2481" s="1"/>
      <c r="CH2481" s="1"/>
      <c r="CI2481" s="2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2"/>
      <c r="DR2481" s="1"/>
      <c r="DS2481" s="1"/>
      <c r="DT2481" s="1"/>
      <c r="DU2481" s="1"/>
      <c r="DV2481" s="1"/>
      <c r="DW2481" s="1"/>
    </row>
    <row r="2482" spans="1:127" x14ac:dyDescent="0.3">
      <c r="A2482" s="1"/>
      <c r="B2482" s="1"/>
      <c r="C2482" s="1"/>
      <c r="D2482" s="1"/>
      <c r="E2482" s="1"/>
      <c r="F2482" s="1"/>
      <c r="G2482" s="1"/>
      <c r="H2482" s="2"/>
      <c r="I2482" s="1"/>
      <c r="J2482" s="1"/>
      <c r="K2482" s="2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2"/>
      <c r="BF2482" s="1"/>
      <c r="BG2482" s="1"/>
      <c r="BH2482" s="1"/>
      <c r="BI2482" s="1"/>
      <c r="BJ2482" s="1"/>
      <c r="BK2482" s="1"/>
      <c r="BL2482" s="1"/>
      <c r="BM2482" s="1"/>
      <c r="BN2482" s="2"/>
      <c r="BO2482" s="1"/>
      <c r="BP2482" s="1"/>
      <c r="BQ2482" s="1"/>
      <c r="BR2482" s="2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2"/>
      <c r="CG2482" s="1"/>
      <c r="CH2482" s="1"/>
      <c r="CI2482" s="2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2"/>
      <c r="DR2482" s="1"/>
      <c r="DS2482" s="1"/>
      <c r="DT2482" s="1"/>
      <c r="DU2482" s="1"/>
      <c r="DV2482" s="1"/>
      <c r="DW2482" s="1"/>
    </row>
    <row r="2483" spans="1:127" x14ac:dyDescent="0.3">
      <c r="A2483" s="1"/>
      <c r="B2483" s="1"/>
      <c r="C2483" s="1"/>
      <c r="D2483" s="1"/>
      <c r="E2483" s="1"/>
      <c r="F2483" s="1"/>
      <c r="G2483" s="1"/>
      <c r="H2483" s="2"/>
      <c r="I2483" s="1"/>
      <c r="J2483" s="1"/>
      <c r="K2483" s="2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2"/>
      <c r="BF2483" s="1"/>
      <c r="BG2483" s="1"/>
      <c r="BH2483" s="1"/>
      <c r="BI2483" s="1"/>
      <c r="BJ2483" s="1"/>
      <c r="BK2483" s="1"/>
      <c r="BL2483" s="1"/>
      <c r="BM2483" s="1"/>
      <c r="BN2483" s="2"/>
      <c r="BO2483" s="1"/>
      <c r="BP2483" s="1"/>
      <c r="BQ2483" s="1"/>
      <c r="BR2483" s="2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2"/>
      <c r="CG2483" s="1"/>
      <c r="CH2483" s="1"/>
      <c r="CI2483" s="2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2"/>
      <c r="DR2483" s="1"/>
      <c r="DS2483" s="1"/>
      <c r="DT2483" s="1"/>
      <c r="DU2483" s="1"/>
      <c r="DV2483" s="1"/>
      <c r="DW2483" s="1"/>
    </row>
    <row r="2484" spans="1:127" x14ac:dyDescent="0.3">
      <c r="A2484" s="1"/>
      <c r="B2484" s="1"/>
      <c r="C2484" s="1"/>
      <c r="D2484" s="1"/>
      <c r="E2484" s="1"/>
      <c r="F2484" s="1"/>
      <c r="G2484" s="1"/>
      <c r="H2484" s="2"/>
      <c r="I2484" s="1"/>
      <c r="J2484" s="1"/>
      <c r="K2484" s="2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2"/>
      <c r="BF2484" s="1"/>
      <c r="BG2484" s="1"/>
      <c r="BH2484" s="1"/>
      <c r="BI2484" s="1"/>
      <c r="BJ2484" s="1"/>
      <c r="BK2484" s="1"/>
      <c r="BL2484" s="1"/>
      <c r="BM2484" s="1"/>
      <c r="BN2484" s="2"/>
      <c r="BO2484" s="1"/>
      <c r="BP2484" s="1"/>
      <c r="BQ2484" s="1"/>
      <c r="BR2484" s="2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2"/>
      <c r="CG2484" s="1"/>
      <c r="CH2484" s="1"/>
      <c r="CI2484" s="2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2"/>
      <c r="DR2484" s="1"/>
      <c r="DS2484" s="1"/>
      <c r="DT2484" s="1"/>
      <c r="DU2484" s="1"/>
      <c r="DV2484" s="1"/>
      <c r="DW2484" s="1"/>
    </row>
    <row r="2485" spans="1:127" x14ac:dyDescent="0.3">
      <c r="A2485" s="1"/>
      <c r="B2485" s="1"/>
      <c r="C2485" s="1"/>
      <c r="D2485" s="1"/>
      <c r="E2485" s="1"/>
      <c r="F2485" s="1"/>
      <c r="G2485" s="1"/>
      <c r="H2485" s="2"/>
      <c r="I2485" s="1"/>
      <c r="J2485" s="1"/>
      <c r="K2485" s="2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2"/>
      <c r="BF2485" s="1"/>
      <c r="BG2485" s="1"/>
      <c r="BH2485" s="1"/>
      <c r="BI2485" s="1"/>
      <c r="BJ2485" s="1"/>
      <c r="BK2485" s="1"/>
      <c r="BL2485" s="1"/>
      <c r="BM2485" s="1"/>
      <c r="BN2485" s="2"/>
      <c r="BO2485" s="1"/>
      <c r="BP2485" s="1"/>
      <c r="BQ2485" s="1"/>
      <c r="BR2485" s="2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2"/>
      <c r="CG2485" s="1"/>
      <c r="CH2485" s="1"/>
      <c r="CI2485" s="2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2"/>
      <c r="DR2485" s="1"/>
      <c r="DS2485" s="1"/>
      <c r="DT2485" s="1"/>
      <c r="DU2485" s="1"/>
      <c r="DV2485" s="1"/>
      <c r="DW2485" s="1"/>
    </row>
    <row r="2486" spans="1:127" x14ac:dyDescent="0.3">
      <c r="A2486" s="1"/>
      <c r="B2486" s="1"/>
      <c r="C2486" s="1"/>
      <c r="D2486" s="1"/>
      <c r="E2486" s="1"/>
      <c r="F2486" s="1"/>
      <c r="G2486" s="1"/>
      <c r="H2486" s="2"/>
      <c r="I2486" s="1"/>
      <c r="J2486" s="1"/>
      <c r="K2486" s="2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2"/>
      <c r="BF2486" s="1"/>
      <c r="BG2486" s="1"/>
      <c r="BH2486" s="1"/>
      <c r="BI2486" s="1"/>
      <c r="BJ2486" s="1"/>
      <c r="BK2486" s="1"/>
      <c r="BL2486" s="1"/>
      <c r="BM2486" s="1"/>
      <c r="BN2486" s="2"/>
      <c r="BO2486" s="1"/>
      <c r="BP2486" s="1"/>
      <c r="BQ2486" s="1"/>
      <c r="BR2486" s="2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2"/>
      <c r="CG2486" s="1"/>
      <c r="CH2486" s="1"/>
      <c r="CI2486" s="2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2"/>
      <c r="DR2486" s="1"/>
      <c r="DS2486" s="1"/>
      <c r="DT2486" s="1"/>
      <c r="DU2486" s="1"/>
      <c r="DV2486" s="1"/>
      <c r="DW2486" s="1"/>
    </row>
    <row r="2487" spans="1:127" x14ac:dyDescent="0.3">
      <c r="A2487" s="1"/>
      <c r="B2487" s="1"/>
      <c r="C2487" s="1"/>
      <c r="D2487" s="1"/>
      <c r="E2487" s="1"/>
      <c r="F2487" s="1"/>
      <c r="G2487" s="1"/>
      <c r="H2487" s="2"/>
      <c r="I2487" s="1"/>
      <c r="J2487" s="1"/>
      <c r="K2487" s="2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2"/>
      <c r="BF2487" s="1"/>
      <c r="BG2487" s="1"/>
      <c r="BH2487" s="1"/>
      <c r="BI2487" s="1"/>
      <c r="BJ2487" s="1"/>
      <c r="BK2487" s="1"/>
      <c r="BL2487" s="1"/>
      <c r="BM2487" s="1"/>
      <c r="BN2487" s="2"/>
      <c r="BO2487" s="1"/>
      <c r="BP2487" s="1"/>
      <c r="BQ2487" s="1"/>
      <c r="BR2487" s="2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2"/>
      <c r="CG2487" s="1"/>
      <c r="CH2487" s="1"/>
      <c r="CI2487" s="2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2"/>
      <c r="DR2487" s="1"/>
      <c r="DS2487" s="1"/>
      <c r="DT2487" s="1"/>
      <c r="DU2487" s="1"/>
      <c r="DV2487" s="1"/>
      <c r="DW2487" s="1"/>
    </row>
    <row r="2488" spans="1:127" x14ac:dyDescent="0.3">
      <c r="A2488" s="1"/>
      <c r="B2488" s="1"/>
      <c r="C2488" s="1"/>
      <c r="D2488" s="1"/>
      <c r="E2488" s="1"/>
      <c r="F2488" s="1"/>
      <c r="G2488" s="1"/>
      <c r="H2488" s="2"/>
      <c r="I2488" s="1"/>
      <c r="J2488" s="1"/>
      <c r="K2488" s="2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2"/>
      <c r="BF2488" s="1"/>
      <c r="BG2488" s="1"/>
      <c r="BH2488" s="1"/>
      <c r="BI2488" s="1"/>
      <c r="BJ2488" s="1"/>
      <c r="BK2488" s="1"/>
      <c r="BL2488" s="1"/>
      <c r="BM2488" s="1"/>
      <c r="BN2488" s="2"/>
      <c r="BO2488" s="1"/>
      <c r="BP2488" s="1"/>
      <c r="BQ2488" s="1"/>
      <c r="BR2488" s="2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2"/>
      <c r="CG2488" s="1"/>
      <c r="CH2488" s="1"/>
      <c r="CI2488" s="2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2"/>
      <c r="DR2488" s="1"/>
      <c r="DS2488" s="1"/>
      <c r="DT2488" s="1"/>
      <c r="DU2488" s="1"/>
      <c r="DV2488" s="1"/>
      <c r="DW2488" s="1"/>
    </row>
    <row r="2489" spans="1:127" x14ac:dyDescent="0.3">
      <c r="A2489" s="1"/>
      <c r="B2489" s="1"/>
      <c r="C2489" s="1"/>
      <c r="D2489" s="1"/>
      <c r="E2489" s="1"/>
      <c r="F2489" s="1"/>
      <c r="G2489" s="1"/>
      <c r="H2489" s="2"/>
      <c r="I2489" s="1"/>
      <c r="J2489" s="1"/>
      <c r="K2489" s="2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2"/>
      <c r="BF2489" s="1"/>
      <c r="BG2489" s="1"/>
      <c r="BH2489" s="1"/>
      <c r="BI2489" s="1"/>
      <c r="BJ2489" s="1"/>
      <c r="BK2489" s="1"/>
      <c r="BL2489" s="1"/>
      <c r="BM2489" s="1"/>
      <c r="BN2489" s="2"/>
      <c r="BO2489" s="1"/>
      <c r="BP2489" s="1"/>
      <c r="BQ2489" s="1"/>
      <c r="BR2489" s="2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2"/>
      <c r="CG2489" s="1"/>
      <c r="CH2489" s="1"/>
      <c r="CI2489" s="2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2"/>
      <c r="DR2489" s="1"/>
      <c r="DS2489" s="1"/>
      <c r="DT2489" s="1"/>
      <c r="DU2489" s="1"/>
      <c r="DV2489" s="1"/>
      <c r="DW2489" s="1"/>
    </row>
    <row r="2490" spans="1:127" x14ac:dyDescent="0.3">
      <c r="A2490" s="1"/>
      <c r="B2490" s="1"/>
      <c r="C2490" s="1"/>
      <c r="D2490" s="1"/>
      <c r="E2490" s="1"/>
      <c r="F2490" s="1"/>
      <c r="G2490" s="1"/>
      <c r="H2490" s="2"/>
      <c r="I2490" s="1"/>
      <c r="J2490" s="1"/>
      <c r="K2490" s="2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2"/>
      <c r="BF2490" s="1"/>
      <c r="BG2490" s="1"/>
      <c r="BH2490" s="1"/>
      <c r="BI2490" s="1"/>
      <c r="BJ2490" s="1"/>
      <c r="BK2490" s="1"/>
      <c r="BL2490" s="1"/>
      <c r="BM2490" s="1"/>
      <c r="BN2490" s="2"/>
      <c r="BO2490" s="1"/>
      <c r="BP2490" s="1"/>
      <c r="BQ2490" s="1"/>
      <c r="BR2490" s="2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2"/>
      <c r="CG2490" s="1"/>
      <c r="CH2490" s="1"/>
      <c r="CI2490" s="2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2"/>
      <c r="DR2490" s="1"/>
      <c r="DS2490" s="1"/>
      <c r="DT2490" s="1"/>
      <c r="DU2490" s="1"/>
      <c r="DV2490" s="1"/>
      <c r="DW2490" s="1"/>
    </row>
    <row r="2491" spans="1:127" x14ac:dyDescent="0.3">
      <c r="A2491" s="1"/>
      <c r="B2491" s="1"/>
      <c r="C2491" s="1"/>
      <c r="D2491" s="1"/>
      <c r="E2491" s="1"/>
      <c r="F2491" s="1"/>
      <c r="G2491" s="1"/>
      <c r="H2491" s="2"/>
      <c r="I2491" s="1"/>
      <c r="J2491" s="1"/>
      <c r="K2491" s="2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2"/>
      <c r="BF2491" s="1"/>
      <c r="BG2491" s="1"/>
      <c r="BH2491" s="1"/>
      <c r="BI2491" s="1"/>
      <c r="BJ2491" s="1"/>
      <c r="BK2491" s="1"/>
      <c r="BL2491" s="1"/>
      <c r="BM2491" s="1"/>
      <c r="BN2491" s="2"/>
      <c r="BO2491" s="1"/>
      <c r="BP2491" s="1"/>
      <c r="BQ2491" s="1"/>
      <c r="BR2491" s="2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2"/>
      <c r="CG2491" s="1"/>
      <c r="CH2491" s="1"/>
      <c r="CI2491" s="2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2"/>
      <c r="DR2491" s="1"/>
      <c r="DS2491" s="1"/>
      <c r="DT2491" s="1"/>
      <c r="DU2491" s="1"/>
      <c r="DV2491" s="1"/>
      <c r="DW2491" s="1"/>
    </row>
    <row r="2492" spans="1:127" x14ac:dyDescent="0.3">
      <c r="A2492" s="1"/>
      <c r="B2492" s="1"/>
      <c r="C2492" s="1"/>
      <c r="D2492" s="1"/>
      <c r="E2492" s="1"/>
      <c r="F2492" s="1"/>
      <c r="G2492" s="1"/>
      <c r="H2492" s="2"/>
      <c r="I2492" s="1"/>
      <c r="J2492" s="1"/>
      <c r="K2492" s="2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2"/>
      <c r="BF2492" s="1"/>
      <c r="BG2492" s="1"/>
      <c r="BH2492" s="1"/>
      <c r="BI2492" s="1"/>
      <c r="BJ2492" s="1"/>
      <c r="BK2492" s="1"/>
      <c r="BL2492" s="1"/>
      <c r="BM2492" s="1"/>
      <c r="BN2492" s="2"/>
      <c r="BO2492" s="1"/>
      <c r="BP2492" s="1"/>
      <c r="BQ2492" s="1"/>
      <c r="BR2492" s="2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2"/>
      <c r="CG2492" s="1"/>
      <c r="CH2492" s="1"/>
      <c r="CI2492" s="2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2"/>
      <c r="DR2492" s="1"/>
      <c r="DS2492" s="1"/>
      <c r="DT2492" s="1"/>
      <c r="DU2492" s="1"/>
      <c r="DV2492" s="1"/>
      <c r="DW2492" s="1"/>
    </row>
    <row r="2493" spans="1:127" x14ac:dyDescent="0.3">
      <c r="A2493" s="1"/>
      <c r="B2493" s="1"/>
      <c r="C2493" s="1"/>
      <c r="D2493" s="1"/>
      <c r="E2493" s="1"/>
      <c r="F2493" s="1"/>
      <c r="G2493" s="1"/>
      <c r="H2493" s="2"/>
      <c r="I2493" s="1"/>
      <c r="J2493" s="1"/>
      <c r="K2493" s="2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2"/>
      <c r="BF2493" s="1"/>
      <c r="BG2493" s="1"/>
      <c r="BH2493" s="1"/>
      <c r="BI2493" s="1"/>
      <c r="BJ2493" s="1"/>
      <c r="BK2493" s="1"/>
      <c r="BL2493" s="1"/>
      <c r="BM2493" s="1"/>
      <c r="BN2493" s="2"/>
      <c r="BO2493" s="1"/>
      <c r="BP2493" s="1"/>
      <c r="BQ2493" s="1"/>
      <c r="BR2493" s="2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2"/>
      <c r="CG2493" s="1"/>
      <c r="CH2493" s="1"/>
      <c r="CI2493" s="2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2"/>
      <c r="DR2493" s="1"/>
      <c r="DS2493" s="1"/>
      <c r="DT2493" s="1"/>
      <c r="DU2493" s="1"/>
      <c r="DV2493" s="1"/>
      <c r="DW2493" s="1"/>
    </row>
    <row r="2494" spans="1:127" x14ac:dyDescent="0.3">
      <c r="A2494" s="1"/>
      <c r="B2494" s="1"/>
      <c r="C2494" s="1"/>
      <c r="D2494" s="1"/>
      <c r="E2494" s="1"/>
      <c r="F2494" s="1"/>
      <c r="G2494" s="1"/>
      <c r="H2494" s="2"/>
      <c r="I2494" s="1"/>
      <c r="J2494" s="1"/>
      <c r="K2494" s="2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2"/>
      <c r="BF2494" s="1"/>
      <c r="BG2494" s="1"/>
      <c r="BH2494" s="1"/>
      <c r="BI2494" s="1"/>
      <c r="BJ2494" s="1"/>
      <c r="BK2494" s="1"/>
      <c r="BL2494" s="1"/>
      <c r="BM2494" s="1"/>
      <c r="BN2494" s="2"/>
      <c r="BO2494" s="1"/>
      <c r="BP2494" s="1"/>
      <c r="BQ2494" s="1"/>
      <c r="BR2494" s="2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2"/>
      <c r="CG2494" s="1"/>
      <c r="CH2494" s="1"/>
      <c r="CI2494" s="2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2"/>
      <c r="DR2494" s="1"/>
      <c r="DS2494" s="1"/>
      <c r="DT2494" s="1"/>
      <c r="DU2494" s="1"/>
      <c r="DV2494" s="1"/>
      <c r="DW2494" s="1"/>
    </row>
    <row r="2495" spans="1:127" x14ac:dyDescent="0.3">
      <c r="A2495" s="1"/>
      <c r="B2495" s="1"/>
      <c r="C2495" s="1"/>
      <c r="D2495" s="1"/>
      <c r="E2495" s="1"/>
      <c r="F2495" s="1"/>
      <c r="G2495" s="1"/>
      <c r="H2495" s="2"/>
      <c r="I2495" s="1"/>
      <c r="J2495" s="1"/>
      <c r="K2495" s="2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2"/>
      <c r="BF2495" s="1"/>
      <c r="BG2495" s="1"/>
      <c r="BH2495" s="1"/>
      <c r="BI2495" s="1"/>
      <c r="BJ2495" s="1"/>
      <c r="BK2495" s="1"/>
      <c r="BL2495" s="1"/>
      <c r="BM2495" s="1"/>
      <c r="BN2495" s="2"/>
      <c r="BO2495" s="1"/>
      <c r="BP2495" s="1"/>
      <c r="BQ2495" s="1"/>
      <c r="BR2495" s="2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2"/>
      <c r="CG2495" s="1"/>
      <c r="CH2495" s="1"/>
      <c r="CI2495" s="2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2"/>
      <c r="DR2495" s="1"/>
      <c r="DS2495" s="1"/>
      <c r="DT2495" s="1"/>
      <c r="DU2495" s="1"/>
      <c r="DV2495" s="1"/>
      <c r="DW2495" s="1"/>
    </row>
    <row r="2496" spans="1:127" x14ac:dyDescent="0.3">
      <c r="A2496" s="1"/>
      <c r="B2496" s="1"/>
      <c r="C2496" s="1"/>
      <c r="D2496" s="1"/>
      <c r="E2496" s="1"/>
      <c r="F2496" s="1"/>
      <c r="G2496" s="1"/>
      <c r="H2496" s="2"/>
      <c r="I2496" s="1"/>
      <c r="J2496" s="1"/>
      <c r="K2496" s="2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2"/>
      <c r="BF2496" s="1"/>
      <c r="BG2496" s="1"/>
      <c r="BH2496" s="1"/>
      <c r="BI2496" s="1"/>
      <c r="BJ2496" s="1"/>
      <c r="BK2496" s="1"/>
      <c r="BL2496" s="1"/>
      <c r="BM2496" s="1"/>
      <c r="BN2496" s="2"/>
      <c r="BO2496" s="1"/>
      <c r="BP2496" s="1"/>
      <c r="BQ2496" s="1"/>
      <c r="BR2496" s="2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2"/>
      <c r="CG2496" s="1"/>
      <c r="CH2496" s="1"/>
      <c r="CI2496" s="2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2"/>
      <c r="DR2496" s="1"/>
      <c r="DS2496" s="1"/>
      <c r="DT2496" s="1"/>
      <c r="DU2496" s="1"/>
      <c r="DV2496" s="1"/>
      <c r="DW2496" s="1"/>
    </row>
    <row r="2497" spans="1:127" x14ac:dyDescent="0.3">
      <c r="A2497" s="1"/>
      <c r="B2497" s="1"/>
      <c r="C2497" s="1"/>
      <c r="D2497" s="1"/>
      <c r="E2497" s="1"/>
      <c r="F2497" s="1"/>
      <c r="G2497" s="1"/>
      <c r="H2497" s="2"/>
      <c r="I2497" s="1"/>
      <c r="J2497" s="1"/>
      <c r="K2497" s="2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2"/>
      <c r="BF2497" s="1"/>
      <c r="BG2497" s="1"/>
      <c r="BH2497" s="1"/>
      <c r="BI2497" s="1"/>
      <c r="BJ2497" s="1"/>
      <c r="BK2497" s="1"/>
      <c r="BL2497" s="1"/>
      <c r="BM2497" s="1"/>
      <c r="BN2497" s="2"/>
      <c r="BO2497" s="1"/>
      <c r="BP2497" s="1"/>
      <c r="BQ2497" s="1"/>
      <c r="BR2497" s="2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2"/>
      <c r="CG2497" s="1"/>
      <c r="CH2497" s="1"/>
      <c r="CI2497" s="2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2"/>
      <c r="DR2497" s="1"/>
      <c r="DS2497" s="1"/>
      <c r="DT2497" s="1"/>
      <c r="DU2497" s="1"/>
      <c r="DV2497" s="1"/>
      <c r="DW2497" s="1"/>
    </row>
    <row r="2498" spans="1:127" x14ac:dyDescent="0.3">
      <c r="A2498" s="1"/>
      <c r="B2498" s="1"/>
      <c r="C2498" s="1"/>
      <c r="D2498" s="1"/>
      <c r="E2498" s="1"/>
      <c r="F2498" s="1"/>
      <c r="G2498" s="1"/>
      <c r="H2498" s="2"/>
      <c r="I2498" s="1"/>
      <c r="J2498" s="1"/>
      <c r="K2498" s="2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2"/>
      <c r="BF2498" s="1"/>
      <c r="BG2498" s="1"/>
      <c r="BH2498" s="1"/>
      <c r="BI2498" s="1"/>
      <c r="BJ2498" s="1"/>
      <c r="BK2498" s="1"/>
      <c r="BL2498" s="1"/>
      <c r="BM2498" s="1"/>
      <c r="BN2498" s="2"/>
      <c r="BO2498" s="1"/>
      <c r="BP2498" s="1"/>
      <c r="BQ2498" s="1"/>
      <c r="BR2498" s="2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2"/>
      <c r="CG2498" s="1"/>
      <c r="CH2498" s="1"/>
      <c r="CI2498" s="2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2"/>
      <c r="DR2498" s="1"/>
      <c r="DS2498" s="1"/>
      <c r="DT2498" s="1"/>
      <c r="DU2498" s="1"/>
      <c r="DV2498" s="1"/>
      <c r="DW2498" s="1"/>
    </row>
    <row r="2499" spans="1:127" x14ac:dyDescent="0.3">
      <c r="A2499" s="1"/>
      <c r="B2499" s="1"/>
      <c r="C2499" s="1"/>
      <c r="D2499" s="1"/>
      <c r="E2499" s="1"/>
      <c r="F2499" s="1"/>
      <c r="G2499" s="1"/>
      <c r="H2499" s="2"/>
      <c r="I2499" s="1"/>
      <c r="J2499" s="1"/>
      <c r="K2499" s="2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2"/>
      <c r="BF2499" s="1"/>
      <c r="BG2499" s="1"/>
      <c r="BH2499" s="1"/>
      <c r="BI2499" s="1"/>
      <c r="BJ2499" s="1"/>
      <c r="BK2499" s="1"/>
      <c r="BL2499" s="1"/>
      <c r="BM2499" s="1"/>
      <c r="BN2499" s="2"/>
      <c r="BO2499" s="1"/>
      <c r="BP2499" s="1"/>
      <c r="BQ2499" s="1"/>
      <c r="BR2499" s="2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2"/>
      <c r="CG2499" s="1"/>
      <c r="CH2499" s="1"/>
      <c r="CI2499" s="2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2"/>
      <c r="DR2499" s="1"/>
      <c r="DS2499" s="1"/>
      <c r="DT2499" s="1"/>
      <c r="DU2499" s="1"/>
      <c r="DV2499" s="1"/>
      <c r="DW2499" s="1"/>
    </row>
    <row r="2500" spans="1:127" x14ac:dyDescent="0.3">
      <c r="A2500" s="1"/>
      <c r="B2500" s="1"/>
      <c r="C2500" s="1"/>
      <c r="D2500" s="1"/>
      <c r="E2500" s="1"/>
      <c r="F2500" s="1"/>
      <c r="G2500" s="1"/>
      <c r="H2500" s="2"/>
      <c r="I2500" s="1"/>
      <c r="J2500" s="1"/>
      <c r="K2500" s="2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2"/>
      <c r="BF2500" s="1"/>
      <c r="BG2500" s="1"/>
      <c r="BH2500" s="1"/>
      <c r="BI2500" s="1"/>
      <c r="BJ2500" s="1"/>
      <c r="BK2500" s="1"/>
      <c r="BL2500" s="1"/>
      <c r="BM2500" s="1"/>
      <c r="BN2500" s="2"/>
      <c r="BO2500" s="1"/>
      <c r="BP2500" s="1"/>
      <c r="BQ2500" s="1"/>
      <c r="BR2500" s="2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2"/>
      <c r="CG2500" s="1"/>
      <c r="CH2500" s="1"/>
      <c r="CI2500" s="2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2"/>
      <c r="DR2500" s="1"/>
      <c r="DS2500" s="1"/>
      <c r="DT2500" s="1"/>
      <c r="DU2500" s="1"/>
      <c r="DV2500" s="1"/>
      <c r="DW2500" s="1"/>
    </row>
    <row r="2501" spans="1:127" x14ac:dyDescent="0.3">
      <c r="A2501" s="1"/>
      <c r="B2501" s="1"/>
      <c r="C2501" s="1"/>
      <c r="D2501" s="1"/>
      <c r="E2501" s="1"/>
      <c r="F2501" s="1"/>
      <c r="G2501" s="1"/>
      <c r="H2501" s="2"/>
      <c r="I2501" s="1"/>
      <c r="J2501" s="1"/>
      <c r="K2501" s="2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2"/>
      <c r="BF2501" s="1"/>
      <c r="BG2501" s="1"/>
      <c r="BH2501" s="1"/>
      <c r="BI2501" s="1"/>
      <c r="BJ2501" s="1"/>
      <c r="BK2501" s="1"/>
      <c r="BL2501" s="1"/>
      <c r="BM2501" s="1"/>
      <c r="BN2501" s="2"/>
      <c r="BO2501" s="1"/>
      <c r="BP2501" s="1"/>
      <c r="BQ2501" s="1"/>
      <c r="BR2501" s="2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2"/>
      <c r="CG2501" s="1"/>
      <c r="CH2501" s="1"/>
      <c r="CI2501" s="2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2"/>
      <c r="DR2501" s="1"/>
      <c r="DS2501" s="1"/>
      <c r="DT2501" s="1"/>
      <c r="DU2501" s="1"/>
      <c r="DV2501" s="1"/>
      <c r="DW2501" s="1"/>
    </row>
    <row r="2502" spans="1:127" x14ac:dyDescent="0.3">
      <c r="A2502" s="1"/>
      <c r="B2502" s="1"/>
      <c r="C2502" s="1"/>
      <c r="D2502" s="1"/>
      <c r="E2502" s="1"/>
      <c r="F2502" s="1"/>
      <c r="G2502" s="1"/>
      <c r="H2502" s="2"/>
      <c r="I2502" s="1"/>
      <c r="J2502" s="1"/>
      <c r="K2502" s="2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2"/>
      <c r="BF2502" s="1"/>
      <c r="BG2502" s="1"/>
      <c r="BH2502" s="1"/>
      <c r="BI2502" s="1"/>
      <c r="BJ2502" s="1"/>
      <c r="BK2502" s="1"/>
      <c r="BL2502" s="1"/>
      <c r="BM2502" s="1"/>
      <c r="BN2502" s="2"/>
      <c r="BO2502" s="1"/>
      <c r="BP2502" s="1"/>
      <c r="BQ2502" s="1"/>
      <c r="BR2502" s="2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2"/>
      <c r="CG2502" s="1"/>
      <c r="CH2502" s="1"/>
      <c r="CI2502" s="2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2"/>
      <c r="DR2502" s="1"/>
      <c r="DS2502" s="1"/>
      <c r="DT2502" s="1"/>
      <c r="DU2502" s="1"/>
      <c r="DV2502" s="1"/>
      <c r="DW2502" s="1"/>
    </row>
    <row r="2503" spans="1:127" x14ac:dyDescent="0.3">
      <c r="A2503" s="1"/>
      <c r="B2503" s="1"/>
      <c r="C2503" s="1"/>
      <c r="D2503" s="1"/>
      <c r="E2503" s="1"/>
      <c r="F2503" s="1"/>
      <c r="G2503" s="2"/>
      <c r="H2503" s="2"/>
      <c r="I2503" s="1"/>
      <c r="J2503" s="1"/>
      <c r="K2503" s="2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2"/>
      <c r="BF2503" s="1"/>
      <c r="BG2503" s="1"/>
      <c r="BH2503" s="1"/>
      <c r="BI2503" s="1"/>
      <c r="BJ2503" s="1"/>
      <c r="BK2503" s="1"/>
      <c r="BL2503" s="1"/>
      <c r="BM2503" s="1"/>
      <c r="BN2503" s="2"/>
      <c r="BO2503" s="2"/>
      <c r="BP2503" s="1"/>
      <c r="BQ2503" s="1"/>
      <c r="BR2503" s="2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2"/>
      <c r="CG2503" s="1"/>
      <c r="CH2503" s="1"/>
      <c r="CI2503" s="2"/>
      <c r="CJ2503" s="1"/>
      <c r="CK2503" s="1"/>
      <c r="CL2503" s="1"/>
      <c r="CM2503" s="1"/>
      <c r="CN2503" s="1"/>
      <c r="CO2503" s="1"/>
      <c r="CP2503" s="1"/>
      <c r="CQ2503" s="1"/>
      <c r="CR2503" s="2"/>
      <c r="CS2503" s="2"/>
      <c r="CT2503" s="2"/>
      <c r="CU2503" s="2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2"/>
      <c r="DR2503" s="1"/>
      <c r="DS2503" s="1"/>
      <c r="DT2503" s="1"/>
      <c r="DU2503" s="2"/>
      <c r="DV2503" s="1"/>
      <c r="DW2503" s="1"/>
    </row>
    <row r="2504" spans="1:127" x14ac:dyDescent="0.3">
      <c r="A2504" s="1"/>
      <c r="B2504" s="1"/>
      <c r="C2504" s="1"/>
      <c r="D2504" s="1"/>
      <c r="E2504" s="1"/>
      <c r="F2504" s="1"/>
      <c r="G2504" s="1"/>
      <c r="H2504" s="2"/>
      <c r="I2504" s="1"/>
      <c r="J2504" s="1"/>
      <c r="K2504" s="2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2"/>
      <c r="BF2504" s="1"/>
      <c r="BG2504" s="1"/>
      <c r="BH2504" s="1"/>
      <c r="BI2504" s="1"/>
      <c r="BJ2504" s="1"/>
      <c r="BK2504" s="1"/>
      <c r="BL2504" s="1"/>
      <c r="BM2504" s="1"/>
      <c r="BN2504" s="2"/>
      <c r="BO2504" s="1"/>
      <c r="BP2504" s="1"/>
      <c r="BQ2504" s="1"/>
      <c r="BR2504" s="2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2"/>
      <c r="CG2504" s="1"/>
      <c r="CH2504" s="1"/>
      <c r="CI2504" s="2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2"/>
      <c r="DR2504" s="1"/>
      <c r="DS2504" s="1"/>
      <c r="DT2504" s="1"/>
      <c r="DU2504" s="1"/>
      <c r="DV2504" s="1"/>
      <c r="DW2504" s="1"/>
    </row>
    <row r="2505" spans="1:127" x14ac:dyDescent="0.3">
      <c r="A2505" s="1"/>
      <c r="B2505" s="1"/>
      <c r="C2505" s="1"/>
      <c r="D2505" s="1"/>
      <c r="E2505" s="1"/>
      <c r="F2505" s="1"/>
      <c r="G2505" s="1"/>
      <c r="H2505" s="2"/>
      <c r="I2505" s="1"/>
      <c r="J2505" s="1"/>
      <c r="K2505" s="2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2"/>
      <c r="BF2505" s="1"/>
      <c r="BG2505" s="1"/>
      <c r="BH2505" s="1"/>
      <c r="BI2505" s="1"/>
      <c r="BJ2505" s="1"/>
      <c r="BK2505" s="1"/>
      <c r="BL2505" s="1"/>
      <c r="BM2505" s="1"/>
      <c r="BN2505" s="2"/>
      <c r="BO2505" s="1"/>
      <c r="BP2505" s="1"/>
      <c r="BQ2505" s="1"/>
      <c r="BR2505" s="2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2"/>
      <c r="CG2505" s="1"/>
      <c r="CH2505" s="1"/>
      <c r="CI2505" s="2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2"/>
      <c r="DR2505" s="1"/>
      <c r="DS2505" s="1"/>
      <c r="DT2505" s="1"/>
      <c r="DU2505" s="1"/>
      <c r="DV2505" s="1"/>
      <c r="DW2505" s="1"/>
    </row>
    <row r="2506" spans="1:127" x14ac:dyDescent="0.3">
      <c r="A2506" s="1"/>
      <c r="B2506" s="1"/>
      <c r="C2506" s="1"/>
      <c r="D2506" s="1"/>
      <c r="E2506" s="1"/>
      <c r="F2506" s="1"/>
      <c r="G2506" s="1"/>
      <c r="H2506" s="2"/>
      <c r="I2506" s="1"/>
      <c r="J2506" s="1"/>
      <c r="K2506" s="2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2"/>
      <c r="BF2506" s="1"/>
      <c r="BG2506" s="1"/>
      <c r="BH2506" s="1"/>
      <c r="BI2506" s="1"/>
      <c r="BJ2506" s="1"/>
      <c r="BK2506" s="1"/>
      <c r="BL2506" s="1"/>
      <c r="BM2506" s="1"/>
      <c r="BN2506" s="2"/>
      <c r="BO2506" s="1"/>
      <c r="BP2506" s="1"/>
      <c r="BQ2506" s="1"/>
      <c r="BR2506" s="2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2"/>
      <c r="CG2506" s="1"/>
      <c r="CH2506" s="1"/>
      <c r="CI2506" s="2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2"/>
      <c r="DR2506" s="1"/>
      <c r="DS2506" s="1"/>
      <c r="DT2506" s="1"/>
      <c r="DU2506" s="1"/>
      <c r="DV2506" s="1"/>
      <c r="DW2506" s="1"/>
    </row>
    <row r="2507" spans="1:127" x14ac:dyDescent="0.3">
      <c r="A2507" s="1"/>
      <c r="B2507" s="1"/>
      <c r="C2507" s="1"/>
      <c r="D2507" s="1"/>
      <c r="E2507" s="1"/>
      <c r="F2507" s="1"/>
      <c r="G2507" s="1"/>
      <c r="H2507" s="2"/>
      <c r="I2507" s="1"/>
      <c r="J2507" s="1"/>
      <c r="K2507" s="2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2"/>
      <c r="BF2507" s="1"/>
      <c r="BG2507" s="1"/>
      <c r="BH2507" s="1"/>
      <c r="BI2507" s="1"/>
      <c r="BJ2507" s="1"/>
      <c r="BK2507" s="1"/>
      <c r="BL2507" s="1"/>
      <c r="BM2507" s="1"/>
      <c r="BN2507" s="2"/>
      <c r="BO2507" s="1"/>
      <c r="BP2507" s="1"/>
      <c r="BQ2507" s="1"/>
      <c r="BR2507" s="2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2"/>
      <c r="CG2507" s="1"/>
      <c r="CH2507" s="1"/>
      <c r="CI2507" s="2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2"/>
      <c r="DR2507" s="1"/>
      <c r="DS2507" s="1"/>
      <c r="DT2507" s="1"/>
      <c r="DU2507" s="1"/>
      <c r="DV2507" s="1"/>
      <c r="DW2507" s="1"/>
    </row>
    <row r="2508" spans="1:127" x14ac:dyDescent="0.3">
      <c r="A2508" s="1"/>
      <c r="B2508" s="1"/>
      <c r="C2508" s="1"/>
      <c r="D2508" s="1"/>
      <c r="E2508" s="1"/>
      <c r="F2508" s="1"/>
      <c r="G2508" s="1"/>
      <c r="H2508" s="2"/>
      <c r="I2508" s="1"/>
      <c r="J2508" s="1"/>
      <c r="K2508" s="2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2"/>
      <c r="BF2508" s="1"/>
      <c r="BG2508" s="1"/>
      <c r="BH2508" s="1"/>
      <c r="BI2508" s="1"/>
      <c r="BJ2508" s="1"/>
      <c r="BK2508" s="1"/>
      <c r="BL2508" s="1"/>
      <c r="BM2508" s="1"/>
      <c r="BN2508" s="2"/>
      <c r="BO2508" s="1"/>
      <c r="BP2508" s="1"/>
      <c r="BQ2508" s="1"/>
      <c r="BR2508" s="2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2"/>
      <c r="CG2508" s="1"/>
      <c r="CH2508" s="1"/>
      <c r="CI2508" s="2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2"/>
      <c r="DR2508" s="1"/>
      <c r="DS2508" s="1"/>
      <c r="DT2508" s="1"/>
      <c r="DU2508" s="1"/>
      <c r="DV2508" s="1"/>
      <c r="DW2508" s="1"/>
    </row>
    <row r="2509" spans="1:127" x14ac:dyDescent="0.3">
      <c r="A2509" s="1"/>
      <c r="B2509" s="1"/>
      <c r="C2509" s="1"/>
      <c r="D2509" s="1"/>
      <c r="E2509" s="1"/>
      <c r="F2509" s="1"/>
      <c r="G2509" s="1"/>
      <c r="H2509" s="2"/>
      <c r="I2509" s="1"/>
      <c r="J2509" s="1"/>
      <c r="K2509" s="2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2"/>
      <c r="BF2509" s="1"/>
      <c r="BG2509" s="1"/>
      <c r="BH2509" s="1"/>
      <c r="BI2509" s="1"/>
      <c r="BJ2509" s="1"/>
      <c r="BK2509" s="1"/>
      <c r="BL2509" s="1"/>
      <c r="BM2509" s="1"/>
      <c r="BN2509" s="2"/>
      <c r="BO2509" s="1"/>
      <c r="BP2509" s="1"/>
      <c r="BQ2509" s="1"/>
      <c r="BR2509" s="2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2"/>
      <c r="CG2509" s="1"/>
      <c r="CH2509" s="1"/>
      <c r="CI2509" s="2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2"/>
      <c r="DR2509" s="1"/>
      <c r="DS2509" s="1"/>
      <c r="DT2509" s="1"/>
      <c r="DU2509" s="1"/>
      <c r="DV2509" s="1"/>
      <c r="DW2509" s="1"/>
    </row>
    <row r="2510" spans="1:127" x14ac:dyDescent="0.3">
      <c r="A2510" s="1"/>
      <c r="B2510" s="1"/>
      <c r="C2510" s="1"/>
      <c r="D2510" s="1"/>
      <c r="E2510" s="1"/>
      <c r="F2510" s="1"/>
      <c r="G2510" s="1"/>
      <c r="H2510" s="2"/>
      <c r="I2510" s="1"/>
      <c r="J2510" s="1"/>
      <c r="K2510" s="2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2"/>
      <c r="BF2510" s="1"/>
      <c r="BG2510" s="1"/>
      <c r="BH2510" s="1"/>
      <c r="BI2510" s="1"/>
      <c r="BJ2510" s="1"/>
      <c r="BK2510" s="1"/>
      <c r="BL2510" s="1"/>
      <c r="BM2510" s="1"/>
      <c r="BN2510" s="2"/>
      <c r="BO2510" s="1"/>
      <c r="BP2510" s="1"/>
      <c r="BQ2510" s="1"/>
      <c r="BR2510" s="2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2"/>
      <c r="CG2510" s="1"/>
      <c r="CH2510" s="1"/>
      <c r="CI2510" s="2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2"/>
      <c r="DR2510" s="1"/>
      <c r="DS2510" s="1"/>
      <c r="DT2510" s="1"/>
      <c r="DU2510" s="1"/>
      <c r="DV2510" s="1"/>
      <c r="DW2510" s="1"/>
    </row>
    <row r="2511" spans="1:127" x14ac:dyDescent="0.3">
      <c r="A2511" s="1"/>
      <c r="B2511" s="1"/>
      <c r="C2511" s="1"/>
      <c r="D2511" s="1"/>
      <c r="E2511" s="1"/>
      <c r="F2511" s="1"/>
      <c r="G2511" s="1"/>
      <c r="H2511" s="2"/>
      <c r="I2511" s="1"/>
      <c r="J2511" s="1"/>
      <c r="K2511" s="2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2"/>
      <c r="BF2511" s="1"/>
      <c r="BG2511" s="1"/>
      <c r="BH2511" s="1"/>
      <c r="BI2511" s="1"/>
      <c r="BJ2511" s="1"/>
      <c r="BK2511" s="1"/>
      <c r="BL2511" s="1"/>
      <c r="BM2511" s="1"/>
      <c r="BN2511" s="2"/>
      <c r="BO2511" s="1"/>
      <c r="BP2511" s="1"/>
      <c r="BQ2511" s="1"/>
      <c r="BR2511" s="2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2"/>
      <c r="CG2511" s="1"/>
      <c r="CH2511" s="1"/>
      <c r="CI2511" s="2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2"/>
      <c r="DR2511" s="1"/>
      <c r="DS2511" s="1"/>
      <c r="DT2511" s="1"/>
      <c r="DU2511" s="1"/>
      <c r="DV2511" s="1"/>
      <c r="DW2511" s="1"/>
    </row>
    <row r="2512" spans="1:127" x14ac:dyDescent="0.3">
      <c r="A2512" s="1"/>
      <c r="B2512" s="1"/>
      <c r="C2512" s="1"/>
      <c r="D2512" s="1"/>
      <c r="E2512" s="1"/>
      <c r="F2512" s="1"/>
      <c r="G2512" s="1"/>
      <c r="H2512" s="2"/>
      <c r="I2512" s="1"/>
      <c r="J2512" s="1"/>
      <c r="K2512" s="2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2"/>
      <c r="BF2512" s="1"/>
      <c r="BG2512" s="1"/>
      <c r="BH2512" s="1"/>
      <c r="BI2512" s="1"/>
      <c r="BJ2512" s="1"/>
      <c r="BK2512" s="1"/>
      <c r="BL2512" s="1"/>
      <c r="BM2512" s="1"/>
      <c r="BN2512" s="2"/>
      <c r="BO2512" s="1"/>
      <c r="BP2512" s="1"/>
      <c r="BQ2512" s="1"/>
      <c r="BR2512" s="2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2"/>
      <c r="CG2512" s="1"/>
      <c r="CH2512" s="1"/>
      <c r="CI2512" s="2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2"/>
      <c r="DR2512" s="1"/>
      <c r="DS2512" s="1"/>
      <c r="DT2512" s="1"/>
      <c r="DU2512" s="1"/>
      <c r="DV2512" s="1"/>
      <c r="DW2512" s="1"/>
    </row>
    <row r="2513" spans="1:127" x14ac:dyDescent="0.3">
      <c r="A2513" s="1"/>
      <c r="B2513" s="1"/>
      <c r="C2513" s="1"/>
      <c r="D2513" s="1"/>
      <c r="E2513" s="1"/>
      <c r="F2513" s="1"/>
      <c r="G2513" s="1"/>
      <c r="H2513" s="2"/>
      <c r="I2513" s="1"/>
      <c r="J2513" s="1"/>
      <c r="K2513" s="2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2"/>
      <c r="BF2513" s="1"/>
      <c r="BG2513" s="1"/>
      <c r="BH2513" s="1"/>
      <c r="BI2513" s="1"/>
      <c r="BJ2513" s="1"/>
      <c r="BK2513" s="1"/>
      <c r="BL2513" s="1"/>
      <c r="BM2513" s="1"/>
      <c r="BN2513" s="2"/>
      <c r="BO2513" s="1"/>
      <c r="BP2513" s="1"/>
      <c r="BQ2513" s="1"/>
      <c r="BR2513" s="2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2"/>
      <c r="CG2513" s="1"/>
      <c r="CH2513" s="1"/>
      <c r="CI2513" s="2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2"/>
      <c r="DR2513" s="1"/>
      <c r="DS2513" s="1"/>
      <c r="DT2513" s="1"/>
      <c r="DU2513" s="1"/>
      <c r="DV2513" s="1"/>
      <c r="DW2513" s="1"/>
    </row>
    <row r="2514" spans="1:127" x14ac:dyDescent="0.3">
      <c r="A2514" s="1"/>
      <c r="B2514" s="1"/>
      <c r="C2514" s="1"/>
      <c r="D2514" s="1"/>
      <c r="E2514" s="1"/>
      <c r="F2514" s="1"/>
      <c r="G2514" s="1"/>
      <c r="H2514" s="2"/>
      <c r="I2514" s="1"/>
      <c r="J2514" s="1"/>
      <c r="K2514" s="2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2"/>
      <c r="BF2514" s="1"/>
      <c r="BG2514" s="1"/>
      <c r="BH2514" s="1"/>
      <c r="BI2514" s="1"/>
      <c r="BJ2514" s="1"/>
      <c r="BK2514" s="1"/>
      <c r="BL2514" s="1"/>
      <c r="BM2514" s="1"/>
      <c r="BN2514" s="2"/>
      <c r="BO2514" s="1"/>
      <c r="BP2514" s="1"/>
      <c r="BQ2514" s="1"/>
      <c r="BR2514" s="2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2"/>
      <c r="CG2514" s="1"/>
      <c r="CH2514" s="1"/>
      <c r="CI2514" s="2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2"/>
      <c r="DR2514" s="1"/>
      <c r="DS2514" s="1"/>
      <c r="DT2514" s="1"/>
      <c r="DU2514" s="1"/>
      <c r="DV2514" s="1"/>
      <c r="DW2514" s="1"/>
    </row>
    <row r="2515" spans="1:127" x14ac:dyDescent="0.3">
      <c r="A2515" s="1"/>
      <c r="B2515" s="1"/>
      <c r="C2515" s="1"/>
      <c r="D2515" s="1"/>
      <c r="E2515" s="1"/>
      <c r="F2515" s="1"/>
      <c r="G2515" s="1"/>
      <c r="H2515" s="2"/>
      <c r="I2515" s="1"/>
      <c r="J2515" s="1"/>
      <c r="K2515" s="2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2"/>
      <c r="BF2515" s="1"/>
      <c r="BG2515" s="1"/>
      <c r="BH2515" s="1"/>
      <c r="BI2515" s="1"/>
      <c r="BJ2515" s="1"/>
      <c r="BK2515" s="1"/>
      <c r="BL2515" s="1"/>
      <c r="BM2515" s="1"/>
      <c r="BN2515" s="2"/>
      <c r="BO2515" s="1"/>
      <c r="BP2515" s="1"/>
      <c r="BQ2515" s="1"/>
      <c r="BR2515" s="2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2"/>
      <c r="CG2515" s="1"/>
      <c r="CH2515" s="1"/>
      <c r="CI2515" s="2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2"/>
      <c r="DR2515" s="1"/>
      <c r="DS2515" s="1"/>
      <c r="DT2515" s="1"/>
      <c r="DU2515" s="1"/>
      <c r="DV2515" s="1"/>
      <c r="DW2515" s="1"/>
    </row>
    <row r="2516" spans="1:127" x14ac:dyDescent="0.3">
      <c r="A2516" s="1"/>
      <c r="B2516" s="1"/>
      <c r="C2516" s="1"/>
      <c r="D2516" s="1"/>
      <c r="E2516" s="1"/>
      <c r="F2516" s="1"/>
      <c r="G2516" s="1"/>
      <c r="H2516" s="2"/>
      <c r="I2516" s="1"/>
      <c r="J2516" s="1"/>
      <c r="K2516" s="2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2"/>
      <c r="BF2516" s="1"/>
      <c r="BG2516" s="1"/>
      <c r="BH2516" s="1"/>
      <c r="BI2516" s="1"/>
      <c r="BJ2516" s="1"/>
      <c r="BK2516" s="1"/>
      <c r="BL2516" s="1"/>
      <c r="BM2516" s="1"/>
      <c r="BN2516" s="2"/>
      <c r="BO2516" s="1"/>
      <c r="BP2516" s="1"/>
      <c r="BQ2516" s="1"/>
      <c r="BR2516" s="2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2"/>
      <c r="CG2516" s="1"/>
      <c r="CH2516" s="1"/>
      <c r="CI2516" s="2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2"/>
      <c r="DR2516" s="1"/>
      <c r="DS2516" s="1"/>
      <c r="DT2516" s="1"/>
      <c r="DU2516" s="1"/>
      <c r="DV2516" s="1"/>
      <c r="DW2516" s="1"/>
    </row>
    <row r="2517" spans="1:127" x14ac:dyDescent="0.3">
      <c r="A2517" s="1"/>
      <c r="B2517" s="1"/>
      <c r="C2517" s="1"/>
      <c r="D2517" s="1"/>
      <c r="E2517" s="1"/>
      <c r="F2517" s="1"/>
      <c r="G2517" s="1"/>
      <c r="H2517" s="2"/>
      <c r="I2517" s="1"/>
      <c r="J2517" s="1"/>
      <c r="K2517" s="2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2"/>
      <c r="BF2517" s="1"/>
      <c r="BG2517" s="1"/>
      <c r="BH2517" s="1"/>
      <c r="BI2517" s="1"/>
      <c r="BJ2517" s="1"/>
      <c r="BK2517" s="1"/>
      <c r="BL2517" s="1"/>
      <c r="BM2517" s="1"/>
      <c r="BN2517" s="2"/>
      <c r="BO2517" s="1"/>
      <c r="BP2517" s="1"/>
      <c r="BQ2517" s="1"/>
      <c r="BR2517" s="2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2"/>
      <c r="CG2517" s="1"/>
      <c r="CH2517" s="1"/>
      <c r="CI2517" s="2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2"/>
      <c r="DR2517" s="1"/>
      <c r="DS2517" s="1"/>
      <c r="DT2517" s="1"/>
      <c r="DU2517" s="1"/>
      <c r="DV2517" s="1"/>
      <c r="DW2517" s="1"/>
    </row>
    <row r="2518" spans="1:127" x14ac:dyDescent="0.3">
      <c r="A2518" s="1"/>
      <c r="B2518" s="1"/>
      <c r="C2518" s="1"/>
      <c r="D2518" s="1"/>
      <c r="E2518" s="1"/>
      <c r="F2518" s="1"/>
      <c r="G2518" s="1"/>
      <c r="H2518" s="2"/>
      <c r="I2518" s="1"/>
      <c r="J2518" s="1"/>
      <c r="K2518" s="2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2"/>
      <c r="BF2518" s="1"/>
      <c r="BG2518" s="1"/>
      <c r="BH2518" s="1"/>
      <c r="BI2518" s="1"/>
      <c r="BJ2518" s="1"/>
      <c r="BK2518" s="1"/>
      <c r="BL2518" s="1"/>
      <c r="BM2518" s="1"/>
      <c r="BN2518" s="2"/>
      <c r="BO2518" s="1"/>
      <c r="BP2518" s="1"/>
      <c r="BQ2518" s="1"/>
      <c r="BR2518" s="2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2"/>
      <c r="CG2518" s="1"/>
      <c r="CH2518" s="1"/>
      <c r="CI2518" s="2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2"/>
      <c r="DR2518" s="1"/>
      <c r="DS2518" s="1"/>
      <c r="DT2518" s="1"/>
      <c r="DU2518" s="1"/>
      <c r="DV2518" s="1"/>
      <c r="DW2518" s="1"/>
    </row>
    <row r="2519" spans="1:127" x14ac:dyDescent="0.3">
      <c r="A2519" s="1"/>
      <c r="B2519" s="1"/>
      <c r="C2519" s="1"/>
      <c r="D2519" s="1"/>
      <c r="E2519" s="1"/>
      <c r="F2519" s="1"/>
      <c r="G2519" s="1"/>
      <c r="H2519" s="2"/>
      <c r="I2519" s="1"/>
      <c r="J2519" s="1"/>
      <c r="K2519" s="2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2"/>
      <c r="BF2519" s="1"/>
      <c r="BG2519" s="1"/>
      <c r="BH2519" s="1"/>
      <c r="BI2519" s="1"/>
      <c r="BJ2519" s="1"/>
      <c r="BK2519" s="1"/>
      <c r="BL2519" s="1"/>
      <c r="BM2519" s="1"/>
      <c r="BN2519" s="2"/>
      <c r="BO2519" s="1"/>
      <c r="BP2519" s="1"/>
      <c r="BQ2519" s="1"/>
      <c r="BR2519" s="2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2"/>
      <c r="CG2519" s="1"/>
      <c r="CH2519" s="1"/>
      <c r="CI2519" s="2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2"/>
      <c r="DR2519" s="1"/>
      <c r="DS2519" s="1"/>
      <c r="DT2519" s="1"/>
      <c r="DU2519" s="1"/>
      <c r="DV2519" s="1"/>
      <c r="DW2519" s="1"/>
    </row>
    <row r="2520" spans="1:127" x14ac:dyDescent="0.3">
      <c r="A2520" s="1"/>
      <c r="B2520" s="1"/>
      <c r="C2520" s="1"/>
      <c r="D2520" s="1"/>
      <c r="E2520" s="1"/>
      <c r="F2520" s="1"/>
      <c r="G2520" s="1"/>
      <c r="H2520" s="2"/>
      <c r="I2520" s="1"/>
      <c r="J2520" s="1"/>
      <c r="K2520" s="2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2"/>
      <c r="BF2520" s="1"/>
      <c r="BG2520" s="1"/>
      <c r="BH2520" s="1"/>
      <c r="BI2520" s="1"/>
      <c r="BJ2520" s="1"/>
      <c r="BK2520" s="1"/>
      <c r="BL2520" s="1"/>
      <c r="BM2520" s="1"/>
      <c r="BN2520" s="2"/>
      <c r="BO2520" s="1"/>
      <c r="BP2520" s="1"/>
      <c r="BQ2520" s="1"/>
      <c r="BR2520" s="2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2"/>
      <c r="CG2520" s="1"/>
      <c r="CH2520" s="1"/>
      <c r="CI2520" s="2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2"/>
      <c r="DR2520" s="1"/>
      <c r="DS2520" s="1"/>
      <c r="DT2520" s="1"/>
      <c r="DU2520" s="2"/>
      <c r="DV2520" s="1"/>
      <c r="DW2520" s="1"/>
    </row>
    <row r="2521" spans="1:127" x14ac:dyDescent="0.3">
      <c r="A2521" s="1"/>
      <c r="B2521" s="1"/>
      <c r="C2521" s="1"/>
      <c r="D2521" s="1"/>
      <c r="E2521" s="1"/>
      <c r="F2521" s="1"/>
      <c r="G2521" s="1"/>
      <c r="H2521" s="2"/>
      <c r="I2521" s="1"/>
      <c r="J2521" s="1"/>
      <c r="K2521" s="2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2"/>
      <c r="BF2521" s="1"/>
      <c r="BG2521" s="1"/>
      <c r="BH2521" s="1"/>
      <c r="BI2521" s="1"/>
      <c r="BJ2521" s="1"/>
      <c r="BK2521" s="1"/>
      <c r="BL2521" s="1"/>
      <c r="BM2521" s="1"/>
      <c r="BN2521" s="2"/>
      <c r="BO2521" s="1"/>
      <c r="BP2521" s="1"/>
      <c r="BQ2521" s="1"/>
      <c r="BR2521" s="2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2"/>
      <c r="CG2521" s="1"/>
      <c r="CH2521" s="1"/>
      <c r="CI2521" s="2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2"/>
      <c r="DR2521" s="1"/>
      <c r="DS2521" s="1"/>
      <c r="DT2521" s="1"/>
      <c r="DU2521" s="1"/>
      <c r="DV2521" s="1"/>
      <c r="DW2521" s="1"/>
    </row>
    <row r="2522" spans="1:127" x14ac:dyDescent="0.3">
      <c r="A2522" s="1"/>
      <c r="B2522" s="1"/>
      <c r="C2522" s="1"/>
      <c r="D2522" s="1"/>
      <c r="E2522" s="1"/>
      <c r="F2522" s="1"/>
      <c r="G2522" s="1"/>
      <c r="H2522" s="2"/>
      <c r="I2522" s="1"/>
      <c r="J2522" s="1"/>
      <c r="K2522" s="2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2"/>
      <c r="BF2522" s="1"/>
      <c r="BG2522" s="1"/>
      <c r="BH2522" s="1"/>
      <c r="BI2522" s="1"/>
      <c r="BJ2522" s="1"/>
      <c r="BK2522" s="1"/>
      <c r="BL2522" s="1"/>
      <c r="BM2522" s="1"/>
      <c r="BN2522" s="2"/>
      <c r="BO2522" s="1"/>
      <c r="BP2522" s="1"/>
      <c r="BQ2522" s="1"/>
      <c r="BR2522" s="2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2"/>
      <c r="CG2522" s="1"/>
      <c r="CH2522" s="1"/>
      <c r="CI2522" s="2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2"/>
      <c r="DR2522" s="1"/>
      <c r="DS2522" s="1"/>
      <c r="DT2522" s="1"/>
      <c r="DU2522" s="1"/>
      <c r="DV2522" s="1"/>
      <c r="DW2522" s="1"/>
    </row>
    <row r="2523" spans="1:127" x14ac:dyDescent="0.3">
      <c r="A2523" s="1"/>
      <c r="B2523" s="1"/>
      <c r="C2523" s="1"/>
      <c r="D2523" s="1"/>
      <c r="E2523" s="1"/>
      <c r="F2523" s="1"/>
      <c r="G2523" s="1"/>
      <c r="H2523" s="2"/>
      <c r="I2523" s="1"/>
      <c r="J2523" s="1"/>
      <c r="K2523" s="2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2"/>
      <c r="BF2523" s="1"/>
      <c r="BG2523" s="1"/>
      <c r="BH2523" s="1"/>
      <c r="BI2523" s="1"/>
      <c r="BJ2523" s="1"/>
      <c r="BK2523" s="1"/>
      <c r="BL2523" s="1"/>
      <c r="BM2523" s="1"/>
      <c r="BN2523" s="2"/>
      <c r="BO2523" s="1"/>
      <c r="BP2523" s="1"/>
      <c r="BQ2523" s="1"/>
      <c r="BR2523" s="2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2"/>
      <c r="CG2523" s="1"/>
      <c r="CH2523" s="1"/>
      <c r="CI2523" s="2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2"/>
      <c r="DR2523" s="1"/>
      <c r="DS2523" s="1"/>
      <c r="DT2523" s="1"/>
      <c r="DU2523" s="1"/>
      <c r="DV2523" s="1"/>
      <c r="DW2523" s="1"/>
    </row>
    <row r="2524" spans="1:127" x14ac:dyDescent="0.3">
      <c r="A2524" s="1"/>
      <c r="B2524" s="1"/>
      <c r="C2524" s="1"/>
      <c r="D2524" s="1"/>
      <c r="E2524" s="1"/>
      <c r="F2524" s="1"/>
      <c r="G2524" s="1"/>
      <c r="H2524" s="2"/>
      <c r="I2524" s="1"/>
      <c r="J2524" s="1"/>
      <c r="K2524" s="2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2"/>
      <c r="BF2524" s="1"/>
      <c r="BG2524" s="1"/>
      <c r="BH2524" s="1"/>
      <c r="BI2524" s="1"/>
      <c r="BJ2524" s="1"/>
      <c r="BK2524" s="1"/>
      <c r="BL2524" s="1"/>
      <c r="BM2524" s="1"/>
      <c r="BN2524" s="2"/>
      <c r="BO2524" s="1"/>
      <c r="BP2524" s="1"/>
      <c r="BQ2524" s="1"/>
      <c r="BR2524" s="2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2"/>
      <c r="CG2524" s="1"/>
      <c r="CH2524" s="1"/>
      <c r="CI2524" s="2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2"/>
      <c r="DR2524" s="1"/>
      <c r="DS2524" s="1"/>
      <c r="DT2524" s="1"/>
      <c r="DU2524" s="1"/>
      <c r="DV2524" s="1"/>
      <c r="DW2524" s="1"/>
    </row>
    <row r="2525" spans="1:127" x14ac:dyDescent="0.3">
      <c r="A2525" s="1"/>
      <c r="B2525" s="1"/>
      <c r="C2525" s="1"/>
      <c r="D2525" s="1"/>
      <c r="E2525" s="1"/>
      <c r="F2525" s="1"/>
      <c r="G2525" s="1"/>
      <c r="H2525" s="2"/>
      <c r="I2525" s="1"/>
      <c r="J2525" s="1"/>
      <c r="K2525" s="2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2"/>
      <c r="BF2525" s="1"/>
      <c r="BG2525" s="1"/>
      <c r="BH2525" s="1"/>
      <c r="BI2525" s="1"/>
      <c r="BJ2525" s="1"/>
      <c r="BK2525" s="1"/>
      <c r="BL2525" s="1"/>
      <c r="BM2525" s="1"/>
      <c r="BN2525" s="2"/>
      <c r="BO2525" s="1"/>
      <c r="BP2525" s="1"/>
      <c r="BQ2525" s="1"/>
      <c r="BR2525" s="2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2"/>
      <c r="CG2525" s="1"/>
      <c r="CH2525" s="1"/>
      <c r="CI2525" s="2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2"/>
      <c r="DR2525" s="1"/>
      <c r="DS2525" s="1"/>
      <c r="DT2525" s="1"/>
      <c r="DU2525" s="1"/>
      <c r="DV2525" s="1"/>
      <c r="DW2525" s="1"/>
    </row>
    <row r="2526" spans="1:127" x14ac:dyDescent="0.3">
      <c r="A2526" s="1"/>
      <c r="B2526" s="1"/>
      <c r="C2526" s="1"/>
      <c r="D2526" s="1"/>
      <c r="E2526" s="1"/>
      <c r="F2526" s="1"/>
      <c r="G2526" s="1"/>
      <c r="H2526" s="2"/>
      <c r="I2526" s="1"/>
      <c r="J2526" s="1"/>
      <c r="K2526" s="2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2"/>
      <c r="BF2526" s="1"/>
      <c r="BG2526" s="1"/>
      <c r="BH2526" s="1"/>
      <c r="BI2526" s="1"/>
      <c r="BJ2526" s="1"/>
      <c r="BK2526" s="1"/>
      <c r="BL2526" s="1"/>
      <c r="BM2526" s="1"/>
      <c r="BN2526" s="2"/>
      <c r="BO2526" s="1"/>
      <c r="BP2526" s="1"/>
      <c r="BQ2526" s="1"/>
      <c r="BR2526" s="2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2"/>
      <c r="CG2526" s="1"/>
      <c r="CH2526" s="1"/>
      <c r="CI2526" s="2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2"/>
      <c r="DR2526" s="1"/>
      <c r="DS2526" s="1"/>
      <c r="DT2526" s="1"/>
      <c r="DU2526" s="1"/>
      <c r="DV2526" s="1"/>
      <c r="DW2526" s="1"/>
    </row>
    <row r="2527" spans="1:127" x14ac:dyDescent="0.3">
      <c r="A2527" s="1"/>
      <c r="B2527" s="1"/>
      <c r="C2527" s="1"/>
      <c r="D2527" s="1"/>
      <c r="E2527" s="1"/>
      <c r="F2527" s="1"/>
      <c r="G2527" s="1"/>
      <c r="H2527" s="2"/>
      <c r="I2527" s="1"/>
      <c r="J2527" s="1"/>
      <c r="K2527" s="2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2"/>
      <c r="BF2527" s="1"/>
      <c r="BG2527" s="1"/>
      <c r="BH2527" s="1"/>
      <c r="BI2527" s="1"/>
      <c r="BJ2527" s="1"/>
      <c r="BK2527" s="1"/>
      <c r="BL2527" s="1"/>
      <c r="BM2527" s="1"/>
      <c r="BN2527" s="2"/>
      <c r="BO2527" s="1"/>
      <c r="BP2527" s="1"/>
      <c r="BQ2527" s="1"/>
      <c r="BR2527" s="2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2"/>
      <c r="CG2527" s="1"/>
      <c r="CH2527" s="1"/>
      <c r="CI2527" s="2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2"/>
      <c r="DR2527" s="1"/>
      <c r="DS2527" s="1"/>
      <c r="DT2527" s="1"/>
      <c r="DU2527" s="1"/>
      <c r="DV2527" s="1"/>
      <c r="DW2527" s="1"/>
    </row>
    <row r="2528" spans="1:127" x14ac:dyDescent="0.3">
      <c r="A2528" s="1"/>
      <c r="B2528" s="1"/>
      <c r="C2528" s="1"/>
      <c r="D2528" s="1"/>
      <c r="E2528" s="1"/>
      <c r="F2528" s="1"/>
      <c r="G2528" s="1"/>
      <c r="H2528" s="2"/>
      <c r="I2528" s="1"/>
      <c r="J2528" s="1"/>
      <c r="K2528" s="2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2"/>
      <c r="BF2528" s="1"/>
      <c r="BG2528" s="1"/>
      <c r="BH2528" s="1"/>
      <c r="BI2528" s="1"/>
      <c r="BJ2528" s="1"/>
      <c r="BK2528" s="1"/>
      <c r="BL2528" s="1"/>
      <c r="BM2528" s="1"/>
      <c r="BN2528" s="2"/>
      <c r="BO2528" s="1"/>
      <c r="BP2528" s="1"/>
      <c r="BQ2528" s="1"/>
      <c r="BR2528" s="2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2"/>
      <c r="CG2528" s="1"/>
      <c r="CH2528" s="1"/>
      <c r="CI2528" s="2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2"/>
      <c r="DR2528" s="1"/>
      <c r="DS2528" s="1"/>
      <c r="DT2528" s="1"/>
      <c r="DU2528" s="1"/>
      <c r="DV2528" s="1"/>
      <c r="DW2528" s="1"/>
    </row>
    <row r="2529" spans="1:127" x14ac:dyDescent="0.3">
      <c r="A2529" s="1"/>
      <c r="B2529" s="1"/>
      <c r="C2529" s="1"/>
      <c r="D2529" s="1"/>
      <c r="E2529" s="1"/>
      <c r="F2529" s="1"/>
      <c r="G2529" s="1"/>
      <c r="H2529" s="2"/>
      <c r="I2529" s="1"/>
      <c r="J2529" s="1"/>
      <c r="K2529" s="2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2"/>
      <c r="BF2529" s="1"/>
      <c r="BG2529" s="1"/>
      <c r="BH2529" s="1"/>
      <c r="BI2529" s="1"/>
      <c r="BJ2529" s="1"/>
      <c r="BK2529" s="1"/>
      <c r="BL2529" s="1"/>
      <c r="BM2529" s="1"/>
      <c r="BN2529" s="2"/>
      <c r="BO2529" s="1"/>
      <c r="BP2529" s="1"/>
      <c r="BQ2529" s="1"/>
      <c r="BR2529" s="2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2"/>
      <c r="CG2529" s="1"/>
      <c r="CH2529" s="1"/>
      <c r="CI2529" s="2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2"/>
      <c r="DR2529" s="1"/>
      <c r="DS2529" s="1"/>
      <c r="DT2529" s="1"/>
      <c r="DU2529" s="1"/>
      <c r="DV2529" s="1"/>
      <c r="DW2529" s="1"/>
    </row>
    <row r="2530" spans="1:127" x14ac:dyDescent="0.3">
      <c r="A2530" s="1"/>
      <c r="B2530" s="1"/>
      <c r="C2530" s="1"/>
      <c r="D2530" s="1"/>
      <c r="E2530" s="1"/>
      <c r="F2530" s="1"/>
      <c r="G2530" s="1"/>
      <c r="H2530" s="2"/>
      <c r="I2530" s="1"/>
      <c r="J2530" s="1"/>
      <c r="K2530" s="2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2"/>
      <c r="BF2530" s="1"/>
      <c r="BG2530" s="1"/>
      <c r="BH2530" s="1"/>
      <c r="BI2530" s="1"/>
      <c r="BJ2530" s="1"/>
      <c r="BK2530" s="1"/>
      <c r="BL2530" s="1"/>
      <c r="BM2530" s="1"/>
      <c r="BN2530" s="2"/>
      <c r="BO2530" s="1"/>
      <c r="BP2530" s="1"/>
      <c r="BQ2530" s="1"/>
      <c r="BR2530" s="2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2"/>
      <c r="CG2530" s="1"/>
      <c r="CH2530" s="1"/>
      <c r="CI2530" s="2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2"/>
      <c r="DR2530" s="1"/>
      <c r="DS2530" s="1"/>
      <c r="DT2530" s="1"/>
      <c r="DU2530" s="1"/>
      <c r="DV2530" s="1"/>
      <c r="DW2530" s="1"/>
    </row>
    <row r="2531" spans="1:127" x14ac:dyDescent="0.3">
      <c r="A2531" s="1"/>
      <c r="B2531" s="1"/>
      <c r="C2531" s="1"/>
      <c r="D2531" s="1"/>
      <c r="E2531" s="1"/>
      <c r="F2531" s="1"/>
      <c r="G2531" s="1"/>
      <c r="H2531" s="2"/>
      <c r="I2531" s="1"/>
      <c r="J2531" s="1"/>
      <c r="K2531" s="2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2"/>
      <c r="BF2531" s="1"/>
      <c r="BG2531" s="1"/>
      <c r="BH2531" s="1"/>
      <c r="BI2531" s="1"/>
      <c r="BJ2531" s="1"/>
      <c r="BK2531" s="1"/>
      <c r="BL2531" s="1"/>
      <c r="BM2531" s="1"/>
      <c r="BN2531" s="2"/>
      <c r="BO2531" s="1"/>
      <c r="BP2531" s="1"/>
      <c r="BQ2531" s="1"/>
      <c r="BR2531" s="2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2"/>
      <c r="CG2531" s="1"/>
      <c r="CH2531" s="1"/>
      <c r="CI2531" s="2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2"/>
      <c r="DR2531" s="1"/>
      <c r="DS2531" s="1"/>
      <c r="DT2531" s="1"/>
      <c r="DU2531" s="1"/>
      <c r="DV2531" s="1"/>
      <c r="DW2531" s="1"/>
    </row>
    <row r="2532" spans="1:127" x14ac:dyDescent="0.3">
      <c r="A2532" s="1"/>
      <c r="B2532" s="1"/>
      <c r="C2532" s="1"/>
      <c r="D2532" s="1"/>
      <c r="E2532" s="1"/>
      <c r="F2532" s="1"/>
      <c r="G2532" s="1"/>
      <c r="H2532" s="2"/>
      <c r="I2532" s="1"/>
      <c r="J2532" s="1"/>
      <c r="K2532" s="2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2"/>
      <c r="BF2532" s="1"/>
      <c r="BG2532" s="1"/>
      <c r="BH2532" s="1"/>
      <c r="BI2532" s="1"/>
      <c r="BJ2532" s="1"/>
      <c r="BK2532" s="1"/>
      <c r="BL2532" s="1"/>
      <c r="BM2532" s="1"/>
      <c r="BN2532" s="2"/>
      <c r="BO2532" s="1"/>
      <c r="BP2532" s="1"/>
      <c r="BQ2532" s="1"/>
      <c r="BR2532" s="2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2"/>
      <c r="CG2532" s="1"/>
      <c r="CH2532" s="1"/>
      <c r="CI2532" s="2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2"/>
      <c r="DR2532" s="1"/>
      <c r="DS2532" s="1"/>
      <c r="DT2532" s="1"/>
      <c r="DU2532" s="1"/>
      <c r="DV2532" s="1"/>
      <c r="DW2532" s="1"/>
    </row>
    <row r="2533" spans="1:127" x14ac:dyDescent="0.3">
      <c r="A2533" s="1"/>
      <c r="B2533" s="1"/>
      <c r="C2533" s="1"/>
      <c r="D2533" s="1"/>
      <c r="E2533" s="1"/>
      <c r="F2533" s="1"/>
      <c r="G2533" s="1"/>
      <c r="H2533" s="2"/>
      <c r="I2533" s="1"/>
      <c r="J2533" s="1"/>
      <c r="K2533" s="2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2"/>
      <c r="BF2533" s="1"/>
      <c r="BG2533" s="1"/>
      <c r="BH2533" s="1"/>
      <c r="BI2533" s="1"/>
      <c r="BJ2533" s="1"/>
      <c r="BK2533" s="1"/>
      <c r="BL2533" s="1"/>
      <c r="BM2533" s="1"/>
      <c r="BN2533" s="2"/>
      <c r="BO2533" s="1"/>
      <c r="BP2533" s="1"/>
      <c r="BQ2533" s="1"/>
      <c r="BR2533" s="2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2"/>
      <c r="CG2533" s="1"/>
      <c r="CH2533" s="1"/>
      <c r="CI2533" s="2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2"/>
      <c r="DR2533" s="1"/>
      <c r="DS2533" s="1"/>
      <c r="DT2533" s="1"/>
      <c r="DU2533" s="1"/>
      <c r="DV2533" s="1"/>
      <c r="DW2533" s="1"/>
    </row>
    <row r="2534" spans="1:127" x14ac:dyDescent="0.3">
      <c r="A2534" s="1"/>
      <c r="B2534" s="1"/>
      <c r="C2534" s="1"/>
      <c r="D2534" s="1"/>
      <c r="E2534" s="1"/>
      <c r="F2534" s="1"/>
      <c r="G2534" s="1"/>
      <c r="H2534" s="2"/>
      <c r="I2534" s="1"/>
      <c r="J2534" s="1"/>
      <c r="K2534" s="2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2"/>
      <c r="BF2534" s="1"/>
      <c r="BG2534" s="1"/>
      <c r="BH2534" s="1"/>
      <c r="BI2534" s="1"/>
      <c r="BJ2534" s="1"/>
      <c r="BK2534" s="1"/>
      <c r="BL2534" s="1"/>
      <c r="BM2534" s="1"/>
      <c r="BN2534" s="2"/>
      <c r="BO2534" s="1"/>
      <c r="BP2534" s="1"/>
      <c r="BQ2534" s="1"/>
      <c r="BR2534" s="2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2"/>
      <c r="CG2534" s="1"/>
      <c r="CH2534" s="1"/>
      <c r="CI2534" s="2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2"/>
      <c r="DR2534" s="1"/>
      <c r="DS2534" s="1"/>
      <c r="DT2534" s="1"/>
      <c r="DU2534" s="1"/>
      <c r="DV2534" s="1"/>
      <c r="DW2534" s="1"/>
    </row>
    <row r="2535" spans="1:127" x14ac:dyDescent="0.3">
      <c r="A2535" s="1"/>
      <c r="B2535" s="1"/>
      <c r="C2535" s="1"/>
      <c r="D2535" s="1"/>
      <c r="E2535" s="1"/>
      <c r="F2535" s="1"/>
      <c r="G2535" s="1"/>
      <c r="H2535" s="2"/>
      <c r="I2535" s="1"/>
      <c r="J2535" s="1"/>
      <c r="K2535" s="2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2"/>
      <c r="BF2535" s="1"/>
      <c r="BG2535" s="1"/>
      <c r="BH2535" s="1"/>
      <c r="BI2535" s="1"/>
      <c r="BJ2535" s="1"/>
      <c r="BK2535" s="1"/>
      <c r="BL2535" s="1"/>
      <c r="BM2535" s="1"/>
      <c r="BN2535" s="2"/>
      <c r="BO2535" s="1"/>
      <c r="BP2535" s="1"/>
      <c r="BQ2535" s="1"/>
      <c r="BR2535" s="2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2"/>
      <c r="CG2535" s="1"/>
      <c r="CH2535" s="1"/>
      <c r="CI2535" s="2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2"/>
      <c r="DR2535" s="1"/>
      <c r="DS2535" s="1"/>
      <c r="DT2535" s="1"/>
      <c r="DU2535" s="1"/>
      <c r="DV2535" s="1"/>
      <c r="DW2535" s="1"/>
    </row>
    <row r="2536" spans="1:127" x14ac:dyDescent="0.3">
      <c r="A2536" s="1"/>
      <c r="B2536" s="1"/>
      <c r="C2536" s="1"/>
      <c r="D2536" s="1"/>
      <c r="E2536" s="1"/>
      <c r="F2536" s="1"/>
      <c r="G2536" s="1"/>
      <c r="H2536" s="2"/>
      <c r="I2536" s="1"/>
      <c r="J2536" s="1"/>
      <c r="K2536" s="2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2"/>
      <c r="BF2536" s="1"/>
      <c r="BG2536" s="1"/>
      <c r="BH2536" s="1"/>
      <c r="BI2536" s="1"/>
      <c r="BJ2536" s="1"/>
      <c r="BK2536" s="1"/>
      <c r="BL2536" s="1"/>
      <c r="BM2536" s="1"/>
      <c r="BN2536" s="2"/>
      <c r="BO2536" s="1"/>
      <c r="BP2536" s="1"/>
      <c r="BQ2536" s="1"/>
      <c r="BR2536" s="2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2"/>
      <c r="CG2536" s="1"/>
      <c r="CH2536" s="1"/>
      <c r="CI2536" s="2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2"/>
      <c r="DR2536" s="1"/>
      <c r="DS2536" s="1"/>
      <c r="DT2536" s="1"/>
      <c r="DU2536" s="1"/>
      <c r="DV2536" s="1"/>
      <c r="DW2536" s="1"/>
    </row>
    <row r="2537" spans="1:127" x14ac:dyDescent="0.3">
      <c r="A2537" s="1"/>
      <c r="B2537" s="1"/>
      <c r="C2537" s="1"/>
      <c r="D2537" s="1"/>
      <c r="E2537" s="1"/>
      <c r="F2537" s="1"/>
      <c r="G2537" s="1"/>
      <c r="H2537" s="2"/>
      <c r="I2537" s="1"/>
      <c r="J2537" s="1"/>
      <c r="K2537" s="2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2"/>
      <c r="BF2537" s="1"/>
      <c r="BG2537" s="1"/>
      <c r="BH2537" s="1"/>
      <c r="BI2537" s="1"/>
      <c r="BJ2537" s="1"/>
      <c r="BK2537" s="1"/>
      <c r="BL2537" s="1"/>
      <c r="BM2537" s="1"/>
      <c r="BN2537" s="2"/>
      <c r="BO2537" s="1"/>
      <c r="BP2537" s="1"/>
      <c r="BQ2537" s="1"/>
      <c r="BR2537" s="2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2"/>
      <c r="CG2537" s="1"/>
      <c r="CH2537" s="1"/>
      <c r="CI2537" s="2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2"/>
      <c r="DR2537" s="1"/>
      <c r="DS2537" s="1"/>
      <c r="DT2537" s="1"/>
      <c r="DU2537" s="1"/>
      <c r="DV2537" s="1"/>
      <c r="DW2537" s="1"/>
    </row>
    <row r="2538" spans="1:127" x14ac:dyDescent="0.3">
      <c r="A2538" s="1"/>
      <c r="B2538" s="1"/>
      <c r="C2538" s="1"/>
      <c r="D2538" s="1"/>
      <c r="E2538" s="1"/>
      <c r="F2538" s="1"/>
      <c r="G2538" s="1"/>
      <c r="H2538" s="2"/>
      <c r="I2538" s="1"/>
      <c r="J2538" s="1"/>
      <c r="K2538" s="2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2"/>
      <c r="BF2538" s="1"/>
      <c r="BG2538" s="1"/>
      <c r="BH2538" s="1"/>
      <c r="BI2538" s="1"/>
      <c r="BJ2538" s="1"/>
      <c r="BK2538" s="1"/>
      <c r="BL2538" s="1"/>
      <c r="BM2538" s="1"/>
      <c r="BN2538" s="2"/>
      <c r="BO2538" s="1"/>
      <c r="BP2538" s="1"/>
      <c r="BQ2538" s="1"/>
      <c r="BR2538" s="2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2"/>
      <c r="CG2538" s="1"/>
      <c r="CH2538" s="1"/>
      <c r="CI2538" s="2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2"/>
      <c r="DR2538" s="1"/>
      <c r="DS2538" s="1"/>
      <c r="DT2538" s="1"/>
      <c r="DU2538" s="1"/>
      <c r="DV2538" s="1"/>
      <c r="DW2538" s="1"/>
    </row>
    <row r="2539" spans="1:127" x14ac:dyDescent="0.3">
      <c r="A2539" s="1"/>
      <c r="B2539" s="1"/>
      <c r="C2539" s="1"/>
      <c r="D2539" s="1"/>
      <c r="E2539" s="1"/>
      <c r="F2539" s="1"/>
      <c r="G2539" s="1"/>
      <c r="H2539" s="2"/>
      <c r="I2539" s="1"/>
      <c r="J2539" s="1"/>
      <c r="K2539" s="2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2"/>
      <c r="BF2539" s="1"/>
      <c r="BG2539" s="1"/>
      <c r="BH2539" s="1"/>
      <c r="BI2539" s="1"/>
      <c r="BJ2539" s="1"/>
      <c r="BK2539" s="1"/>
      <c r="BL2539" s="1"/>
      <c r="BM2539" s="1"/>
      <c r="BN2539" s="2"/>
      <c r="BO2539" s="1"/>
      <c r="BP2539" s="1"/>
      <c r="BQ2539" s="1"/>
      <c r="BR2539" s="2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2"/>
      <c r="CG2539" s="1"/>
      <c r="CH2539" s="1"/>
      <c r="CI2539" s="2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2"/>
      <c r="DR2539" s="1"/>
      <c r="DS2539" s="1"/>
      <c r="DT2539" s="1"/>
      <c r="DU2539" s="1"/>
      <c r="DV2539" s="1"/>
      <c r="DW2539" s="1"/>
    </row>
    <row r="2540" spans="1:127" x14ac:dyDescent="0.3">
      <c r="A2540" s="1"/>
      <c r="B2540" s="1"/>
      <c r="C2540" s="1"/>
      <c r="D2540" s="1"/>
      <c r="E2540" s="1"/>
      <c r="F2540" s="1"/>
      <c r="G2540" s="1"/>
      <c r="H2540" s="2"/>
      <c r="I2540" s="1"/>
      <c r="J2540" s="1"/>
      <c r="K2540" s="2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2"/>
      <c r="BF2540" s="1"/>
      <c r="BG2540" s="1"/>
      <c r="BH2540" s="1"/>
      <c r="BI2540" s="1"/>
      <c r="BJ2540" s="1"/>
      <c r="BK2540" s="1"/>
      <c r="BL2540" s="1"/>
      <c r="BM2540" s="1"/>
      <c r="BN2540" s="2"/>
      <c r="BO2540" s="1"/>
      <c r="BP2540" s="1"/>
      <c r="BQ2540" s="1"/>
      <c r="BR2540" s="2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2"/>
      <c r="CG2540" s="1"/>
      <c r="CH2540" s="1"/>
      <c r="CI2540" s="2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2"/>
      <c r="DR2540" s="1"/>
      <c r="DS2540" s="1"/>
      <c r="DT2540" s="1"/>
      <c r="DU2540" s="1"/>
      <c r="DV2540" s="1"/>
      <c r="DW2540" s="1"/>
    </row>
    <row r="2541" spans="1:127" x14ac:dyDescent="0.3">
      <c r="A2541" s="1"/>
      <c r="B2541" s="1"/>
      <c r="C2541" s="1"/>
      <c r="D2541" s="1"/>
      <c r="E2541" s="1"/>
      <c r="F2541" s="1"/>
      <c r="G2541" s="1"/>
      <c r="H2541" s="2"/>
      <c r="I2541" s="1"/>
      <c r="J2541" s="1"/>
      <c r="K2541" s="2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2"/>
      <c r="BF2541" s="1"/>
      <c r="BG2541" s="1"/>
      <c r="BH2541" s="1"/>
      <c r="BI2541" s="1"/>
      <c r="BJ2541" s="1"/>
      <c r="BK2541" s="1"/>
      <c r="BL2541" s="1"/>
      <c r="BM2541" s="1"/>
      <c r="BN2541" s="2"/>
      <c r="BO2541" s="1"/>
      <c r="BP2541" s="1"/>
      <c r="BQ2541" s="1"/>
      <c r="BR2541" s="2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2"/>
      <c r="CG2541" s="1"/>
      <c r="CH2541" s="1"/>
      <c r="CI2541" s="2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2"/>
      <c r="DR2541" s="1"/>
      <c r="DS2541" s="1"/>
      <c r="DT2541" s="1"/>
      <c r="DU2541" s="1"/>
      <c r="DV2541" s="1"/>
      <c r="DW2541" s="1"/>
    </row>
    <row r="2542" spans="1:127" x14ac:dyDescent="0.3">
      <c r="A2542" s="1"/>
      <c r="B2542" s="1"/>
      <c r="C2542" s="1"/>
      <c r="D2542" s="1"/>
      <c r="E2542" s="1"/>
      <c r="F2542" s="1"/>
      <c r="G2542" s="1"/>
      <c r="H2542" s="2"/>
      <c r="I2542" s="1"/>
      <c r="J2542" s="1"/>
      <c r="K2542" s="2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2"/>
      <c r="BF2542" s="1"/>
      <c r="BG2542" s="1"/>
      <c r="BH2542" s="1"/>
      <c r="BI2542" s="1"/>
      <c r="BJ2542" s="1"/>
      <c r="BK2542" s="1"/>
      <c r="BL2542" s="1"/>
      <c r="BM2542" s="1"/>
      <c r="BN2542" s="2"/>
      <c r="BO2542" s="1"/>
      <c r="BP2542" s="1"/>
      <c r="BQ2542" s="1"/>
      <c r="BR2542" s="2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2"/>
      <c r="CG2542" s="1"/>
      <c r="CH2542" s="1"/>
      <c r="CI2542" s="2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2"/>
      <c r="DR2542" s="1"/>
      <c r="DS2542" s="1"/>
      <c r="DT2542" s="1"/>
      <c r="DU2542" s="1"/>
      <c r="DV2542" s="1"/>
      <c r="DW2542" s="1"/>
    </row>
    <row r="2543" spans="1:127" x14ac:dyDescent="0.3">
      <c r="A2543" s="1"/>
      <c r="B2543" s="1"/>
      <c r="C2543" s="1"/>
      <c r="D2543" s="1"/>
      <c r="E2543" s="1"/>
      <c r="F2543" s="1"/>
      <c r="G2543" s="1"/>
      <c r="H2543" s="2"/>
      <c r="I2543" s="1"/>
      <c r="J2543" s="1"/>
      <c r="K2543" s="2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2"/>
      <c r="BF2543" s="1"/>
      <c r="BG2543" s="1"/>
      <c r="BH2543" s="1"/>
      <c r="BI2543" s="1"/>
      <c r="BJ2543" s="1"/>
      <c r="BK2543" s="1"/>
      <c r="BL2543" s="1"/>
      <c r="BM2543" s="1"/>
      <c r="BN2543" s="2"/>
      <c r="BO2543" s="1"/>
      <c r="BP2543" s="1"/>
      <c r="BQ2543" s="1"/>
      <c r="BR2543" s="2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2"/>
      <c r="CG2543" s="1"/>
      <c r="CH2543" s="1"/>
      <c r="CI2543" s="2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2"/>
      <c r="DR2543" s="1"/>
      <c r="DS2543" s="1"/>
      <c r="DT2543" s="1"/>
      <c r="DU2543" s="1"/>
      <c r="DV2543" s="1"/>
      <c r="DW2543" s="1"/>
    </row>
    <row r="2544" spans="1:127" x14ac:dyDescent="0.3">
      <c r="A2544" s="1"/>
      <c r="B2544" s="1"/>
      <c r="C2544" s="1"/>
      <c r="D2544" s="1"/>
      <c r="E2544" s="1"/>
      <c r="F2544" s="1"/>
      <c r="G2544" s="1"/>
      <c r="H2544" s="2"/>
      <c r="I2544" s="1"/>
      <c r="J2544" s="1"/>
      <c r="K2544" s="2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2"/>
      <c r="BF2544" s="1"/>
      <c r="BG2544" s="1"/>
      <c r="BH2544" s="1"/>
      <c r="BI2544" s="1"/>
      <c r="BJ2544" s="1"/>
      <c r="BK2544" s="1"/>
      <c r="BL2544" s="1"/>
      <c r="BM2544" s="1"/>
      <c r="BN2544" s="2"/>
      <c r="BO2544" s="1"/>
      <c r="BP2544" s="1"/>
      <c r="BQ2544" s="1"/>
      <c r="BR2544" s="2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2"/>
      <c r="CG2544" s="1"/>
      <c r="CH2544" s="1"/>
      <c r="CI2544" s="2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2"/>
      <c r="DR2544" s="1"/>
      <c r="DS2544" s="1"/>
      <c r="DT2544" s="1"/>
      <c r="DU2544" s="1"/>
      <c r="DV2544" s="1"/>
      <c r="DW2544" s="1"/>
    </row>
    <row r="2545" spans="1:127" x14ac:dyDescent="0.3">
      <c r="A2545" s="1"/>
      <c r="B2545" s="1"/>
      <c r="C2545" s="1"/>
      <c r="D2545" s="1"/>
      <c r="E2545" s="1"/>
      <c r="F2545" s="1"/>
      <c r="G2545" s="1"/>
      <c r="H2545" s="2"/>
      <c r="I2545" s="1"/>
      <c r="J2545" s="1"/>
      <c r="K2545" s="2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2"/>
      <c r="BF2545" s="1"/>
      <c r="BG2545" s="1"/>
      <c r="BH2545" s="1"/>
      <c r="BI2545" s="1"/>
      <c r="BJ2545" s="1"/>
      <c r="BK2545" s="1"/>
      <c r="BL2545" s="1"/>
      <c r="BM2545" s="1"/>
      <c r="BN2545" s="2"/>
      <c r="BO2545" s="1"/>
      <c r="BP2545" s="1"/>
      <c r="BQ2545" s="1"/>
      <c r="BR2545" s="2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2"/>
      <c r="CG2545" s="1"/>
      <c r="CH2545" s="1"/>
      <c r="CI2545" s="2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2"/>
      <c r="DR2545" s="1"/>
      <c r="DS2545" s="1"/>
      <c r="DT2545" s="1"/>
      <c r="DU2545" s="1"/>
      <c r="DV2545" s="1"/>
      <c r="DW2545" s="1"/>
    </row>
    <row r="2546" spans="1:127" x14ac:dyDescent="0.3">
      <c r="A2546" s="1"/>
      <c r="B2546" s="1"/>
      <c r="C2546" s="1"/>
      <c r="D2546" s="1"/>
      <c r="E2546" s="1"/>
      <c r="F2546" s="1"/>
      <c r="G2546" s="1"/>
      <c r="H2546" s="2"/>
      <c r="I2546" s="1"/>
      <c r="J2546" s="1"/>
      <c r="K2546" s="2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2"/>
      <c r="BF2546" s="1"/>
      <c r="BG2546" s="1"/>
      <c r="BH2546" s="1"/>
      <c r="BI2546" s="1"/>
      <c r="BJ2546" s="1"/>
      <c r="BK2546" s="1"/>
      <c r="BL2546" s="1"/>
      <c r="BM2546" s="1"/>
      <c r="BN2546" s="2"/>
      <c r="BO2546" s="1"/>
      <c r="BP2546" s="1"/>
      <c r="BQ2546" s="1"/>
      <c r="BR2546" s="2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2"/>
      <c r="CG2546" s="1"/>
      <c r="CH2546" s="1"/>
      <c r="CI2546" s="2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2"/>
      <c r="DR2546" s="1"/>
      <c r="DS2546" s="1"/>
      <c r="DT2546" s="1"/>
      <c r="DU2546" s="1"/>
      <c r="DV2546" s="1"/>
      <c r="DW2546" s="1"/>
    </row>
    <row r="2547" spans="1:127" x14ac:dyDescent="0.3">
      <c r="A2547" s="1"/>
      <c r="B2547" s="1"/>
      <c r="C2547" s="1"/>
      <c r="D2547" s="1"/>
      <c r="E2547" s="1"/>
      <c r="F2547" s="1"/>
      <c r="G2547" s="1"/>
      <c r="H2547" s="2"/>
      <c r="I2547" s="1"/>
      <c r="J2547" s="1"/>
      <c r="K2547" s="2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2"/>
      <c r="BF2547" s="1"/>
      <c r="BG2547" s="1"/>
      <c r="BH2547" s="1"/>
      <c r="BI2547" s="1"/>
      <c r="BJ2547" s="1"/>
      <c r="BK2547" s="1"/>
      <c r="BL2547" s="1"/>
      <c r="BM2547" s="1"/>
      <c r="BN2547" s="2"/>
      <c r="BO2547" s="1"/>
      <c r="BP2547" s="1"/>
      <c r="BQ2547" s="1"/>
      <c r="BR2547" s="2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2"/>
      <c r="CG2547" s="1"/>
      <c r="CH2547" s="1"/>
      <c r="CI2547" s="2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2"/>
      <c r="DR2547" s="1"/>
      <c r="DS2547" s="1"/>
      <c r="DT2547" s="1"/>
      <c r="DU2547" s="1"/>
      <c r="DV2547" s="1"/>
      <c r="DW2547" s="1"/>
    </row>
    <row r="2548" spans="1:127" x14ac:dyDescent="0.3">
      <c r="A2548" s="1"/>
      <c r="B2548" s="1"/>
      <c r="C2548" s="1"/>
      <c r="D2548" s="1"/>
      <c r="E2548" s="1"/>
      <c r="F2548" s="1"/>
      <c r="G2548" s="1"/>
      <c r="H2548" s="2"/>
      <c r="I2548" s="1"/>
      <c r="J2548" s="1"/>
      <c r="K2548" s="2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2"/>
      <c r="BF2548" s="1"/>
      <c r="BG2548" s="1"/>
      <c r="BH2548" s="1"/>
      <c r="BI2548" s="1"/>
      <c r="BJ2548" s="1"/>
      <c r="BK2548" s="1"/>
      <c r="BL2548" s="1"/>
      <c r="BM2548" s="1"/>
      <c r="BN2548" s="2"/>
      <c r="BO2548" s="1"/>
      <c r="BP2548" s="1"/>
      <c r="BQ2548" s="1"/>
      <c r="BR2548" s="2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2"/>
      <c r="CG2548" s="1"/>
      <c r="CH2548" s="1"/>
      <c r="CI2548" s="2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2"/>
      <c r="DR2548" s="1"/>
      <c r="DS2548" s="1"/>
      <c r="DT2548" s="1"/>
      <c r="DU2548" s="1"/>
      <c r="DV2548" s="1"/>
      <c r="DW2548" s="1"/>
    </row>
    <row r="2549" spans="1:127" x14ac:dyDescent="0.3">
      <c r="A2549" s="1"/>
      <c r="B2549" s="1"/>
      <c r="C2549" s="1"/>
      <c r="D2549" s="1"/>
      <c r="E2549" s="1"/>
      <c r="F2549" s="1"/>
      <c r="G2549" s="1"/>
      <c r="H2549" s="2"/>
      <c r="I2549" s="1"/>
      <c r="J2549" s="1"/>
      <c r="K2549" s="2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2"/>
      <c r="BF2549" s="1"/>
      <c r="BG2549" s="1"/>
      <c r="BH2549" s="1"/>
      <c r="BI2549" s="1"/>
      <c r="BJ2549" s="1"/>
      <c r="BK2549" s="1"/>
      <c r="BL2549" s="1"/>
      <c r="BM2549" s="1"/>
      <c r="BN2549" s="2"/>
      <c r="BO2549" s="1"/>
      <c r="BP2549" s="1"/>
      <c r="BQ2549" s="1"/>
      <c r="BR2549" s="2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2"/>
      <c r="CG2549" s="1"/>
      <c r="CH2549" s="1"/>
      <c r="CI2549" s="2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2"/>
      <c r="DR2549" s="1"/>
      <c r="DS2549" s="1"/>
      <c r="DT2549" s="1"/>
      <c r="DU2549" s="1"/>
      <c r="DV2549" s="1"/>
      <c r="DW2549" s="1"/>
    </row>
    <row r="2550" spans="1:127" x14ac:dyDescent="0.3">
      <c r="A2550" s="1"/>
      <c r="B2550" s="1"/>
      <c r="C2550" s="1"/>
      <c r="D2550" s="1"/>
      <c r="E2550" s="1"/>
      <c r="F2550" s="1"/>
      <c r="G2550" s="1"/>
      <c r="H2550" s="2"/>
      <c r="I2550" s="1"/>
      <c r="J2550" s="1"/>
      <c r="K2550" s="2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2"/>
      <c r="BF2550" s="1"/>
      <c r="BG2550" s="1"/>
      <c r="BH2550" s="1"/>
      <c r="BI2550" s="1"/>
      <c r="BJ2550" s="1"/>
      <c r="BK2550" s="1"/>
      <c r="BL2550" s="1"/>
      <c r="BM2550" s="1"/>
      <c r="BN2550" s="2"/>
      <c r="BO2550" s="1"/>
      <c r="BP2550" s="1"/>
      <c r="BQ2550" s="1"/>
      <c r="BR2550" s="2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2"/>
      <c r="CG2550" s="1"/>
      <c r="CH2550" s="1"/>
      <c r="CI2550" s="2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2"/>
      <c r="DR2550" s="1"/>
      <c r="DS2550" s="1"/>
      <c r="DT2550" s="1"/>
      <c r="DU2550" s="1"/>
      <c r="DV2550" s="1"/>
      <c r="DW2550" s="1"/>
    </row>
    <row r="2551" spans="1:127" x14ac:dyDescent="0.3">
      <c r="A2551" s="1"/>
      <c r="B2551" s="1"/>
      <c r="C2551" s="1"/>
      <c r="D2551" s="1"/>
      <c r="E2551" s="1"/>
      <c r="F2551" s="1"/>
      <c r="G2551" s="1"/>
      <c r="H2551" s="2"/>
      <c r="I2551" s="1"/>
      <c r="J2551" s="1"/>
      <c r="K2551" s="2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2"/>
      <c r="BF2551" s="1"/>
      <c r="BG2551" s="1"/>
      <c r="BH2551" s="1"/>
      <c r="BI2551" s="1"/>
      <c r="BJ2551" s="1"/>
      <c r="BK2551" s="1"/>
      <c r="BL2551" s="1"/>
      <c r="BM2551" s="1"/>
      <c r="BN2551" s="2"/>
      <c r="BO2551" s="1"/>
      <c r="BP2551" s="1"/>
      <c r="BQ2551" s="1"/>
      <c r="BR2551" s="2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2"/>
      <c r="CG2551" s="1"/>
      <c r="CH2551" s="1"/>
      <c r="CI2551" s="2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2"/>
      <c r="DR2551" s="1"/>
      <c r="DS2551" s="1"/>
      <c r="DT2551" s="1"/>
      <c r="DU2551" s="1"/>
      <c r="DV2551" s="1"/>
      <c r="DW2551" s="1"/>
    </row>
    <row r="2552" spans="1:127" x14ac:dyDescent="0.3">
      <c r="A2552" s="1"/>
      <c r="B2552" s="1"/>
      <c r="C2552" s="1"/>
      <c r="D2552" s="1"/>
      <c r="E2552" s="1"/>
      <c r="F2552" s="1"/>
      <c r="G2552" s="1"/>
      <c r="H2552" s="2"/>
      <c r="I2552" s="1"/>
      <c r="J2552" s="1"/>
      <c r="K2552" s="2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2"/>
      <c r="BF2552" s="1"/>
      <c r="BG2552" s="1"/>
      <c r="BH2552" s="1"/>
      <c r="BI2552" s="1"/>
      <c r="BJ2552" s="1"/>
      <c r="BK2552" s="1"/>
      <c r="BL2552" s="1"/>
      <c r="BM2552" s="1"/>
      <c r="BN2552" s="2"/>
      <c r="BO2552" s="1"/>
      <c r="BP2552" s="1"/>
      <c r="BQ2552" s="1"/>
      <c r="BR2552" s="2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2"/>
      <c r="CG2552" s="1"/>
      <c r="CH2552" s="1"/>
      <c r="CI2552" s="2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2"/>
      <c r="DR2552" s="1"/>
      <c r="DS2552" s="1"/>
      <c r="DT2552" s="1"/>
      <c r="DU2552" s="1"/>
      <c r="DV2552" s="1"/>
      <c r="DW2552" s="1"/>
    </row>
    <row r="2553" spans="1:127" x14ac:dyDescent="0.3">
      <c r="A2553" s="1"/>
      <c r="B2553" s="1"/>
      <c r="C2553" s="1"/>
      <c r="D2553" s="1"/>
      <c r="E2553" s="1"/>
      <c r="F2553" s="1"/>
      <c r="G2553" s="1"/>
      <c r="H2553" s="2"/>
      <c r="I2553" s="1"/>
      <c r="J2553" s="1"/>
      <c r="K2553" s="2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2"/>
      <c r="BF2553" s="1"/>
      <c r="BG2553" s="1"/>
      <c r="BH2553" s="1"/>
      <c r="BI2553" s="1"/>
      <c r="BJ2553" s="1"/>
      <c r="BK2553" s="1"/>
      <c r="BL2553" s="1"/>
      <c r="BM2553" s="1"/>
      <c r="BN2553" s="2"/>
      <c r="BO2553" s="1"/>
      <c r="BP2553" s="1"/>
      <c r="BQ2553" s="1"/>
      <c r="BR2553" s="2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2"/>
      <c r="CG2553" s="1"/>
      <c r="CH2553" s="1"/>
      <c r="CI2553" s="2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2"/>
      <c r="DR2553" s="1"/>
      <c r="DS2553" s="1"/>
      <c r="DT2553" s="1"/>
      <c r="DU2553" s="1"/>
      <c r="DV2553" s="1"/>
      <c r="DW2553" s="1"/>
    </row>
    <row r="2554" spans="1:127" x14ac:dyDescent="0.3">
      <c r="A2554" s="1"/>
      <c r="B2554" s="1"/>
      <c r="C2554" s="1"/>
      <c r="D2554" s="1"/>
      <c r="E2554" s="1"/>
      <c r="F2554" s="1"/>
      <c r="G2554" s="1"/>
      <c r="H2554" s="2"/>
      <c r="I2554" s="1"/>
      <c r="J2554" s="1"/>
      <c r="K2554" s="2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2"/>
      <c r="BF2554" s="1"/>
      <c r="BG2554" s="1"/>
      <c r="BH2554" s="1"/>
      <c r="BI2554" s="1"/>
      <c r="BJ2554" s="1"/>
      <c r="BK2554" s="1"/>
      <c r="BL2554" s="1"/>
      <c r="BM2554" s="1"/>
      <c r="BN2554" s="2"/>
      <c r="BO2554" s="1"/>
      <c r="BP2554" s="1"/>
      <c r="BQ2554" s="1"/>
      <c r="BR2554" s="2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2"/>
      <c r="CG2554" s="1"/>
      <c r="CH2554" s="1"/>
      <c r="CI2554" s="2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2"/>
      <c r="DR2554" s="1"/>
      <c r="DS2554" s="1"/>
      <c r="DT2554" s="1"/>
      <c r="DU2554" s="1"/>
      <c r="DV2554" s="1"/>
      <c r="DW2554" s="1"/>
    </row>
    <row r="2555" spans="1:127" x14ac:dyDescent="0.3">
      <c r="A2555" s="1"/>
      <c r="B2555" s="1"/>
      <c r="C2555" s="1"/>
      <c r="D2555" s="1"/>
      <c r="E2555" s="1"/>
      <c r="F2555" s="1"/>
      <c r="G2555" s="1"/>
      <c r="H2555" s="2"/>
      <c r="I2555" s="1"/>
      <c r="J2555" s="1"/>
      <c r="K2555" s="2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2"/>
      <c r="BF2555" s="1"/>
      <c r="BG2555" s="1"/>
      <c r="BH2555" s="1"/>
      <c r="BI2555" s="1"/>
      <c r="BJ2555" s="1"/>
      <c r="BK2555" s="1"/>
      <c r="BL2555" s="1"/>
      <c r="BM2555" s="1"/>
      <c r="BN2555" s="2"/>
      <c r="BO2555" s="1"/>
      <c r="BP2555" s="1"/>
      <c r="BQ2555" s="1"/>
      <c r="BR2555" s="2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2"/>
      <c r="CG2555" s="1"/>
      <c r="CH2555" s="1"/>
      <c r="CI2555" s="2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2"/>
      <c r="DR2555" s="1"/>
      <c r="DS2555" s="1"/>
      <c r="DT2555" s="1"/>
      <c r="DU2555" s="1"/>
      <c r="DV2555" s="1"/>
      <c r="DW2555" s="1"/>
    </row>
    <row r="2556" spans="1:127" x14ac:dyDescent="0.3">
      <c r="A2556" s="1"/>
      <c r="B2556" s="1"/>
      <c r="C2556" s="1"/>
      <c r="D2556" s="1"/>
      <c r="E2556" s="1"/>
      <c r="F2556" s="1"/>
      <c r="G2556" s="1"/>
      <c r="H2556" s="2"/>
      <c r="I2556" s="1"/>
      <c r="J2556" s="1"/>
      <c r="K2556" s="2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2"/>
      <c r="BF2556" s="1"/>
      <c r="BG2556" s="1"/>
      <c r="BH2556" s="1"/>
      <c r="BI2556" s="1"/>
      <c r="BJ2556" s="1"/>
      <c r="BK2556" s="1"/>
      <c r="BL2556" s="1"/>
      <c r="BM2556" s="1"/>
      <c r="BN2556" s="2"/>
      <c r="BO2556" s="1"/>
      <c r="BP2556" s="1"/>
      <c r="BQ2556" s="1"/>
      <c r="BR2556" s="2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2"/>
      <c r="CG2556" s="1"/>
      <c r="CH2556" s="1"/>
      <c r="CI2556" s="2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2"/>
      <c r="DR2556" s="1"/>
      <c r="DS2556" s="1"/>
      <c r="DT2556" s="1"/>
      <c r="DU2556" s="1"/>
      <c r="DV2556" s="1"/>
      <c r="DW2556" s="1"/>
    </row>
    <row r="2557" spans="1:127" x14ac:dyDescent="0.3">
      <c r="A2557" s="1"/>
      <c r="B2557" s="1"/>
      <c r="C2557" s="1"/>
      <c r="D2557" s="1"/>
      <c r="E2557" s="1"/>
      <c r="F2557" s="1"/>
      <c r="G2557" s="1"/>
      <c r="H2557" s="2"/>
      <c r="I2557" s="1"/>
      <c r="J2557" s="1"/>
      <c r="K2557" s="2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2"/>
      <c r="BF2557" s="1"/>
      <c r="BG2557" s="1"/>
      <c r="BH2557" s="1"/>
      <c r="BI2557" s="1"/>
      <c r="BJ2557" s="1"/>
      <c r="BK2557" s="1"/>
      <c r="BL2557" s="1"/>
      <c r="BM2557" s="1"/>
      <c r="BN2557" s="2"/>
      <c r="BO2557" s="1"/>
      <c r="BP2557" s="1"/>
      <c r="BQ2557" s="1"/>
      <c r="BR2557" s="2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2"/>
      <c r="CG2557" s="1"/>
      <c r="CH2557" s="1"/>
      <c r="CI2557" s="2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2"/>
      <c r="DR2557" s="1"/>
      <c r="DS2557" s="1"/>
      <c r="DT2557" s="1"/>
      <c r="DU2557" s="1"/>
      <c r="DV2557" s="1"/>
      <c r="DW2557" s="1"/>
    </row>
    <row r="2558" spans="1:127" x14ac:dyDescent="0.3">
      <c r="A2558" s="1"/>
      <c r="B2558" s="1"/>
      <c r="C2558" s="1"/>
      <c r="D2558" s="1"/>
      <c r="E2558" s="1"/>
      <c r="F2558" s="1"/>
      <c r="G2558" s="1"/>
      <c r="H2558" s="2"/>
      <c r="I2558" s="1"/>
      <c r="J2558" s="1"/>
      <c r="K2558" s="2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2"/>
      <c r="BF2558" s="1"/>
      <c r="BG2558" s="1"/>
      <c r="BH2558" s="1"/>
      <c r="BI2558" s="1"/>
      <c r="BJ2558" s="1"/>
      <c r="BK2558" s="1"/>
      <c r="BL2558" s="1"/>
      <c r="BM2558" s="1"/>
      <c r="BN2558" s="2"/>
      <c r="BO2558" s="1"/>
      <c r="BP2558" s="1"/>
      <c r="BQ2558" s="1"/>
      <c r="BR2558" s="2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2"/>
      <c r="CG2558" s="1"/>
      <c r="CH2558" s="1"/>
      <c r="CI2558" s="2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2"/>
      <c r="DR2558" s="1"/>
      <c r="DS2558" s="1"/>
      <c r="DT2558" s="1"/>
      <c r="DU2558" s="1"/>
      <c r="DV2558" s="1"/>
      <c r="DW2558" s="1"/>
    </row>
    <row r="2559" spans="1:127" x14ac:dyDescent="0.3">
      <c r="A2559" s="1"/>
      <c r="B2559" s="1"/>
      <c r="C2559" s="1"/>
      <c r="D2559" s="1"/>
      <c r="E2559" s="1"/>
      <c r="F2559" s="1"/>
      <c r="G2559" s="1"/>
      <c r="H2559" s="2"/>
      <c r="I2559" s="1"/>
      <c r="J2559" s="1"/>
      <c r="K2559" s="2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2"/>
      <c r="BF2559" s="1"/>
      <c r="BG2559" s="1"/>
      <c r="BH2559" s="1"/>
      <c r="BI2559" s="1"/>
      <c r="BJ2559" s="1"/>
      <c r="BK2559" s="1"/>
      <c r="BL2559" s="1"/>
      <c r="BM2559" s="1"/>
      <c r="BN2559" s="2"/>
      <c r="BO2559" s="1"/>
      <c r="BP2559" s="1"/>
      <c r="BQ2559" s="1"/>
      <c r="BR2559" s="2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2"/>
      <c r="CG2559" s="1"/>
      <c r="CH2559" s="1"/>
      <c r="CI2559" s="2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2"/>
      <c r="DR2559" s="1"/>
      <c r="DS2559" s="1"/>
      <c r="DT2559" s="1"/>
      <c r="DU2559" s="1"/>
      <c r="DV2559" s="1"/>
      <c r="DW2559" s="1"/>
    </row>
    <row r="2560" spans="1:127" x14ac:dyDescent="0.3">
      <c r="A2560" s="1"/>
      <c r="B2560" s="1"/>
      <c r="C2560" s="1"/>
      <c r="D2560" s="1"/>
      <c r="E2560" s="1"/>
      <c r="F2560" s="1"/>
      <c r="G2560" s="1"/>
      <c r="H2560" s="2"/>
      <c r="I2560" s="1"/>
      <c r="J2560" s="1"/>
      <c r="K2560" s="2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2"/>
      <c r="BF2560" s="1"/>
      <c r="BG2560" s="1"/>
      <c r="BH2560" s="1"/>
      <c r="BI2560" s="1"/>
      <c r="BJ2560" s="1"/>
      <c r="BK2560" s="1"/>
      <c r="BL2560" s="1"/>
      <c r="BM2560" s="1"/>
      <c r="BN2560" s="2"/>
      <c r="BO2560" s="1"/>
      <c r="BP2560" s="1"/>
      <c r="BQ2560" s="1"/>
      <c r="BR2560" s="2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2"/>
      <c r="CG2560" s="1"/>
      <c r="CH2560" s="1"/>
      <c r="CI2560" s="2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2"/>
      <c r="DR2560" s="1"/>
      <c r="DS2560" s="1"/>
      <c r="DT2560" s="1"/>
      <c r="DU2560" s="1"/>
      <c r="DV2560" s="1"/>
      <c r="DW2560" s="1"/>
    </row>
    <row r="2561" spans="1:127" x14ac:dyDescent="0.3">
      <c r="A2561" s="1"/>
      <c r="B2561" s="1"/>
      <c r="C2561" s="1"/>
      <c r="D2561" s="1"/>
      <c r="E2561" s="1"/>
      <c r="F2561" s="1"/>
      <c r="G2561" s="1"/>
      <c r="H2561" s="2"/>
      <c r="I2561" s="1"/>
      <c r="J2561" s="1"/>
      <c r="K2561" s="2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2"/>
      <c r="BF2561" s="1"/>
      <c r="BG2561" s="1"/>
      <c r="BH2561" s="1"/>
      <c r="BI2561" s="1"/>
      <c r="BJ2561" s="1"/>
      <c r="BK2561" s="1"/>
      <c r="BL2561" s="1"/>
      <c r="BM2561" s="1"/>
      <c r="BN2561" s="2"/>
      <c r="BO2561" s="1"/>
      <c r="BP2561" s="1"/>
      <c r="BQ2561" s="1"/>
      <c r="BR2561" s="2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2"/>
      <c r="CG2561" s="1"/>
      <c r="CH2561" s="1"/>
      <c r="CI2561" s="2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2"/>
      <c r="DR2561" s="1"/>
      <c r="DS2561" s="1"/>
      <c r="DT2561" s="1"/>
      <c r="DU2561" s="1"/>
      <c r="DV2561" s="1"/>
      <c r="DW2561" s="1"/>
    </row>
    <row r="2562" spans="1:127" x14ac:dyDescent="0.3">
      <c r="A2562" s="1"/>
      <c r="B2562" s="1"/>
      <c r="C2562" s="1"/>
      <c r="D2562" s="1"/>
      <c r="E2562" s="1"/>
      <c r="F2562" s="1"/>
      <c r="G2562" s="1"/>
      <c r="H2562" s="2"/>
      <c r="I2562" s="1"/>
      <c r="J2562" s="1"/>
      <c r="K2562" s="2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2"/>
      <c r="BF2562" s="1"/>
      <c r="BG2562" s="1"/>
      <c r="BH2562" s="1"/>
      <c r="BI2562" s="1"/>
      <c r="BJ2562" s="1"/>
      <c r="BK2562" s="1"/>
      <c r="BL2562" s="1"/>
      <c r="BM2562" s="1"/>
      <c r="BN2562" s="2"/>
      <c r="BO2562" s="1"/>
      <c r="BP2562" s="1"/>
      <c r="BQ2562" s="1"/>
      <c r="BR2562" s="2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2"/>
      <c r="CG2562" s="1"/>
      <c r="CH2562" s="1"/>
      <c r="CI2562" s="2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2"/>
      <c r="DR2562" s="1"/>
      <c r="DS2562" s="1"/>
      <c r="DT2562" s="1"/>
      <c r="DU2562" s="1"/>
      <c r="DV2562" s="1"/>
      <c r="DW2562" s="1"/>
    </row>
    <row r="2563" spans="1:127" x14ac:dyDescent="0.3">
      <c r="A2563" s="1"/>
      <c r="B2563" s="1"/>
      <c r="C2563" s="1"/>
      <c r="D2563" s="1"/>
      <c r="E2563" s="1"/>
      <c r="F2563" s="1"/>
      <c r="G2563" s="1"/>
      <c r="H2563" s="2"/>
      <c r="I2563" s="1"/>
      <c r="J2563" s="1"/>
      <c r="K2563" s="2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2"/>
      <c r="BF2563" s="1"/>
      <c r="BG2563" s="1"/>
      <c r="BH2563" s="1"/>
      <c r="BI2563" s="1"/>
      <c r="BJ2563" s="1"/>
      <c r="BK2563" s="1"/>
      <c r="BL2563" s="1"/>
      <c r="BM2563" s="1"/>
      <c r="BN2563" s="2"/>
      <c r="BO2563" s="1"/>
      <c r="BP2563" s="1"/>
      <c r="BQ2563" s="1"/>
      <c r="BR2563" s="2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2"/>
      <c r="CG2563" s="1"/>
      <c r="CH2563" s="1"/>
      <c r="CI2563" s="2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2"/>
      <c r="DR2563" s="1"/>
      <c r="DS2563" s="1"/>
      <c r="DT2563" s="1"/>
      <c r="DU2563" s="1"/>
      <c r="DV2563" s="1"/>
      <c r="DW2563" s="1"/>
    </row>
    <row r="2564" spans="1:127" x14ac:dyDescent="0.3">
      <c r="A2564" s="1"/>
      <c r="B2564" s="1"/>
      <c r="C2564" s="1"/>
      <c r="D2564" s="1"/>
      <c r="E2564" s="1"/>
      <c r="F2564" s="1"/>
      <c r="G2564" s="1"/>
      <c r="H2564" s="2"/>
      <c r="I2564" s="1"/>
      <c r="J2564" s="1"/>
      <c r="K2564" s="2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2"/>
      <c r="BF2564" s="1"/>
      <c r="BG2564" s="1"/>
      <c r="BH2564" s="1"/>
      <c r="BI2564" s="1"/>
      <c r="BJ2564" s="1"/>
      <c r="BK2564" s="1"/>
      <c r="BL2564" s="1"/>
      <c r="BM2564" s="1"/>
      <c r="BN2564" s="2"/>
      <c r="BO2564" s="1"/>
      <c r="BP2564" s="1"/>
      <c r="BQ2564" s="1"/>
      <c r="BR2564" s="2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2"/>
      <c r="CG2564" s="1"/>
      <c r="CH2564" s="1"/>
      <c r="CI2564" s="2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2"/>
      <c r="DR2564" s="1"/>
      <c r="DS2564" s="1"/>
      <c r="DT2564" s="1"/>
      <c r="DU2564" s="1"/>
      <c r="DV2564" s="1"/>
      <c r="DW2564" s="1"/>
    </row>
    <row r="2565" spans="1:127" x14ac:dyDescent="0.3">
      <c r="A2565" s="1"/>
      <c r="B2565" s="1"/>
      <c r="C2565" s="1"/>
      <c r="D2565" s="1"/>
      <c r="E2565" s="1"/>
      <c r="F2565" s="1"/>
      <c r="G2565" s="1"/>
      <c r="H2565" s="2"/>
      <c r="I2565" s="1"/>
      <c r="J2565" s="1"/>
      <c r="K2565" s="2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2"/>
      <c r="BF2565" s="1"/>
      <c r="BG2565" s="1"/>
      <c r="BH2565" s="1"/>
      <c r="BI2565" s="1"/>
      <c r="BJ2565" s="1"/>
      <c r="BK2565" s="1"/>
      <c r="BL2565" s="1"/>
      <c r="BM2565" s="1"/>
      <c r="BN2565" s="2"/>
      <c r="BO2565" s="1"/>
      <c r="BP2565" s="1"/>
      <c r="BQ2565" s="1"/>
      <c r="BR2565" s="2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2"/>
      <c r="CG2565" s="1"/>
      <c r="CH2565" s="1"/>
      <c r="CI2565" s="2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2"/>
      <c r="DR2565" s="1"/>
      <c r="DS2565" s="1"/>
      <c r="DT2565" s="1"/>
      <c r="DU2565" s="1"/>
      <c r="DV2565" s="1"/>
      <c r="DW2565" s="1"/>
    </row>
    <row r="2566" spans="1:127" x14ac:dyDescent="0.3">
      <c r="A2566" s="1"/>
      <c r="B2566" s="1"/>
      <c r="C2566" s="1"/>
      <c r="D2566" s="1"/>
      <c r="E2566" s="1"/>
      <c r="F2566" s="1"/>
      <c r="G2566" s="1"/>
      <c r="H2566" s="2"/>
      <c r="I2566" s="1"/>
      <c r="J2566" s="1"/>
      <c r="K2566" s="2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2"/>
      <c r="BF2566" s="1"/>
      <c r="BG2566" s="1"/>
      <c r="BH2566" s="1"/>
      <c r="BI2566" s="1"/>
      <c r="BJ2566" s="1"/>
      <c r="BK2566" s="1"/>
      <c r="BL2566" s="1"/>
      <c r="BM2566" s="1"/>
      <c r="BN2566" s="2"/>
      <c r="BO2566" s="1"/>
      <c r="BP2566" s="1"/>
      <c r="BQ2566" s="1"/>
      <c r="BR2566" s="2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2"/>
      <c r="CG2566" s="1"/>
      <c r="CH2566" s="1"/>
      <c r="CI2566" s="2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2"/>
      <c r="DR2566" s="1"/>
      <c r="DS2566" s="1"/>
      <c r="DT2566" s="1"/>
      <c r="DU2566" s="1"/>
      <c r="DV2566" s="1"/>
      <c r="DW2566" s="1"/>
    </row>
    <row r="2567" spans="1:127" x14ac:dyDescent="0.3">
      <c r="A2567" s="1"/>
      <c r="B2567" s="1"/>
      <c r="C2567" s="1"/>
      <c r="D2567" s="1"/>
      <c r="E2567" s="1"/>
      <c r="F2567" s="1"/>
      <c r="G2567" s="1"/>
      <c r="H2567" s="2"/>
      <c r="I2567" s="1"/>
      <c r="J2567" s="1"/>
      <c r="K2567" s="2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2"/>
      <c r="BF2567" s="1"/>
      <c r="BG2567" s="1"/>
      <c r="BH2567" s="1"/>
      <c r="BI2567" s="1"/>
      <c r="BJ2567" s="1"/>
      <c r="BK2567" s="1"/>
      <c r="BL2567" s="1"/>
      <c r="BM2567" s="1"/>
      <c r="BN2567" s="2"/>
      <c r="BO2567" s="1"/>
      <c r="BP2567" s="1"/>
      <c r="BQ2567" s="1"/>
      <c r="BR2567" s="2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2"/>
      <c r="CG2567" s="1"/>
      <c r="CH2567" s="1"/>
      <c r="CI2567" s="2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2"/>
      <c r="DR2567" s="1"/>
      <c r="DS2567" s="1"/>
      <c r="DT2567" s="1"/>
      <c r="DU2567" s="1"/>
      <c r="DV2567" s="1"/>
      <c r="DW2567" s="1"/>
    </row>
    <row r="2568" spans="1:127" x14ac:dyDescent="0.3">
      <c r="A2568" s="1"/>
      <c r="B2568" s="1"/>
      <c r="C2568" s="1"/>
      <c r="D2568" s="1"/>
      <c r="E2568" s="1"/>
      <c r="F2568" s="1"/>
      <c r="G2568" s="1"/>
      <c r="H2568" s="2"/>
      <c r="I2568" s="1"/>
      <c r="J2568" s="1"/>
      <c r="K2568" s="2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2"/>
      <c r="BF2568" s="1"/>
      <c r="BG2568" s="1"/>
      <c r="BH2568" s="1"/>
      <c r="BI2568" s="1"/>
      <c r="BJ2568" s="1"/>
      <c r="BK2568" s="1"/>
      <c r="BL2568" s="1"/>
      <c r="BM2568" s="1"/>
      <c r="BN2568" s="2"/>
      <c r="BO2568" s="1"/>
      <c r="BP2568" s="1"/>
      <c r="BQ2568" s="1"/>
      <c r="BR2568" s="2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2"/>
      <c r="CG2568" s="1"/>
      <c r="CH2568" s="1"/>
      <c r="CI2568" s="2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2"/>
      <c r="DR2568" s="1"/>
      <c r="DS2568" s="1"/>
      <c r="DT2568" s="1"/>
      <c r="DU2568" s="1"/>
      <c r="DV2568" s="1"/>
      <c r="DW2568" s="1"/>
    </row>
    <row r="2569" spans="1:127" x14ac:dyDescent="0.3">
      <c r="A2569" s="1"/>
      <c r="B2569" s="1"/>
      <c r="C2569" s="1"/>
      <c r="D2569" s="1"/>
      <c r="E2569" s="1"/>
      <c r="F2569" s="1"/>
      <c r="G2569" s="1"/>
      <c r="H2569" s="2"/>
      <c r="I2569" s="1"/>
      <c r="J2569" s="1"/>
      <c r="K2569" s="2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2"/>
      <c r="BF2569" s="1"/>
      <c r="BG2569" s="1"/>
      <c r="BH2569" s="1"/>
      <c r="BI2569" s="1"/>
      <c r="BJ2569" s="1"/>
      <c r="BK2569" s="1"/>
      <c r="BL2569" s="1"/>
      <c r="BM2569" s="1"/>
      <c r="BN2569" s="2"/>
      <c r="BO2569" s="1"/>
      <c r="BP2569" s="1"/>
      <c r="BQ2569" s="1"/>
      <c r="BR2569" s="2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2"/>
      <c r="CG2569" s="1"/>
      <c r="CH2569" s="1"/>
      <c r="CI2569" s="2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2"/>
      <c r="DR2569" s="1"/>
      <c r="DS2569" s="1"/>
      <c r="DT2569" s="1"/>
      <c r="DU2569" s="1"/>
      <c r="DV2569" s="1"/>
      <c r="DW2569" s="1"/>
    </row>
    <row r="2570" spans="1:127" x14ac:dyDescent="0.3">
      <c r="A2570" s="1"/>
      <c r="B2570" s="1"/>
      <c r="C2570" s="1"/>
      <c r="D2570" s="1"/>
      <c r="E2570" s="1"/>
      <c r="F2570" s="1"/>
      <c r="G2570" s="1"/>
      <c r="H2570" s="2"/>
      <c r="I2570" s="1"/>
      <c r="J2570" s="1"/>
      <c r="K2570" s="2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2"/>
      <c r="BF2570" s="1"/>
      <c r="BG2570" s="1"/>
      <c r="BH2570" s="1"/>
      <c r="BI2570" s="1"/>
      <c r="BJ2570" s="1"/>
      <c r="BK2570" s="1"/>
      <c r="BL2570" s="1"/>
      <c r="BM2570" s="1"/>
      <c r="BN2570" s="2"/>
      <c r="BO2570" s="1"/>
      <c r="BP2570" s="1"/>
      <c r="BQ2570" s="1"/>
      <c r="BR2570" s="2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2"/>
      <c r="CG2570" s="1"/>
      <c r="CH2570" s="1"/>
      <c r="CI2570" s="2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2"/>
      <c r="DR2570" s="1"/>
      <c r="DS2570" s="1"/>
      <c r="DT2570" s="1"/>
      <c r="DU2570" s="1"/>
      <c r="DV2570" s="1"/>
      <c r="DW2570" s="1"/>
    </row>
    <row r="2571" spans="1:127" x14ac:dyDescent="0.3">
      <c r="A2571" s="1"/>
      <c r="B2571" s="1"/>
      <c r="C2571" s="1"/>
      <c r="D2571" s="1"/>
      <c r="E2571" s="1"/>
      <c r="F2571" s="1"/>
      <c r="G2571" s="1"/>
      <c r="H2571" s="2"/>
      <c r="I2571" s="1"/>
      <c r="J2571" s="1"/>
      <c r="K2571" s="2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2"/>
      <c r="BF2571" s="1"/>
      <c r="BG2571" s="1"/>
      <c r="BH2571" s="1"/>
      <c r="BI2571" s="1"/>
      <c r="BJ2571" s="1"/>
      <c r="BK2571" s="1"/>
      <c r="BL2571" s="1"/>
      <c r="BM2571" s="1"/>
      <c r="BN2571" s="2"/>
      <c r="BO2571" s="1"/>
      <c r="BP2571" s="1"/>
      <c r="BQ2571" s="1"/>
      <c r="BR2571" s="2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2"/>
      <c r="CG2571" s="1"/>
      <c r="CH2571" s="1"/>
      <c r="CI2571" s="2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2"/>
      <c r="DR2571" s="1"/>
      <c r="DS2571" s="1"/>
      <c r="DT2571" s="1"/>
      <c r="DU2571" s="1"/>
      <c r="DV2571" s="1"/>
      <c r="DW2571" s="1"/>
    </row>
    <row r="2572" spans="1:127" x14ac:dyDescent="0.3">
      <c r="A2572" s="1"/>
      <c r="B2572" s="1"/>
      <c r="C2572" s="1"/>
      <c r="D2572" s="1"/>
      <c r="E2572" s="1"/>
      <c r="F2572" s="1"/>
      <c r="G2572" s="1"/>
      <c r="H2572" s="2"/>
      <c r="I2572" s="1"/>
      <c r="J2572" s="1"/>
      <c r="K2572" s="2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2"/>
      <c r="BF2572" s="1"/>
      <c r="BG2572" s="1"/>
      <c r="BH2572" s="1"/>
      <c r="BI2572" s="1"/>
      <c r="BJ2572" s="1"/>
      <c r="BK2572" s="1"/>
      <c r="BL2572" s="1"/>
      <c r="BM2572" s="1"/>
      <c r="BN2572" s="2"/>
      <c r="BO2572" s="1"/>
      <c r="BP2572" s="1"/>
      <c r="BQ2572" s="1"/>
      <c r="BR2572" s="2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2"/>
      <c r="CG2572" s="1"/>
      <c r="CH2572" s="1"/>
      <c r="CI2572" s="2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2"/>
      <c r="DR2572" s="1"/>
      <c r="DS2572" s="1"/>
      <c r="DT2572" s="1"/>
      <c r="DU2572" s="1"/>
      <c r="DV2572" s="1"/>
      <c r="DW2572" s="1"/>
    </row>
    <row r="2573" spans="1:127" x14ac:dyDescent="0.3">
      <c r="A2573" s="1"/>
      <c r="B2573" s="1"/>
      <c r="C2573" s="1"/>
      <c r="D2573" s="1"/>
      <c r="E2573" s="1"/>
      <c r="F2573" s="1"/>
      <c r="G2573" s="1"/>
      <c r="H2573" s="2"/>
      <c r="I2573" s="1"/>
      <c r="J2573" s="1"/>
      <c r="K2573" s="2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2"/>
      <c r="BF2573" s="1"/>
      <c r="BG2573" s="1"/>
      <c r="BH2573" s="1"/>
      <c r="BI2573" s="1"/>
      <c r="BJ2573" s="1"/>
      <c r="BK2573" s="1"/>
      <c r="BL2573" s="1"/>
      <c r="BM2573" s="1"/>
      <c r="BN2573" s="2"/>
      <c r="BO2573" s="1"/>
      <c r="BP2573" s="1"/>
      <c r="BQ2573" s="1"/>
      <c r="BR2573" s="2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2"/>
      <c r="CG2573" s="1"/>
      <c r="CH2573" s="1"/>
      <c r="CI2573" s="2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2"/>
      <c r="DR2573" s="1"/>
      <c r="DS2573" s="1"/>
      <c r="DT2573" s="1"/>
      <c r="DU2573" s="1"/>
      <c r="DV2573" s="1"/>
      <c r="DW2573" s="1"/>
    </row>
    <row r="2574" spans="1:127" x14ac:dyDescent="0.3">
      <c r="A2574" s="1"/>
      <c r="B2574" s="1"/>
      <c r="C2574" s="1"/>
      <c r="D2574" s="1"/>
      <c r="E2574" s="1"/>
      <c r="F2574" s="1"/>
      <c r="G2574" s="1"/>
      <c r="H2574" s="2"/>
      <c r="I2574" s="1"/>
      <c r="J2574" s="1"/>
      <c r="K2574" s="2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2"/>
      <c r="BF2574" s="1"/>
      <c r="BG2574" s="1"/>
      <c r="BH2574" s="1"/>
      <c r="BI2574" s="1"/>
      <c r="BJ2574" s="1"/>
      <c r="BK2574" s="1"/>
      <c r="BL2574" s="1"/>
      <c r="BM2574" s="1"/>
      <c r="BN2574" s="2"/>
      <c r="BO2574" s="1"/>
      <c r="BP2574" s="1"/>
      <c r="BQ2574" s="1"/>
      <c r="BR2574" s="2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2"/>
      <c r="CG2574" s="1"/>
      <c r="CH2574" s="1"/>
      <c r="CI2574" s="2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2"/>
      <c r="DR2574" s="1"/>
      <c r="DS2574" s="1"/>
      <c r="DT2574" s="1"/>
      <c r="DU2574" s="1"/>
      <c r="DV2574" s="1"/>
      <c r="DW2574" s="1"/>
    </row>
    <row r="2575" spans="1:127" x14ac:dyDescent="0.3">
      <c r="A2575" s="1"/>
      <c r="B2575" s="1"/>
      <c r="C2575" s="1"/>
      <c r="D2575" s="1"/>
      <c r="E2575" s="1"/>
      <c r="F2575" s="1"/>
      <c r="G2575" s="1"/>
      <c r="H2575" s="2"/>
      <c r="I2575" s="1"/>
      <c r="J2575" s="1"/>
      <c r="K2575" s="2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2"/>
      <c r="BF2575" s="1"/>
      <c r="BG2575" s="1"/>
      <c r="BH2575" s="1"/>
      <c r="BI2575" s="1"/>
      <c r="BJ2575" s="1"/>
      <c r="BK2575" s="1"/>
      <c r="BL2575" s="1"/>
      <c r="BM2575" s="1"/>
      <c r="BN2575" s="2"/>
      <c r="BO2575" s="1"/>
      <c r="BP2575" s="1"/>
      <c r="BQ2575" s="1"/>
      <c r="BR2575" s="2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2"/>
      <c r="CG2575" s="1"/>
      <c r="CH2575" s="1"/>
      <c r="CI2575" s="2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2"/>
      <c r="DR2575" s="1"/>
      <c r="DS2575" s="1"/>
      <c r="DT2575" s="1"/>
      <c r="DU2575" s="1"/>
      <c r="DV2575" s="1"/>
      <c r="DW2575" s="1"/>
    </row>
    <row r="2576" spans="1:127" x14ac:dyDescent="0.3">
      <c r="A2576" s="1"/>
      <c r="B2576" s="1"/>
      <c r="C2576" s="1"/>
      <c r="D2576" s="1"/>
      <c r="E2576" s="1"/>
      <c r="F2576" s="1"/>
      <c r="G2576" s="1"/>
      <c r="H2576" s="2"/>
      <c r="I2576" s="1"/>
      <c r="J2576" s="1"/>
      <c r="K2576" s="2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2"/>
      <c r="BF2576" s="1"/>
      <c r="BG2576" s="1"/>
      <c r="BH2576" s="1"/>
      <c r="BI2576" s="1"/>
      <c r="BJ2576" s="1"/>
      <c r="BK2576" s="1"/>
      <c r="BL2576" s="1"/>
      <c r="BM2576" s="1"/>
      <c r="BN2576" s="2"/>
      <c r="BO2576" s="1"/>
      <c r="BP2576" s="1"/>
      <c r="BQ2576" s="1"/>
      <c r="BR2576" s="2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2"/>
      <c r="CG2576" s="1"/>
      <c r="CH2576" s="1"/>
      <c r="CI2576" s="2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2"/>
      <c r="DR2576" s="1"/>
      <c r="DS2576" s="1"/>
      <c r="DT2576" s="1"/>
      <c r="DU2576" s="1"/>
      <c r="DV2576" s="1"/>
      <c r="DW2576" s="1"/>
    </row>
    <row r="2577" spans="1:127" x14ac:dyDescent="0.3">
      <c r="A2577" s="1"/>
      <c r="B2577" s="1"/>
      <c r="C2577" s="1"/>
      <c r="D2577" s="1"/>
      <c r="E2577" s="1"/>
      <c r="F2577" s="1"/>
      <c r="G2577" s="1"/>
      <c r="H2577" s="2"/>
      <c r="I2577" s="1"/>
      <c r="J2577" s="1"/>
      <c r="K2577" s="2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2"/>
      <c r="BF2577" s="1"/>
      <c r="BG2577" s="1"/>
      <c r="BH2577" s="1"/>
      <c r="BI2577" s="1"/>
      <c r="BJ2577" s="1"/>
      <c r="BK2577" s="1"/>
      <c r="BL2577" s="1"/>
      <c r="BM2577" s="1"/>
      <c r="BN2577" s="2"/>
      <c r="BO2577" s="1"/>
      <c r="BP2577" s="1"/>
      <c r="BQ2577" s="1"/>
      <c r="BR2577" s="2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2"/>
      <c r="CG2577" s="1"/>
      <c r="CH2577" s="1"/>
      <c r="CI2577" s="2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2"/>
      <c r="DR2577" s="1"/>
      <c r="DS2577" s="1"/>
      <c r="DT2577" s="1"/>
      <c r="DU2577" s="1"/>
      <c r="DV2577" s="1"/>
      <c r="DW2577" s="1"/>
    </row>
    <row r="2578" spans="1:127" x14ac:dyDescent="0.3">
      <c r="A2578" s="1"/>
      <c r="B2578" s="1"/>
      <c r="C2578" s="1"/>
      <c r="D2578" s="1"/>
      <c r="E2578" s="1"/>
      <c r="F2578" s="1"/>
      <c r="G2578" s="1"/>
      <c r="H2578" s="2"/>
      <c r="I2578" s="1"/>
      <c r="J2578" s="1"/>
      <c r="K2578" s="2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2"/>
      <c r="BF2578" s="1"/>
      <c r="BG2578" s="1"/>
      <c r="BH2578" s="1"/>
      <c r="BI2578" s="1"/>
      <c r="BJ2578" s="1"/>
      <c r="BK2578" s="1"/>
      <c r="BL2578" s="1"/>
      <c r="BM2578" s="1"/>
      <c r="BN2578" s="2"/>
      <c r="BO2578" s="1"/>
      <c r="BP2578" s="1"/>
      <c r="BQ2578" s="1"/>
      <c r="BR2578" s="2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2"/>
      <c r="CG2578" s="1"/>
      <c r="CH2578" s="1"/>
      <c r="CI2578" s="2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2"/>
      <c r="DR2578" s="1"/>
      <c r="DS2578" s="1"/>
      <c r="DT2578" s="1"/>
      <c r="DU2578" s="1"/>
      <c r="DV2578" s="1"/>
      <c r="DW2578" s="1"/>
    </row>
    <row r="2579" spans="1:127" x14ac:dyDescent="0.3">
      <c r="A2579" s="1"/>
      <c r="B2579" s="1"/>
      <c r="C2579" s="1"/>
      <c r="D2579" s="1"/>
      <c r="E2579" s="1"/>
      <c r="F2579" s="1"/>
      <c r="G2579" s="1"/>
      <c r="H2579" s="2"/>
      <c r="I2579" s="1"/>
      <c r="J2579" s="1"/>
      <c r="K2579" s="2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2"/>
      <c r="BF2579" s="1"/>
      <c r="BG2579" s="1"/>
      <c r="BH2579" s="1"/>
      <c r="BI2579" s="1"/>
      <c r="BJ2579" s="1"/>
      <c r="BK2579" s="1"/>
      <c r="BL2579" s="1"/>
      <c r="BM2579" s="1"/>
      <c r="BN2579" s="2"/>
      <c r="BO2579" s="1"/>
      <c r="BP2579" s="1"/>
      <c r="BQ2579" s="1"/>
      <c r="BR2579" s="2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2"/>
      <c r="CG2579" s="1"/>
      <c r="CH2579" s="1"/>
      <c r="CI2579" s="2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2"/>
      <c r="DR2579" s="1"/>
      <c r="DS2579" s="1"/>
      <c r="DT2579" s="1"/>
      <c r="DU2579" s="1"/>
      <c r="DV2579" s="1"/>
      <c r="DW2579" s="1"/>
    </row>
    <row r="2580" spans="1:127" x14ac:dyDescent="0.3">
      <c r="A2580" s="1"/>
      <c r="B2580" s="1"/>
      <c r="C2580" s="1"/>
      <c r="D2580" s="1"/>
      <c r="E2580" s="1"/>
      <c r="F2580" s="1"/>
      <c r="G2580" s="1"/>
      <c r="H2580" s="2"/>
      <c r="I2580" s="1"/>
      <c r="J2580" s="1"/>
      <c r="K2580" s="2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2"/>
      <c r="BF2580" s="1"/>
      <c r="BG2580" s="1"/>
      <c r="BH2580" s="1"/>
      <c r="BI2580" s="1"/>
      <c r="BJ2580" s="1"/>
      <c r="BK2580" s="1"/>
      <c r="BL2580" s="1"/>
      <c r="BM2580" s="1"/>
      <c r="BN2580" s="2"/>
      <c r="BO2580" s="1"/>
      <c r="BP2580" s="1"/>
      <c r="BQ2580" s="1"/>
      <c r="BR2580" s="2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2"/>
      <c r="CG2580" s="1"/>
      <c r="CH2580" s="1"/>
      <c r="CI2580" s="2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2"/>
      <c r="DR2580" s="1"/>
      <c r="DS2580" s="1"/>
      <c r="DT2580" s="1"/>
      <c r="DU2580" s="1"/>
      <c r="DV2580" s="1"/>
      <c r="DW2580" s="1"/>
    </row>
    <row r="2581" spans="1:127" x14ac:dyDescent="0.3">
      <c r="A2581" s="1"/>
      <c r="B2581" s="1"/>
      <c r="C2581" s="1"/>
      <c r="D2581" s="1"/>
      <c r="E2581" s="1"/>
      <c r="F2581" s="1"/>
      <c r="G2581" s="1"/>
      <c r="H2581" s="2"/>
      <c r="I2581" s="1"/>
      <c r="J2581" s="1"/>
      <c r="K2581" s="2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2"/>
      <c r="BF2581" s="1"/>
      <c r="BG2581" s="1"/>
      <c r="BH2581" s="1"/>
      <c r="BI2581" s="1"/>
      <c r="BJ2581" s="1"/>
      <c r="BK2581" s="1"/>
      <c r="BL2581" s="1"/>
      <c r="BM2581" s="1"/>
      <c r="BN2581" s="2"/>
      <c r="BO2581" s="1"/>
      <c r="BP2581" s="1"/>
      <c r="BQ2581" s="1"/>
      <c r="BR2581" s="2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2"/>
      <c r="CG2581" s="1"/>
      <c r="CH2581" s="1"/>
      <c r="CI2581" s="2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2"/>
      <c r="DR2581" s="1"/>
      <c r="DS2581" s="1"/>
      <c r="DT2581" s="1"/>
      <c r="DU2581" s="1"/>
      <c r="DV2581" s="1"/>
      <c r="DW2581" s="1"/>
    </row>
    <row r="2582" spans="1:127" x14ac:dyDescent="0.3">
      <c r="A2582" s="1"/>
      <c r="B2582" s="1"/>
      <c r="C2582" s="1"/>
      <c r="D2582" s="1"/>
      <c r="E2582" s="1"/>
      <c r="F2582" s="1"/>
      <c r="G2582" s="1"/>
      <c r="H2582" s="2"/>
      <c r="I2582" s="1"/>
      <c r="J2582" s="1"/>
      <c r="K2582" s="2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2"/>
      <c r="BF2582" s="1"/>
      <c r="BG2582" s="1"/>
      <c r="BH2582" s="1"/>
      <c r="BI2582" s="1"/>
      <c r="BJ2582" s="1"/>
      <c r="BK2582" s="1"/>
      <c r="BL2582" s="1"/>
      <c r="BM2582" s="1"/>
      <c r="BN2582" s="2"/>
      <c r="BO2582" s="1"/>
      <c r="BP2582" s="1"/>
      <c r="BQ2582" s="1"/>
      <c r="BR2582" s="2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2"/>
      <c r="CG2582" s="1"/>
      <c r="CH2582" s="1"/>
      <c r="CI2582" s="2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2"/>
      <c r="DR2582" s="1"/>
      <c r="DS2582" s="1"/>
      <c r="DT2582" s="1"/>
      <c r="DU2582" s="1"/>
      <c r="DV2582" s="1"/>
      <c r="DW2582" s="1"/>
    </row>
    <row r="2583" spans="1:127" x14ac:dyDescent="0.3">
      <c r="A2583" s="1"/>
      <c r="B2583" s="1"/>
      <c r="C2583" s="1"/>
      <c r="D2583" s="1"/>
      <c r="E2583" s="1"/>
      <c r="F2583" s="1"/>
      <c r="G2583" s="1"/>
      <c r="H2583" s="2"/>
      <c r="I2583" s="1"/>
      <c r="J2583" s="1"/>
      <c r="K2583" s="2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2"/>
      <c r="BF2583" s="1"/>
      <c r="BG2583" s="1"/>
      <c r="BH2583" s="1"/>
      <c r="BI2583" s="1"/>
      <c r="BJ2583" s="1"/>
      <c r="BK2583" s="1"/>
      <c r="BL2583" s="1"/>
      <c r="BM2583" s="1"/>
      <c r="BN2583" s="2"/>
      <c r="BO2583" s="1"/>
      <c r="BP2583" s="1"/>
      <c r="BQ2583" s="1"/>
      <c r="BR2583" s="2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2"/>
      <c r="CG2583" s="1"/>
      <c r="CH2583" s="1"/>
      <c r="CI2583" s="2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2"/>
      <c r="DR2583" s="1"/>
      <c r="DS2583" s="1"/>
      <c r="DT2583" s="1"/>
      <c r="DU2583" s="1"/>
      <c r="DV2583" s="1"/>
      <c r="DW2583" s="1"/>
    </row>
    <row r="2584" spans="1:127" x14ac:dyDescent="0.3">
      <c r="A2584" s="1"/>
      <c r="B2584" s="1"/>
      <c r="C2584" s="1"/>
      <c r="D2584" s="1"/>
      <c r="E2584" s="1"/>
      <c r="F2584" s="1"/>
      <c r="G2584" s="1"/>
      <c r="H2584" s="2"/>
      <c r="I2584" s="1"/>
      <c r="J2584" s="1"/>
      <c r="K2584" s="2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2"/>
      <c r="BF2584" s="1"/>
      <c r="BG2584" s="1"/>
      <c r="BH2584" s="1"/>
      <c r="BI2584" s="1"/>
      <c r="BJ2584" s="1"/>
      <c r="BK2584" s="1"/>
      <c r="BL2584" s="1"/>
      <c r="BM2584" s="1"/>
      <c r="BN2584" s="2"/>
      <c r="BO2584" s="1"/>
      <c r="BP2584" s="1"/>
      <c r="BQ2584" s="1"/>
      <c r="BR2584" s="2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2"/>
      <c r="CG2584" s="1"/>
      <c r="CH2584" s="1"/>
      <c r="CI2584" s="2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2"/>
      <c r="DR2584" s="1"/>
      <c r="DS2584" s="1"/>
      <c r="DT2584" s="1"/>
      <c r="DU2584" s="1"/>
      <c r="DV2584" s="1"/>
      <c r="DW2584" s="1"/>
    </row>
    <row r="2585" spans="1:127" x14ac:dyDescent="0.3">
      <c r="A2585" s="1"/>
      <c r="B2585" s="1"/>
      <c r="C2585" s="1"/>
      <c r="D2585" s="1"/>
      <c r="E2585" s="1"/>
      <c r="F2585" s="1"/>
      <c r="G2585" s="1"/>
      <c r="H2585" s="2"/>
      <c r="I2585" s="1"/>
      <c r="J2585" s="1"/>
      <c r="K2585" s="2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2"/>
      <c r="BF2585" s="1"/>
      <c r="BG2585" s="1"/>
      <c r="BH2585" s="1"/>
      <c r="BI2585" s="1"/>
      <c r="BJ2585" s="1"/>
      <c r="BK2585" s="1"/>
      <c r="BL2585" s="1"/>
      <c r="BM2585" s="1"/>
      <c r="BN2585" s="2"/>
      <c r="BO2585" s="1"/>
      <c r="BP2585" s="1"/>
      <c r="BQ2585" s="1"/>
      <c r="BR2585" s="2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2"/>
      <c r="CG2585" s="1"/>
      <c r="CH2585" s="1"/>
      <c r="CI2585" s="2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2"/>
      <c r="DR2585" s="1"/>
      <c r="DS2585" s="1"/>
      <c r="DT2585" s="1"/>
      <c r="DU2585" s="1"/>
      <c r="DV2585" s="1"/>
      <c r="DW2585" s="1"/>
    </row>
    <row r="2586" spans="1:127" x14ac:dyDescent="0.3">
      <c r="A2586" s="1"/>
      <c r="B2586" s="1"/>
      <c r="C2586" s="1"/>
      <c r="D2586" s="1"/>
      <c r="E2586" s="1"/>
      <c r="F2586" s="1"/>
      <c r="G2586" s="1"/>
      <c r="H2586" s="2"/>
      <c r="I2586" s="1"/>
      <c r="J2586" s="1"/>
      <c r="K2586" s="2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2"/>
      <c r="BF2586" s="1"/>
      <c r="BG2586" s="1"/>
      <c r="BH2586" s="1"/>
      <c r="BI2586" s="1"/>
      <c r="BJ2586" s="1"/>
      <c r="BK2586" s="1"/>
      <c r="BL2586" s="1"/>
      <c r="BM2586" s="1"/>
      <c r="BN2586" s="2"/>
      <c r="BO2586" s="1"/>
      <c r="BP2586" s="1"/>
      <c r="BQ2586" s="1"/>
      <c r="BR2586" s="2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2"/>
      <c r="CG2586" s="1"/>
      <c r="CH2586" s="1"/>
      <c r="CI2586" s="2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2"/>
      <c r="DR2586" s="1"/>
      <c r="DS2586" s="1"/>
      <c r="DT2586" s="1"/>
      <c r="DU2586" s="1"/>
      <c r="DV2586" s="1"/>
      <c r="DW2586" s="1"/>
    </row>
    <row r="2587" spans="1:127" x14ac:dyDescent="0.3">
      <c r="A2587" s="1"/>
      <c r="B2587" s="1"/>
      <c r="C2587" s="1"/>
      <c r="D2587" s="1"/>
      <c r="E2587" s="1"/>
      <c r="F2587" s="1"/>
      <c r="G2587" s="1"/>
      <c r="H2587" s="2"/>
      <c r="I2587" s="1"/>
      <c r="J2587" s="1"/>
      <c r="K2587" s="2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2"/>
      <c r="BF2587" s="1"/>
      <c r="BG2587" s="1"/>
      <c r="BH2587" s="1"/>
      <c r="BI2587" s="1"/>
      <c r="BJ2587" s="1"/>
      <c r="BK2587" s="1"/>
      <c r="BL2587" s="1"/>
      <c r="BM2587" s="1"/>
      <c r="BN2587" s="2"/>
      <c r="BO2587" s="1"/>
      <c r="BP2587" s="1"/>
      <c r="BQ2587" s="1"/>
      <c r="BR2587" s="2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2"/>
      <c r="CG2587" s="1"/>
      <c r="CH2587" s="1"/>
      <c r="CI2587" s="2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2"/>
      <c r="DR2587" s="1"/>
      <c r="DS2587" s="1"/>
      <c r="DT2587" s="1"/>
      <c r="DU2587" s="1"/>
      <c r="DV2587" s="1"/>
      <c r="DW2587" s="1"/>
    </row>
    <row r="2588" spans="1:127" x14ac:dyDescent="0.3">
      <c r="A2588" s="1"/>
      <c r="B2588" s="1"/>
      <c r="C2588" s="1"/>
      <c r="D2588" s="1"/>
      <c r="E2588" s="1"/>
      <c r="F2588" s="1"/>
      <c r="G2588" s="1"/>
      <c r="H2588" s="2"/>
      <c r="I2588" s="1"/>
      <c r="J2588" s="1"/>
      <c r="K2588" s="2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2"/>
      <c r="BF2588" s="1"/>
      <c r="BG2588" s="1"/>
      <c r="BH2588" s="1"/>
      <c r="BI2588" s="1"/>
      <c r="BJ2588" s="1"/>
      <c r="BK2588" s="1"/>
      <c r="BL2588" s="1"/>
      <c r="BM2588" s="1"/>
      <c r="BN2588" s="2"/>
      <c r="BO2588" s="1"/>
      <c r="BP2588" s="1"/>
      <c r="BQ2588" s="1"/>
      <c r="BR2588" s="2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2"/>
      <c r="CG2588" s="1"/>
      <c r="CH2588" s="1"/>
      <c r="CI2588" s="2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2"/>
      <c r="DR2588" s="1"/>
      <c r="DS2588" s="1"/>
      <c r="DT2588" s="1"/>
      <c r="DU2588" s="1"/>
      <c r="DV2588" s="1"/>
      <c r="DW2588" s="1"/>
    </row>
    <row r="2589" spans="1:127" x14ac:dyDescent="0.3">
      <c r="A2589" s="1"/>
      <c r="B2589" s="1"/>
      <c r="C2589" s="1"/>
      <c r="D2589" s="1"/>
      <c r="E2589" s="1"/>
      <c r="F2589" s="1"/>
      <c r="G2589" s="1"/>
      <c r="H2589" s="2"/>
      <c r="I2589" s="1"/>
      <c r="J2589" s="1"/>
      <c r="K2589" s="2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2"/>
      <c r="BF2589" s="1"/>
      <c r="BG2589" s="1"/>
      <c r="BH2589" s="1"/>
      <c r="BI2589" s="1"/>
      <c r="BJ2589" s="1"/>
      <c r="BK2589" s="1"/>
      <c r="BL2589" s="1"/>
      <c r="BM2589" s="1"/>
      <c r="BN2589" s="2"/>
      <c r="BO2589" s="1"/>
      <c r="BP2589" s="1"/>
      <c r="BQ2589" s="1"/>
      <c r="BR2589" s="2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2"/>
      <c r="CG2589" s="1"/>
      <c r="CH2589" s="1"/>
      <c r="CI2589" s="2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2"/>
      <c r="DR2589" s="1"/>
      <c r="DS2589" s="1"/>
      <c r="DT2589" s="1"/>
      <c r="DU2589" s="1"/>
      <c r="DV2589" s="1"/>
      <c r="DW2589" s="1"/>
    </row>
    <row r="2590" spans="1:127" x14ac:dyDescent="0.3">
      <c r="A2590" s="1"/>
      <c r="B2590" s="1"/>
      <c r="C2590" s="1"/>
      <c r="D2590" s="1"/>
      <c r="E2590" s="1"/>
      <c r="F2590" s="1"/>
      <c r="G2590" s="1"/>
      <c r="H2590" s="2"/>
      <c r="I2590" s="1"/>
      <c r="J2590" s="1"/>
      <c r="K2590" s="2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2"/>
      <c r="BF2590" s="1"/>
      <c r="BG2590" s="1"/>
      <c r="BH2590" s="1"/>
      <c r="BI2590" s="1"/>
      <c r="BJ2590" s="1"/>
      <c r="BK2590" s="1"/>
      <c r="BL2590" s="1"/>
      <c r="BM2590" s="1"/>
      <c r="BN2590" s="2"/>
      <c r="BO2590" s="1"/>
      <c r="BP2590" s="1"/>
      <c r="BQ2590" s="1"/>
      <c r="BR2590" s="2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2"/>
      <c r="CG2590" s="1"/>
      <c r="CH2590" s="1"/>
      <c r="CI2590" s="2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2"/>
      <c r="DR2590" s="1"/>
      <c r="DS2590" s="1"/>
      <c r="DT2590" s="1"/>
      <c r="DU2590" s="1"/>
      <c r="DV2590" s="1"/>
      <c r="DW2590" s="1"/>
    </row>
    <row r="2591" spans="1:127" x14ac:dyDescent="0.3">
      <c r="A2591" s="1"/>
      <c r="B2591" s="1"/>
      <c r="C2591" s="1"/>
      <c r="D2591" s="1"/>
      <c r="E2591" s="1"/>
      <c r="F2591" s="1"/>
      <c r="G2591" s="1"/>
      <c r="H2591" s="2"/>
      <c r="I2591" s="1"/>
      <c r="J2591" s="1"/>
      <c r="K2591" s="2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2"/>
      <c r="BF2591" s="1"/>
      <c r="BG2591" s="1"/>
      <c r="BH2591" s="1"/>
      <c r="BI2591" s="1"/>
      <c r="BJ2591" s="1"/>
      <c r="BK2591" s="1"/>
      <c r="BL2591" s="1"/>
      <c r="BM2591" s="1"/>
      <c r="BN2591" s="2"/>
      <c r="BO2591" s="1"/>
      <c r="BP2591" s="1"/>
      <c r="BQ2591" s="1"/>
      <c r="BR2591" s="2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2"/>
      <c r="CG2591" s="1"/>
      <c r="CH2591" s="1"/>
      <c r="CI2591" s="2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2"/>
      <c r="DR2591" s="1"/>
      <c r="DS2591" s="1"/>
      <c r="DT2591" s="1"/>
      <c r="DU2591" s="1"/>
      <c r="DV2591" s="1"/>
      <c r="DW2591" s="1"/>
    </row>
    <row r="2592" spans="1:127" x14ac:dyDescent="0.3">
      <c r="A2592" s="1"/>
      <c r="B2592" s="1"/>
      <c r="C2592" s="1"/>
      <c r="D2592" s="1"/>
      <c r="E2592" s="1"/>
      <c r="F2592" s="1"/>
      <c r="G2592" s="1"/>
      <c r="H2592" s="2"/>
      <c r="I2592" s="1"/>
      <c r="J2592" s="1"/>
      <c r="K2592" s="2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2"/>
      <c r="BF2592" s="1"/>
      <c r="BG2592" s="1"/>
      <c r="BH2592" s="1"/>
      <c r="BI2592" s="1"/>
      <c r="BJ2592" s="1"/>
      <c r="BK2592" s="1"/>
      <c r="BL2592" s="1"/>
      <c r="BM2592" s="1"/>
      <c r="BN2592" s="2"/>
      <c r="BO2592" s="1"/>
      <c r="BP2592" s="1"/>
      <c r="BQ2592" s="1"/>
      <c r="BR2592" s="2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2"/>
      <c r="CG2592" s="1"/>
      <c r="CH2592" s="1"/>
      <c r="CI2592" s="2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2"/>
      <c r="DR2592" s="1"/>
      <c r="DS2592" s="1"/>
      <c r="DT2592" s="1"/>
      <c r="DU2592" s="1"/>
      <c r="DV2592" s="1"/>
      <c r="DW2592" s="1"/>
    </row>
    <row r="2593" spans="1:127" x14ac:dyDescent="0.3">
      <c r="A2593" s="1"/>
      <c r="B2593" s="1"/>
      <c r="C2593" s="1"/>
      <c r="D2593" s="1"/>
      <c r="E2593" s="1"/>
      <c r="F2593" s="1"/>
      <c r="G2593" s="1"/>
      <c r="H2593" s="2"/>
      <c r="I2593" s="1"/>
      <c r="J2593" s="1"/>
      <c r="K2593" s="2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2"/>
      <c r="BF2593" s="1"/>
      <c r="BG2593" s="1"/>
      <c r="BH2593" s="1"/>
      <c r="BI2593" s="1"/>
      <c r="BJ2593" s="1"/>
      <c r="BK2593" s="1"/>
      <c r="BL2593" s="1"/>
      <c r="BM2593" s="1"/>
      <c r="BN2593" s="2"/>
      <c r="BO2593" s="1"/>
      <c r="BP2593" s="1"/>
      <c r="BQ2593" s="1"/>
      <c r="BR2593" s="2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2"/>
      <c r="CG2593" s="1"/>
      <c r="CH2593" s="1"/>
      <c r="CI2593" s="2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2"/>
      <c r="DR2593" s="1"/>
      <c r="DS2593" s="1"/>
      <c r="DT2593" s="1"/>
      <c r="DU2593" s="1"/>
      <c r="DV2593" s="1"/>
      <c r="DW2593" s="1"/>
    </row>
    <row r="2594" spans="1:127" x14ac:dyDescent="0.3">
      <c r="A2594" s="1"/>
      <c r="B2594" s="1"/>
      <c r="C2594" s="1"/>
      <c r="D2594" s="1"/>
      <c r="E2594" s="1"/>
      <c r="F2594" s="1"/>
      <c r="G2594" s="1"/>
      <c r="H2594" s="2"/>
      <c r="I2594" s="1"/>
      <c r="J2594" s="1"/>
      <c r="K2594" s="2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2"/>
      <c r="BF2594" s="1"/>
      <c r="BG2594" s="1"/>
      <c r="BH2594" s="1"/>
      <c r="BI2594" s="1"/>
      <c r="BJ2594" s="1"/>
      <c r="BK2594" s="1"/>
      <c r="BL2594" s="1"/>
      <c r="BM2594" s="1"/>
      <c r="BN2594" s="2"/>
      <c r="BO2594" s="1"/>
      <c r="BP2594" s="1"/>
      <c r="BQ2594" s="1"/>
      <c r="BR2594" s="2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2"/>
      <c r="CG2594" s="1"/>
      <c r="CH2594" s="1"/>
      <c r="CI2594" s="2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2"/>
      <c r="DR2594" s="1"/>
      <c r="DS2594" s="1"/>
      <c r="DT2594" s="1"/>
      <c r="DU2594" s="1"/>
      <c r="DV2594" s="1"/>
      <c r="DW2594" s="1"/>
    </row>
    <row r="2595" spans="1:127" x14ac:dyDescent="0.3">
      <c r="A2595" s="1"/>
      <c r="B2595" s="1"/>
      <c r="C2595" s="1"/>
      <c r="D2595" s="1"/>
      <c r="E2595" s="1"/>
      <c r="F2595" s="1"/>
      <c r="G2595" s="1"/>
      <c r="H2595" s="2"/>
      <c r="I2595" s="1"/>
      <c r="J2595" s="1"/>
      <c r="K2595" s="2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2"/>
      <c r="BF2595" s="1"/>
      <c r="BG2595" s="1"/>
      <c r="BH2595" s="1"/>
      <c r="BI2595" s="1"/>
      <c r="BJ2595" s="1"/>
      <c r="BK2595" s="1"/>
      <c r="BL2595" s="1"/>
      <c r="BM2595" s="1"/>
      <c r="BN2595" s="2"/>
      <c r="BO2595" s="1"/>
      <c r="BP2595" s="1"/>
      <c r="BQ2595" s="1"/>
      <c r="BR2595" s="2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2"/>
      <c r="CG2595" s="1"/>
      <c r="CH2595" s="1"/>
      <c r="CI2595" s="2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2"/>
      <c r="DR2595" s="1"/>
      <c r="DS2595" s="1"/>
      <c r="DT2595" s="1"/>
      <c r="DU2595" s="1"/>
      <c r="DV2595" s="1"/>
      <c r="DW2595" s="1"/>
    </row>
    <row r="2596" spans="1:127" x14ac:dyDescent="0.3">
      <c r="A2596" s="1"/>
      <c r="B2596" s="1"/>
      <c r="C2596" s="1"/>
      <c r="D2596" s="1"/>
      <c r="E2596" s="1"/>
      <c r="F2596" s="1"/>
      <c r="G2596" s="1"/>
      <c r="H2596" s="2"/>
      <c r="I2596" s="1"/>
      <c r="J2596" s="1"/>
      <c r="K2596" s="2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2"/>
      <c r="BF2596" s="1"/>
      <c r="BG2596" s="1"/>
      <c r="BH2596" s="1"/>
      <c r="BI2596" s="1"/>
      <c r="BJ2596" s="1"/>
      <c r="BK2596" s="1"/>
      <c r="BL2596" s="1"/>
      <c r="BM2596" s="1"/>
      <c r="BN2596" s="2"/>
      <c r="BO2596" s="1"/>
      <c r="BP2596" s="1"/>
      <c r="BQ2596" s="1"/>
      <c r="BR2596" s="2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2"/>
      <c r="CG2596" s="1"/>
      <c r="CH2596" s="1"/>
      <c r="CI2596" s="2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2"/>
      <c r="DR2596" s="1"/>
      <c r="DS2596" s="1"/>
      <c r="DT2596" s="1"/>
      <c r="DU2596" s="1"/>
      <c r="DV2596" s="1"/>
      <c r="DW2596" s="1"/>
    </row>
    <row r="2597" spans="1:127" x14ac:dyDescent="0.3">
      <c r="A2597" s="1"/>
      <c r="B2597" s="1"/>
      <c r="C2597" s="1"/>
      <c r="D2597" s="1"/>
      <c r="E2597" s="1"/>
      <c r="F2597" s="1"/>
      <c r="G2597" s="1"/>
      <c r="H2597" s="2"/>
      <c r="I2597" s="1"/>
      <c r="J2597" s="1"/>
      <c r="K2597" s="2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2"/>
      <c r="BF2597" s="1"/>
      <c r="BG2597" s="1"/>
      <c r="BH2597" s="1"/>
      <c r="BI2597" s="1"/>
      <c r="BJ2597" s="1"/>
      <c r="BK2597" s="1"/>
      <c r="BL2597" s="1"/>
      <c r="BM2597" s="1"/>
      <c r="BN2597" s="2"/>
      <c r="BO2597" s="1"/>
      <c r="BP2597" s="1"/>
      <c r="BQ2597" s="1"/>
      <c r="BR2597" s="2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2"/>
      <c r="CG2597" s="1"/>
      <c r="CH2597" s="1"/>
      <c r="CI2597" s="2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2"/>
      <c r="DR2597" s="1"/>
      <c r="DS2597" s="1"/>
      <c r="DT2597" s="1"/>
      <c r="DU2597" s="1"/>
      <c r="DV2597" s="1"/>
      <c r="DW2597" s="1"/>
    </row>
    <row r="2598" spans="1:127" x14ac:dyDescent="0.3">
      <c r="A2598" s="1"/>
      <c r="B2598" s="1"/>
      <c r="C2598" s="1"/>
      <c r="D2598" s="1"/>
      <c r="E2598" s="1"/>
      <c r="F2598" s="1"/>
      <c r="G2598" s="1"/>
      <c r="H2598" s="2"/>
      <c r="I2598" s="1"/>
      <c r="J2598" s="1"/>
      <c r="K2598" s="2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2"/>
      <c r="BF2598" s="1"/>
      <c r="BG2598" s="1"/>
      <c r="BH2598" s="1"/>
      <c r="BI2598" s="1"/>
      <c r="BJ2598" s="1"/>
      <c r="BK2598" s="1"/>
      <c r="BL2598" s="1"/>
      <c r="BM2598" s="1"/>
      <c r="BN2598" s="2"/>
      <c r="BO2598" s="1"/>
      <c r="BP2598" s="1"/>
      <c r="BQ2598" s="1"/>
      <c r="BR2598" s="2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2"/>
      <c r="CG2598" s="1"/>
      <c r="CH2598" s="1"/>
      <c r="CI2598" s="2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2"/>
      <c r="DR2598" s="1"/>
      <c r="DS2598" s="1"/>
      <c r="DT2598" s="1"/>
      <c r="DU2598" s="1"/>
      <c r="DV2598" s="1"/>
      <c r="DW2598" s="1"/>
    </row>
    <row r="2599" spans="1:127" x14ac:dyDescent="0.3">
      <c r="A2599" s="1"/>
      <c r="B2599" s="1"/>
      <c r="C2599" s="1"/>
      <c r="D2599" s="1"/>
      <c r="E2599" s="1"/>
      <c r="F2599" s="1"/>
      <c r="G2599" s="1"/>
      <c r="H2599" s="2"/>
      <c r="I2599" s="1"/>
      <c r="J2599" s="1"/>
      <c r="K2599" s="2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2"/>
      <c r="BF2599" s="1"/>
      <c r="BG2599" s="1"/>
      <c r="BH2599" s="1"/>
      <c r="BI2599" s="1"/>
      <c r="BJ2599" s="1"/>
      <c r="BK2599" s="1"/>
      <c r="BL2599" s="1"/>
      <c r="BM2599" s="1"/>
      <c r="BN2599" s="2"/>
      <c r="BO2599" s="1"/>
      <c r="BP2599" s="1"/>
      <c r="BQ2599" s="1"/>
      <c r="BR2599" s="2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2"/>
      <c r="CG2599" s="1"/>
      <c r="CH2599" s="1"/>
      <c r="CI2599" s="2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2"/>
      <c r="DR2599" s="1"/>
      <c r="DS2599" s="1"/>
      <c r="DT2599" s="1"/>
      <c r="DU2599" s="1"/>
      <c r="DV2599" s="1"/>
      <c r="DW2599" s="1"/>
    </row>
    <row r="2600" spans="1:127" x14ac:dyDescent="0.3">
      <c r="A2600" s="1"/>
      <c r="B2600" s="1"/>
      <c r="C2600" s="1"/>
      <c r="D2600" s="1"/>
      <c r="E2600" s="1"/>
      <c r="F2600" s="1"/>
      <c r="G2600" s="1"/>
      <c r="H2600" s="2"/>
      <c r="I2600" s="1"/>
      <c r="J2600" s="1"/>
      <c r="K2600" s="2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2"/>
      <c r="BF2600" s="1"/>
      <c r="BG2600" s="1"/>
      <c r="BH2600" s="1"/>
      <c r="BI2600" s="1"/>
      <c r="BJ2600" s="1"/>
      <c r="BK2600" s="1"/>
      <c r="BL2600" s="1"/>
      <c r="BM2600" s="1"/>
      <c r="BN2600" s="2"/>
      <c r="BO2600" s="1"/>
      <c r="BP2600" s="1"/>
      <c r="BQ2600" s="1"/>
      <c r="BR2600" s="2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2"/>
      <c r="CG2600" s="1"/>
      <c r="CH2600" s="1"/>
      <c r="CI2600" s="2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2"/>
      <c r="DR2600" s="1"/>
      <c r="DS2600" s="1"/>
      <c r="DT2600" s="1"/>
      <c r="DU2600" s="1"/>
      <c r="DV2600" s="1"/>
      <c r="DW2600" s="1"/>
    </row>
    <row r="2601" spans="1:127" x14ac:dyDescent="0.3">
      <c r="A2601" s="1"/>
      <c r="B2601" s="1"/>
      <c r="C2601" s="1"/>
      <c r="D2601" s="1"/>
      <c r="E2601" s="1"/>
      <c r="F2601" s="1"/>
      <c r="G2601" s="1"/>
      <c r="H2601" s="2"/>
      <c r="I2601" s="1"/>
      <c r="J2601" s="1"/>
      <c r="K2601" s="2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2"/>
      <c r="BF2601" s="1"/>
      <c r="BG2601" s="1"/>
      <c r="BH2601" s="1"/>
      <c r="BI2601" s="1"/>
      <c r="BJ2601" s="1"/>
      <c r="BK2601" s="1"/>
      <c r="BL2601" s="1"/>
      <c r="BM2601" s="1"/>
      <c r="BN2601" s="2"/>
      <c r="BO2601" s="1"/>
      <c r="BP2601" s="1"/>
      <c r="BQ2601" s="1"/>
      <c r="BR2601" s="2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2"/>
      <c r="CG2601" s="1"/>
      <c r="CH2601" s="1"/>
      <c r="CI2601" s="2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2"/>
      <c r="DR2601" s="1"/>
      <c r="DS2601" s="1"/>
      <c r="DT2601" s="1"/>
      <c r="DU2601" s="1"/>
      <c r="DV2601" s="1"/>
      <c r="DW2601" s="1"/>
    </row>
    <row r="2602" spans="1:127" x14ac:dyDescent="0.3">
      <c r="A2602" s="1"/>
      <c r="B2602" s="1"/>
      <c r="C2602" s="1"/>
      <c r="D2602" s="1"/>
      <c r="E2602" s="1"/>
      <c r="F2602" s="1"/>
      <c r="G2602" s="1"/>
      <c r="H2602" s="2"/>
      <c r="I2602" s="1"/>
      <c r="J2602" s="1"/>
      <c r="K2602" s="2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2"/>
      <c r="BF2602" s="1"/>
      <c r="BG2602" s="1"/>
      <c r="BH2602" s="1"/>
      <c r="BI2602" s="1"/>
      <c r="BJ2602" s="1"/>
      <c r="BK2602" s="1"/>
      <c r="BL2602" s="1"/>
      <c r="BM2602" s="1"/>
      <c r="BN2602" s="2"/>
      <c r="BO2602" s="1"/>
      <c r="BP2602" s="1"/>
      <c r="BQ2602" s="1"/>
      <c r="BR2602" s="2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2"/>
      <c r="CG2602" s="1"/>
      <c r="CH2602" s="1"/>
      <c r="CI2602" s="2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2"/>
      <c r="DR2602" s="1"/>
      <c r="DS2602" s="1"/>
      <c r="DT2602" s="1"/>
      <c r="DU2602" s="1"/>
      <c r="DV2602" s="1"/>
      <c r="DW2602" s="1"/>
    </row>
    <row r="2603" spans="1:127" x14ac:dyDescent="0.3">
      <c r="A2603" s="1"/>
      <c r="B2603" s="1"/>
      <c r="C2603" s="1"/>
      <c r="D2603" s="1"/>
      <c r="E2603" s="1"/>
      <c r="F2603" s="1"/>
      <c r="G2603" s="1"/>
      <c r="H2603" s="2"/>
      <c r="I2603" s="1"/>
      <c r="J2603" s="1"/>
      <c r="K2603" s="2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2"/>
      <c r="BF2603" s="1"/>
      <c r="BG2603" s="1"/>
      <c r="BH2603" s="1"/>
      <c r="BI2603" s="1"/>
      <c r="BJ2603" s="1"/>
      <c r="BK2603" s="1"/>
      <c r="BL2603" s="1"/>
      <c r="BM2603" s="1"/>
      <c r="BN2603" s="2"/>
      <c r="BO2603" s="1"/>
      <c r="BP2603" s="1"/>
      <c r="BQ2603" s="1"/>
      <c r="BR2603" s="2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2"/>
      <c r="CG2603" s="1"/>
      <c r="CH2603" s="1"/>
      <c r="CI2603" s="2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2"/>
      <c r="DR2603" s="1"/>
      <c r="DS2603" s="1"/>
      <c r="DT2603" s="1"/>
      <c r="DU2603" s="1"/>
      <c r="DV2603" s="1"/>
      <c r="DW2603" s="1"/>
    </row>
    <row r="2604" spans="1:127" x14ac:dyDescent="0.3">
      <c r="A2604" s="1"/>
      <c r="B2604" s="1"/>
      <c r="C2604" s="1"/>
      <c r="D2604" s="1"/>
      <c r="E2604" s="1"/>
      <c r="F2604" s="1"/>
      <c r="G2604" s="1"/>
      <c r="H2604" s="2"/>
      <c r="I2604" s="1"/>
      <c r="J2604" s="1"/>
      <c r="K2604" s="2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2"/>
      <c r="BF2604" s="1"/>
      <c r="BG2604" s="1"/>
      <c r="BH2604" s="1"/>
      <c r="BI2604" s="1"/>
      <c r="BJ2604" s="1"/>
      <c r="BK2604" s="1"/>
      <c r="BL2604" s="1"/>
      <c r="BM2604" s="1"/>
      <c r="BN2604" s="2"/>
      <c r="BO2604" s="1"/>
      <c r="BP2604" s="1"/>
      <c r="BQ2604" s="1"/>
      <c r="BR2604" s="2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2"/>
      <c r="CG2604" s="1"/>
      <c r="CH2604" s="1"/>
      <c r="CI2604" s="2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2"/>
      <c r="DR2604" s="1"/>
      <c r="DS2604" s="1"/>
      <c r="DT2604" s="1"/>
      <c r="DU2604" s="1"/>
      <c r="DV2604" s="1"/>
      <c r="DW2604" s="1"/>
    </row>
    <row r="2605" spans="1:127" x14ac:dyDescent="0.3">
      <c r="A2605" s="1"/>
      <c r="B2605" s="1"/>
      <c r="C2605" s="1"/>
      <c r="D2605" s="1"/>
      <c r="E2605" s="1"/>
      <c r="F2605" s="1"/>
      <c r="G2605" s="1"/>
      <c r="H2605" s="2"/>
      <c r="I2605" s="1"/>
      <c r="J2605" s="1"/>
      <c r="K2605" s="2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2"/>
      <c r="BF2605" s="1"/>
      <c r="BG2605" s="1"/>
      <c r="BH2605" s="1"/>
      <c r="BI2605" s="1"/>
      <c r="BJ2605" s="1"/>
      <c r="BK2605" s="1"/>
      <c r="BL2605" s="1"/>
      <c r="BM2605" s="1"/>
      <c r="BN2605" s="2"/>
      <c r="BO2605" s="1"/>
      <c r="BP2605" s="1"/>
      <c r="BQ2605" s="1"/>
      <c r="BR2605" s="2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2"/>
      <c r="CG2605" s="1"/>
      <c r="CH2605" s="1"/>
      <c r="CI2605" s="2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2"/>
      <c r="DR2605" s="1"/>
      <c r="DS2605" s="1"/>
      <c r="DT2605" s="1"/>
      <c r="DU2605" s="1"/>
      <c r="DV2605" s="1"/>
      <c r="DW2605" s="1"/>
    </row>
    <row r="2606" spans="1:127" x14ac:dyDescent="0.3">
      <c r="A2606" s="1"/>
      <c r="B2606" s="1"/>
      <c r="C2606" s="1"/>
      <c r="D2606" s="1"/>
      <c r="E2606" s="1"/>
      <c r="F2606" s="1"/>
      <c r="G2606" s="1"/>
      <c r="H2606" s="2"/>
      <c r="I2606" s="1"/>
      <c r="J2606" s="1"/>
      <c r="K2606" s="2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2"/>
      <c r="BF2606" s="1"/>
      <c r="BG2606" s="1"/>
      <c r="BH2606" s="1"/>
      <c r="BI2606" s="1"/>
      <c r="BJ2606" s="1"/>
      <c r="BK2606" s="1"/>
      <c r="BL2606" s="1"/>
      <c r="BM2606" s="1"/>
      <c r="BN2606" s="2"/>
      <c r="BO2606" s="1"/>
      <c r="BP2606" s="1"/>
      <c r="BQ2606" s="1"/>
      <c r="BR2606" s="2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2"/>
      <c r="CG2606" s="1"/>
      <c r="CH2606" s="1"/>
      <c r="CI2606" s="2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2"/>
      <c r="DR2606" s="1"/>
      <c r="DS2606" s="1"/>
      <c r="DT2606" s="1"/>
      <c r="DU2606" s="1"/>
      <c r="DV2606" s="1"/>
      <c r="DW2606" s="1"/>
    </row>
    <row r="2607" spans="1:127" x14ac:dyDescent="0.3">
      <c r="A2607" s="1"/>
      <c r="B2607" s="1"/>
      <c r="C2607" s="1"/>
      <c r="D2607" s="1"/>
      <c r="E2607" s="1"/>
      <c r="F2607" s="1"/>
      <c r="G2607" s="1"/>
      <c r="H2607" s="2"/>
      <c r="I2607" s="1"/>
      <c r="J2607" s="1"/>
      <c r="K2607" s="2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2"/>
      <c r="BF2607" s="1"/>
      <c r="BG2607" s="1"/>
      <c r="BH2607" s="1"/>
      <c r="BI2607" s="1"/>
      <c r="BJ2607" s="1"/>
      <c r="BK2607" s="1"/>
      <c r="BL2607" s="1"/>
      <c r="BM2607" s="1"/>
      <c r="BN2607" s="2"/>
      <c r="BO2607" s="1"/>
      <c r="BP2607" s="1"/>
      <c r="BQ2607" s="1"/>
      <c r="BR2607" s="2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2"/>
      <c r="CG2607" s="1"/>
      <c r="CH2607" s="1"/>
      <c r="CI2607" s="2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2"/>
      <c r="DR2607" s="1"/>
      <c r="DS2607" s="1"/>
      <c r="DT2607" s="1"/>
      <c r="DU2607" s="1"/>
      <c r="DV2607" s="1"/>
      <c r="DW2607" s="1"/>
    </row>
    <row r="2608" spans="1:127" x14ac:dyDescent="0.3">
      <c r="A2608" s="1"/>
      <c r="B2608" s="1"/>
      <c r="C2608" s="1"/>
      <c r="D2608" s="1"/>
      <c r="E2608" s="1"/>
      <c r="F2608" s="1"/>
      <c r="G2608" s="1"/>
      <c r="H2608" s="2"/>
      <c r="I2608" s="1"/>
      <c r="J2608" s="1"/>
      <c r="K2608" s="2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2"/>
      <c r="BF2608" s="1"/>
      <c r="BG2608" s="1"/>
      <c r="BH2608" s="1"/>
      <c r="BI2608" s="1"/>
      <c r="BJ2608" s="1"/>
      <c r="BK2608" s="1"/>
      <c r="BL2608" s="1"/>
      <c r="BM2608" s="1"/>
      <c r="BN2608" s="2"/>
      <c r="BO2608" s="1"/>
      <c r="BP2608" s="1"/>
      <c r="BQ2608" s="1"/>
      <c r="BR2608" s="2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2"/>
      <c r="CG2608" s="1"/>
      <c r="CH2608" s="1"/>
      <c r="CI2608" s="2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2"/>
      <c r="DR2608" s="1"/>
      <c r="DS2608" s="1"/>
      <c r="DT2608" s="1"/>
      <c r="DU2608" s="1"/>
      <c r="DV2608" s="1"/>
      <c r="DW2608" s="1"/>
    </row>
    <row r="2609" spans="1:127" x14ac:dyDescent="0.3">
      <c r="A2609" s="1"/>
      <c r="B2609" s="1"/>
      <c r="C2609" s="1"/>
      <c r="D2609" s="1"/>
      <c r="E2609" s="1"/>
      <c r="F2609" s="1"/>
      <c r="G2609" s="1"/>
      <c r="H2609" s="2"/>
      <c r="I2609" s="1"/>
      <c r="J2609" s="1"/>
      <c r="K2609" s="2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2"/>
      <c r="BF2609" s="1"/>
      <c r="BG2609" s="1"/>
      <c r="BH2609" s="1"/>
      <c r="BI2609" s="1"/>
      <c r="BJ2609" s="1"/>
      <c r="BK2609" s="1"/>
      <c r="BL2609" s="1"/>
      <c r="BM2609" s="1"/>
      <c r="BN2609" s="2"/>
      <c r="BO2609" s="1"/>
      <c r="BP2609" s="1"/>
      <c r="BQ2609" s="1"/>
      <c r="BR2609" s="2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2"/>
      <c r="CG2609" s="1"/>
      <c r="CH2609" s="1"/>
      <c r="CI2609" s="2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2"/>
      <c r="DR2609" s="1"/>
      <c r="DS2609" s="1"/>
      <c r="DT2609" s="1"/>
      <c r="DU2609" s="1"/>
      <c r="DV2609" s="1"/>
      <c r="DW2609" s="1"/>
    </row>
    <row r="2610" spans="1:127" x14ac:dyDescent="0.3">
      <c r="A2610" s="1"/>
      <c r="B2610" s="1"/>
      <c r="C2610" s="1"/>
      <c r="D2610" s="1"/>
      <c r="E2610" s="1"/>
      <c r="F2610" s="1"/>
      <c r="G2610" s="2"/>
      <c r="H2610" s="2"/>
      <c r="I2610" s="1"/>
      <c r="J2610" s="1"/>
      <c r="K2610" s="2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2"/>
      <c r="BF2610" s="1"/>
      <c r="BG2610" s="1"/>
      <c r="BH2610" s="1"/>
      <c r="BI2610" s="1"/>
      <c r="BJ2610" s="1"/>
      <c r="BK2610" s="1"/>
      <c r="BL2610" s="1"/>
      <c r="BM2610" s="1"/>
      <c r="BN2610" s="2"/>
      <c r="BO2610" s="1"/>
      <c r="BP2610" s="2"/>
      <c r="BQ2610" s="1"/>
      <c r="BR2610" s="2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2"/>
      <c r="CG2610" s="1"/>
      <c r="CH2610" s="1"/>
      <c r="CI2610" s="2"/>
      <c r="CJ2610" s="1"/>
      <c r="CK2610" s="1"/>
      <c r="CL2610" s="1"/>
      <c r="CM2610" s="1"/>
      <c r="CN2610" s="1"/>
      <c r="CO2610" s="1"/>
      <c r="CP2610" s="1"/>
      <c r="CQ2610" s="1"/>
      <c r="CR2610" s="2"/>
      <c r="CS2610" s="2"/>
      <c r="CT2610" s="2"/>
      <c r="CU2610" s="2"/>
      <c r="CV2610" s="1"/>
      <c r="CW2610" s="1"/>
      <c r="CX2610" s="2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2"/>
      <c r="DR2610" s="1"/>
      <c r="DS2610" s="1"/>
      <c r="DT2610" s="1"/>
      <c r="DU2610" s="2"/>
      <c r="DV2610" s="1"/>
      <c r="DW2610" s="1"/>
    </row>
    <row r="2611" spans="1:127" x14ac:dyDescent="0.3">
      <c r="A2611" s="1"/>
      <c r="B2611" s="1"/>
      <c r="C2611" s="1"/>
      <c r="D2611" s="1"/>
      <c r="E2611" s="1"/>
      <c r="F2611" s="1"/>
      <c r="G2611" s="2"/>
      <c r="H2611" s="2"/>
      <c r="I2611" s="1"/>
      <c r="J2611" s="1"/>
      <c r="K2611" s="2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2"/>
      <c r="BF2611" s="1"/>
      <c r="BG2611" s="1"/>
      <c r="BH2611" s="1"/>
      <c r="BI2611" s="1"/>
      <c r="BJ2611" s="1"/>
      <c r="BK2611" s="1"/>
      <c r="BL2611" s="1"/>
      <c r="BM2611" s="1"/>
      <c r="BN2611" s="2"/>
      <c r="BO2611" s="1"/>
      <c r="BP2611" s="2"/>
      <c r="BQ2611" s="1"/>
      <c r="BR2611" s="2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2"/>
      <c r="CG2611" s="1"/>
      <c r="CH2611" s="1"/>
      <c r="CI2611" s="2"/>
      <c r="CJ2611" s="1"/>
      <c r="CK2611" s="1"/>
      <c r="CL2611" s="1"/>
      <c r="CM2611" s="1"/>
      <c r="CN2611" s="1"/>
      <c r="CO2611" s="1"/>
      <c r="CP2611" s="1"/>
      <c r="CQ2611" s="1"/>
      <c r="CR2611" s="2"/>
      <c r="CS2611" s="2"/>
      <c r="CT2611" s="2"/>
      <c r="CU2611" s="2"/>
      <c r="CV2611" s="1"/>
      <c r="CW2611" s="1"/>
      <c r="CX2611" s="2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2"/>
      <c r="DR2611" s="1"/>
      <c r="DS2611" s="1"/>
      <c r="DT2611" s="1"/>
      <c r="DU2611" s="2"/>
      <c r="DV2611" s="1"/>
      <c r="DW2611" s="1"/>
    </row>
    <row r="2612" spans="1:127" x14ac:dyDescent="0.3">
      <c r="A2612" s="1"/>
      <c r="B2612" s="1"/>
      <c r="C2612" s="1"/>
      <c r="D2612" s="1"/>
      <c r="E2612" s="1"/>
      <c r="F2612" s="1"/>
      <c r="G2612" s="2"/>
      <c r="H2612" s="2"/>
      <c r="I2612" s="1"/>
      <c r="J2612" s="1"/>
      <c r="K2612" s="2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2"/>
      <c r="BO2612" s="1"/>
      <c r="BP2612" s="2"/>
      <c r="BQ2612" s="1"/>
      <c r="BR2612" s="2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2"/>
      <c r="CG2612" s="1"/>
      <c r="CH2612" s="1"/>
      <c r="CI2612" s="2"/>
      <c r="CJ2612" s="1"/>
      <c r="CK2612" s="1"/>
      <c r="CL2612" s="1"/>
      <c r="CM2612" s="1"/>
      <c r="CN2612" s="1"/>
      <c r="CO2612" s="1"/>
      <c r="CP2612" s="1"/>
      <c r="CQ2612" s="1"/>
      <c r="CR2612" s="2"/>
      <c r="CS2612" s="2"/>
      <c r="CT2612" s="2"/>
      <c r="CU2612" s="2"/>
      <c r="CV2612" s="1"/>
      <c r="CW2612" s="1"/>
      <c r="CX2612" s="2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2"/>
      <c r="DR2612" s="1"/>
      <c r="DS2612" s="1"/>
      <c r="DT2612" s="1"/>
      <c r="DU2612" s="2"/>
      <c r="DV2612" s="1"/>
      <c r="DW2612" s="1"/>
    </row>
    <row r="2613" spans="1:127" x14ac:dyDescent="0.3">
      <c r="A2613" s="1"/>
      <c r="B2613" s="1"/>
      <c r="C2613" s="1"/>
      <c r="D2613" s="1"/>
      <c r="E2613" s="1"/>
      <c r="F2613" s="1"/>
      <c r="G2613" s="1"/>
      <c r="H2613" s="2"/>
      <c r="I2613" s="1"/>
      <c r="J2613" s="1"/>
      <c r="K2613" s="2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2"/>
      <c r="BF2613" s="1"/>
      <c r="BG2613" s="1"/>
      <c r="BH2613" s="1"/>
      <c r="BI2613" s="1"/>
      <c r="BJ2613" s="1"/>
      <c r="BK2613" s="1"/>
      <c r="BL2613" s="1"/>
      <c r="BM2613" s="1"/>
      <c r="BN2613" s="2"/>
      <c r="BO2613" s="2"/>
      <c r="BP2613" s="1"/>
      <c r="BQ2613" s="1"/>
      <c r="BR2613" s="2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2"/>
      <c r="CG2613" s="1"/>
      <c r="CH2613" s="1"/>
      <c r="CI2613" s="2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2"/>
      <c r="DR2613" s="1"/>
      <c r="DS2613" s="1"/>
      <c r="DT2613" s="1"/>
      <c r="DU2613" s="1"/>
      <c r="DV2613" s="1"/>
      <c r="DW2613" s="1"/>
    </row>
    <row r="2614" spans="1:127" x14ac:dyDescent="0.3">
      <c r="A2614" s="1"/>
      <c r="B2614" s="1"/>
      <c r="C2614" s="1"/>
      <c r="D2614" s="1"/>
      <c r="E2614" s="1"/>
      <c r="F2614" s="1"/>
      <c r="G2614" s="1"/>
      <c r="H2614" s="2"/>
      <c r="I2614" s="1"/>
      <c r="J2614" s="1"/>
      <c r="K2614" s="2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2"/>
      <c r="BF2614" s="1"/>
      <c r="BG2614" s="1"/>
      <c r="BH2614" s="1"/>
      <c r="BI2614" s="1"/>
      <c r="BJ2614" s="1"/>
      <c r="BK2614" s="1"/>
      <c r="BL2614" s="1"/>
      <c r="BM2614" s="1"/>
      <c r="BN2614" s="2"/>
      <c r="BO2614" s="1"/>
      <c r="BP2614" s="1"/>
      <c r="BQ2614" s="1"/>
      <c r="BR2614" s="2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2"/>
      <c r="CG2614" s="1"/>
      <c r="CH2614" s="1"/>
      <c r="CI2614" s="2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2"/>
      <c r="DR2614" s="1"/>
      <c r="DS2614" s="1"/>
      <c r="DT2614" s="1"/>
      <c r="DU2614" s="1"/>
      <c r="DV2614" s="1"/>
      <c r="DW2614" s="1"/>
    </row>
    <row r="2615" spans="1:127" x14ac:dyDescent="0.3">
      <c r="A2615" s="1"/>
      <c r="B2615" s="1"/>
      <c r="C2615" s="1"/>
      <c r="D2615" s="1"/>
      <c r="E2615" s="1"/>
      <c r="F2615" s="1"/>
      <c r="G2615" s="1"/>
      <c r="H2615" s="2"/>
      <c r="I2615" s="1"/>
      <c r="J2615" s="1"/>
      <c r="K2615" s="2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2"/>
      <c r="BF2615" s="1"/>
      <c r="BG2615" s="1"/>
      <c r="BH2615" s="1"/>
      <c r="BI2615" s="1"/>
      <c r="BJ2615" s="1"/>
      <c r="BK2615" s="1"/>
      <c r="BL2615" s="1"/>
      <c r="BM2615" s="1"/>
      <c r="BN2615" s="2"/>
      <c r="BO2615" s="1"/>
      <c r="BP2615" s="1"/>
      <c r="BQ2615" s="1"/>
      <c r="BR2615" s="2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2"/>
      <c r="CG2615" s="1"/>
      <c r="CH2615" s="1"/>
      <c r="CI2615" s="2"/>
      <c r="CJ2615" s="1"/>
      <c r="CK2615" s="1"/>
      <c r="CL2615" s="1"/>
      <c r="CM2615" s="1"/>
      <c r="CN2615" s="1"/>
      <c r="CO2615" s="1"/>
      <c r="CP2615" s="1"/>
      <c r="CQ2615" s="1"/>
      <c r="CR2615" s="2"/>
      <c r="CS2615" s="2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2"/>
      <c r="DR2615" s="1"/>
      <c r="DS2615" s="1"/>
      <c r="DT2615" s="1"/>
      <c r="DU2615" s="2"/>
      <c r="DV2615" s="1"/>
      <c r="DW2615" s="1"/>
    </row>
    <row r="2616" spans="1:127" x14ac:dyDescent="0.3">
      <c r="A2616" s="1"/>
      <c r="B2616" s="1"/>
      <c r="C2616" s="1"/>
      <c r="D2616" s="1"/>
      <c r="E2616" s="1"/>
      <c r="F2616" s="1"/>
      <c r="G2616" s="1"/>
      <c r="H2616" s="2"/>
      <c r="I2616" s="1"/>
      <c r="J2616" s="1"/>
      <c r="K2616" s="2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2"/>
      <c r="BF2616" s="1"/>
      <c r="BG2616" s="1"/>
      <c r="BH2616" s="1"/>
      <c r="BI2616" s="1"/>
      <c r="BJ2616" s="1"/>
      <c r="BK2616" s="1"/>
      <c r="BL2616" s="1"/>
      <c r="BM2616" s="1"/>
      <c r="BN2616" s="2"/>
      <c r="BO2616" s="1"/>
      <c r="BP2616" s="1"/>
      <c r="BQ2616" s="1"/>
      <c r="BR2616" s="2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2"/>
      <c r="CG2616" s="1"/>
      <c r="CH2616" s="1"/>
      <c r="CI2616" s="2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2"/>
      <c r="DR2616" s="1"/>
      <c r="DS2616" s="1"/>
      <c r="DT2616" s="1"/>
      <c r="DU2616" s="1"/>
      <c r="DV2616" s="1"/>
      <c r="DW2616" s="1"/>
    </row>
    <row r="2617" spans="1:127" x14ac:dyDescent="0.3">
      <c r="A2617" s="1"/>
      <c r="B2617" s="1"/>
      <c r="C2617" s="1"/>
      <c r="D2617" s="1"/>
      <c r="E2617" s="1"/>
      <c r="F2617" s="1"/>
      <c r="G2617" s="1"/>
      <c r="H2617" s="2"/>
      <c r="I2617" s="1"/>
      <c r="J2617" s="1"/>
      <c r="K2617" s="2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2"/>
      <c r="BF2617" s="1"/>
      <c r="BG2617" s="1"/>
      <c r="BH2617" s="1"/>
      <c r="BI2617" s="1"/>
      <c r="BJ2617" s="1"/>
      <c r="BK2617" s="1"/>
      <c r="BL2617" s="1"/>
      <c r="BM2617" s="1"/>
      <c r="BN2617" s="2"/>
      <c r="BO2617" s="1"/>
      <c r="BP2617" s="1"/>
      <c r="BQ2617" s="1"/>
      <c r="BR2617" s="2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2"/>
      <c r="CG2617" s="1"/>
      <c r="CH2617" s="1"/>
      <c r="CI2617" s="2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2"/>
      <c r="DR2617" s="1"/>
      <c r="DS2617" s="1"/>
      <c r="DT2617" s="1"/>
      <c r="DU2617" s="1"/>
      <c r="DV2617" s="1"/>
      <c r="DW2617" s="1"/>
    </row>
    <row r="2618" spans="1:127" x14ac:dyDescent="0.3">
      <c r="A2618" s="1"/>
      <c r="B2618" s="1"/>
      <c r="C2618" s="1"/>
      <c r="D2618" s="1"/>
      <c r="E2618" s="1"/>
      <c r="F2618" s="1"/>
      <c r="G2618" s="1"/>
      <c r="H2618" s="2"/>
      <c r="I2618" s="1"/>
      <c r="J2618" s="1"/>
      <c r="K2618" s="2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2"/>
      <c r="BF2618" s="1"/>
      <c r="BG2618" s="1"/>
      <c r="BH2618" s="1"/>
      <c r="BI2618" s="1"/>
      <c r="BJ2618" s="1"/>
      <c r="BK2618" s="1"/>
      <c r="BL2618" s="1"/>
      <c r="BM2618" s="1"/>
      <c r="BN2618" s="2"/>
      <c r="BO2618" s="1"/>
      <c r="BP2618" s="1"/>
      <c r="BQ2618" s="1"/>
      <c r="BR2618" s="2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2"/>
      <c r="CG2618" s="1"/>
      <c r="CH2618" s="1"/>
      <c r="CI2618" s="2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2"/>
      <c r="DR2618" s="1"/>
      <c r="DS2618" s="1"/>
      <c r="DT2618" s="1"/>
      <c r="DU2618" s="1"/>
      <c r="DV2618" s="1"/>
      <c r="DW2618" s="1"/>
    </row>
    <row r="2619" spans="1:127" x14ac:dyDescent="0.3">
      <c r="A2619" s="1"/>
      <c r="B2619" s="1"/>
      <c r="C2619" s="1"/>
      <c r="D2619" s="1"/>
      <c r="E2619" s="1"/>
      <c r="F2619" s="1"/>
      <c r="G2619" s="1"/>
      <c r="H2619" s="2"/>
      <c r="I2619" s="1"/>
      <c r="J2619" s="1"/>
      <c r="K2619" s="2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2"/>
      <c r="BF2619" s="1"/>
      <c r="BG2619" s="1"/>
      <c r="BH2619" s="1"/>
      <c r="BI2619" s="1"/>
      <c r="BJ2619" s="1"/>
      <c r="BK2619" s="1"/>
      <c r="BL2619" s="1"/>
      <c r="BM2619" s="1"/>
      <c r="BN2619" s="2"/>
      <c r="BO2619" s="1"/>
      <c r="BP2619" s="1"/>
      <c r="BQ2619" s="1"/>
      <c r="BR2619" s="2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2"/>
      <c r="CG2619" s="1"/>
      <c r="CH2619" s="1"/>
      <c r="CI2619" s="2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2"/>
      <c r="DR2619" s="1"/>
      <c r="DS2619" s="1"/>
      <c r="DT2619" s="1"/>
      <c r="DU2619" s="1"/>
      <c r="DV2619" s="1"/>
      <c r="DW2619" s="1"/>
    </row>
    <row r="2620" spans="1:127" x14ac:dyDescent="0.3">
      <c r="A2620" s="1"/>
      <c r="B2620" s="1"/>
      <c r="C2620" s="1"/>
      <c r="D2620" s="1"/>
      <c r="E2620" s="1"/>
      <c r="F2620" s="1"/>
      <c r="G2620" s="1"/>
      <c r="H2620" s="2"/>
      <c r="I2620" s="1"/>
      <c r="J2620" s="1"/>
      <c r="K2620" s="2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2"/>
      <c r="BF2620" s="1"/>
      <c r="BG2620" s="1"/>
      <c r="BH2620" s="1"/>
      <c r="BI2620" s="1"/>
      <c r="BJ2620" s="1"/>
      <c r="BK2620" s="1"/>
      <c r="BL2620" s="1"/>
      <c r="BM2620" s="1"/>
      <c r="BN2620" s="2"/>
      <c r="BO2620" s="1"/>
      <c r="BP2620" s="1"/>
      <c r="BQ2620" s="1"/>
      <c r="BR2620" s="2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2"/>
      <c r="CG2620" s="1"/>
      <c r="CH2620" s="1"/>
      <c r="CI2620" s="2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2"/>
      <c r="DR2620" s="1"/>
      <c r="DS2620" s="1"/>
      <c r="DT2620" s="1"/>
      <c r="DU2620" s="1"/>
      <c r="DV2620" s="1"/>
      <c r="DW2620" s="1"/>
    </row>
    <row r="2621" spans="1:127" x14ac:dyDescent="0.3">
      <c r="A2621" s="1"/>
      <c r="B2621" s="1"/>
      <c r="C2621" s="1"/>
      <c r="D2621" s="1"/>
      <c r="E2621" s="1"/>
      <c r="F2621" s="1"/>
      <c r="G2621" s="1"/>
      <c r="H2621" s="2"/>
      <c r="I2621" s="1"/>
      <c r="J2621" s="1"/>
      <c r="K2621" s="2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2"/>
      <c r="BF2621" s="1"/>
      <c r="BG2621" s="1"/>
      <c r="BH2621" s="1"/>
      <c r="BI2621" s="1"/>
      <c r="BJ2621" s="1"/>
      <c r="BK2621" s="1"/>
      <c r="BL2621" s="1"/>
      <c r="BM2621" s="1"/>
      <c r="BN2621" s="2"/>
      <c r="BO2621" s="1"/>
      <c r="BP2621" s="1"/>
      <c r="BQ2621" s="1"/>
      <c r="BR2621" s="2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2"/>
      <c r="CG2621" s="1"/>
      <c r="CH2621" s="1"/>
      <c r="CI2621" s="2"/>
      <c r="CJ2621" s="1"/>
      <c r="CK2621" s="1"/>
      <c r="CL2621" s="1"/>
      <c r="CM2621" s="1"/>
      <c r="CN2621" s="1"/>
      <c r="CO2621" s="1"/>
      <c r="CP2621" s="1"/>
      <c r="CQ2621" s="1"/>
      <c r="CR2621" s="2"/>
      <c r="CS2621" s="2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2"/>
      <c r="DR2621" s="1"/>
      <c r="DS2621" s="1"/>
      <c r="DT2621" s="1"/>
      <c r="DU2621" s="2"/>
      <c r="DV2621" s="1"/>
      <c r="DW2621" s="1"/>
    </row>
    <row r="2622" spans="1:127" x14ac:dyDescent="0.3">
      <c r="A2622" s="1"/>
      <c r="B2622" s="1"/>
      <c r="C2622" s="1"/>
      <c r="D2622" s="1"/>
      <c r="E2622" s="1"/>
      <c r="F2622" s="1"/>
      <c r="G2622" s="1"/>
      <c r="H2622" s="2"/>
      <c r="I2622" s="1"/>
      <c r="J2622" s="1"/>
      <c r="K2622" s="2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2"/>
      <c r="BF2622" s="1"/>
      <c r="BG2622" s="1"/>
      <c r="BH2622" s="1"/>
      <c r="BI2622" s="1"/>
      <c r="BJ2622" s="1"/>
      <c r="BK2622" s="1"/>
      <c r="BL2622" s="1"/>
      <c r="BM2622" s="1"/>
      <c r="BN2622" s="2"/>
      <c r="BO2622" s="1"/>
      <c r="BP2622" s="1"/>
      <c r="BQ2622" s="1"/>
      <c r="BR2622" s="2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2"/>
      <c r="CG2622" s="1"/>
      <c r="CH2622" s="1"/>
      <c r="CI2622" s="2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2"/>
      <c r="DR2622" s="1"/>
      <c r="DS2622" s="1"/>
      <c r="DT2622" s="1"/>
      <c r="DU2622" s="1"/>
      <c r="DV2622" s="1"/>
      <c r="DW2622" s="1"/>
    </row>
    <row r="2623" spans="1:127" x14ac:dyDescent="0.3">
      <c r="A2623" s="1"/>
      <c r="B2623" s="1"/>
      <c r="C2623" s="1"/>
      <c r="D2623" s="1"/>
      <c r="E2623" s="1"/>
      <c r="F2623" s="1"/>
      <c r="G2623" s="1"/>
      <c r="H2623" s="2"/>
      <c r="I2623" s="1"/>
      <c r="J2623" s="1"/>
      <c r="K2623" s="2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2"/>
      <c r="BF2623" s="1"/>
      <c r="BG2623" s="1"/>
      <c r="BH2623" s="1"/>
      <c r="BI2623" s="1"/>
      <c r="BJ2623" s="1"/>
      <c r="BK2623" s="1"/>
      <c r="BL2623" s="1"/>
      <c r="BM2623" s="1"/>
      <c r="BN2623" s="2"/>
      <c r="BO2623" s="1"/>
      <c r="BP2623" s="1"/>
      <c r="BQ2623" s="1"/>
      <c r="BR2623" s="2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2"/>
      <c r="CG2623" s="1"/>
      <c r="CH2623" s="1"/>
      <c r="CI2623" s="2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2"/>
      <c r="DR2623" s="1"/>
      <c r="DS2623" s="1"/>
      <c r="DT2623" s="1"/>
      <c r="DU2623" s="1"/>
      <c r="DV2623" s="1"/>
      <c r="DW2623" s="1"/>
    </row>
    <row r="2624" spans="1:127" x14ac:dyDescent="0.3">
      <c r="A2624" s="1"/>
      <c r="B2624" s="1"/>
      <c r="C2624" s="1"/>
      <c r="D2624" s="1"/>
      <c r="E2624" s="1"/>
      <c r="F2624" s="1"/>
      <c r="G2624" s="1"/>
      <c r="H2624" s="2"/>
      <c r="I2624" s="1"/>
      <c r="J2624" s="1"/>
      <c r="K2624" s="2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2"/>
      <c r="BF2624" s="1"/>
      <c r="BG2624" s="1"/>
      <c r="BH2624" s="1"/>
      <c r="BI2624" s="1"/>
      <c r="BJ2624" s="1"/>
      <c r="BK2624" s="1"/>
      <c r="BL2624" s="1"/>
      <c r="BM2624" s="1"/>
      <c r="BN2624" s="2"/>
      <c r="BO2624" s="1"/>
      <c r="BP2624" s="1"/>
      <c r="BQ2624" s="1"/>
      <c r="BR2624" s="2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2"/>
      <c r="CG2624" s="1"/>
      <c r="CH2624" s="1"/>
      <c r="CI2624" s="2"/>
      <c r="CJ2624" s="1"/>
      <c r="CK2624" s="1"/>
      <c r="CL2624" s="1"/>
      <c r="CM2624" s="1"/>
      <c r="CN2624" s="1"/>
      <c r="CO2624" s="1"/>
      <c r="CP2624" s="1"/>
      <c r="CQ2624" s="1"/>
      <c r="CR2624" s="2"/>
      <c r="CS2624" s="2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2"/>
      <c r="DR2624" s="1"/>
      <c r="DS2624" s="1"/>
      <c r="DT2624" s="1"/>
      <c r="DU2624" s="2"/>
      <c r="DV2624" s="1"/>
      <c r="DW2624" s="1"/>
    </row>
    <row r="2625" spans="1:127" x14ac:dyDescent="0.3">
      <c r="A2625" s="1"/>
      <c r="B2625" s="1"/>
      <c r="C2625" s="1"/>
      <c r="D2625" s="1"/>
      <c r="E2625" s="1"/>
      <c r="F2625" s="1"/>
      <c r="G2625" s="1"/>
      <c r="H2625" s="2"/>
      <c r="I2625" s="1"/>
      <c r="J2625" s="1"/>
      <c r="K2625" s="2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2"/>
      <c r="BF2625" s="1"/>
      <c r="BG2625" s="1"/>
      <c r="BH2625" s="1"/>
      <c r="BI2625" s="1"/>
      <c r="BJ2625" s="1"/>
      <c r="BK2625" s="1"/>
      <c r="BL2625" s="1"/>
      <c r="BM2625" s="1"/>
      <c r="BN2625" s="2"/>
      <c r="BO2625" s="1"/>
      <c r="BP2625" s="1"/>
      <c r="BQ2625" s="1"/>
      <c r="BR2625" s="2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2"/>
      <c r="CG2625" s="1"/>
      <c r="CH2625" s="1"/>
      <c r="CI2625" s="2"/>
      <c r="CJ2625" s="1"/>
      <c r="CK2625" s="1"/>
      <c r="CL2625" s="1"/>
      <c r="CM2625" s="1"/>
      <c r="CN2625" s="1"/>
      <c r="CO2625" s="1"/>
      <c r="CP2625" s="1"/>
      <c r="CQ2625" s="1"/>
      <c r="CR2625" s="2"/>
      <c r="CS2625" s="2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2"/>
      <c r="DR2625" s="1"/>
      <c r="DS2625" s="1"/>
      <c r="DT2625" s="1"/>
      <c r="DU2625" s="2"/>
      <c r="DV2625" s="1"/>
      <c r="DW2625" s="1"/>
    </row>
    <row r="2626" spans="1:127" x14ac:dyDescent="0.3">
      <c r="A2626" s="1"/>
      <c r="B2626" s="1"/>
      <c r="C2626" s="1"/>
      <c r="D2626" s="1"/>
      <c r="E2626" s="1"/>
      <c r="F2626" s="1"/>
      <c r="G2626" s="1"/>
      <c r="H2626" s="2"/>
      <c r="I2626" s="1"/>
      <c r="J2626" s="1"/>
      <c r="K2626" s="2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2"/>
      <c r="BF2626" s="1"/>
      <c r="BG2626" s="1"/>
      <c r="BH2626" s="1"/>
      <c r="BI2626" s="1"/>
      <c r="BJ2626" s="1"/>
      <c r="BK2626" s="1"/>
      <c r="BL2626" s="1"/>
      <c r="BM2626" s="1"/>
      <c r="BN2626" s="2"/>
      <c r="BO2626" s="1"/>
      <c r="BP2626" s="1"/>
      <c r="BQ2626" s="1"/>
      <c r="BR2626" s="2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2"/>
      <c r="CG2626" s="1"/>
      <c r="CH2626" s="1"/>
      <c r="CI2626" s="2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2"/>
      <c r="DR2626" s="1"/>
      <c r="DS2626" s="1"/>
      <c r="DT2626" s="1"/>
      <c r="DU2626" s="1"/>
      <c r="DV2626" s="1"/>
      <c r="DW2626" s="1"/>
    </row>
    <row r="2627" spans="1:127" x14ac:dyDescent="0.3">
      <c r="A2627" s="1"/>
      <c r="B2627" s="1"/>
      <c r="C2627" s="1"/>
      <c r="D2627" s="1"/>
      <c r="E2627" s="1"/>
      <c r="F2627" s="1"/>
      <c r="G2627" s="1"/>
      <c r="H2627" s="2"/>
      <c r="I2627" s="1"/>
      <c r="J2627" s="1"/>
      <c r="K2627" s="2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2"/>
      <c r="BF2627" s="1"/>
      <c r="BG2627" s="1"/>
      <c r="BH2627" s="1"/>
      <c r="BI2627" s="1"/>
      <c r="BJ2627" s="1"/>
      <c r="BK2627" s="1"/>
      <c r="BL2627" s="1"/>
      <c r="BM2627" s="1"/>
      <c r="BN2627" s="2"/>
      <c r="BO2627" s="1"/>
      <c r="BP2627" s="1"/>
      <c r="BQ2627" s="1"/>
      <c r="BR2627" s="2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2"/>
      <c r="CG2627" s="1"/>
      <c r="CH2627" s="1"/>
      <c r="CI2627" s="2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2"/>
      <c r="DR2627" s="1"/>
      <c r="DS2627" s="1"/>
      <c r="DT2627" s="1"/>
      <c r="DU2627" s="1"/>
      <c r="DV2627" s="1"/>
      <c r="DW2627" s="1"/>
    </row>
    <row r="2628" spans="1:127" x14ac:dyDescent="0.3">
      <c r="A2628" s="1"/>
      <c r="B2628" s="1"/>
      <c r="C2628" s="1"/>
      <c r="D2628" s="1"/>
      <c r="E2628" s="1"/>
      <c r="F2628" s="1"/>
      <c r="G2628" s="1"/>
      <c r="H2628" s="2"/>
      <c r="I2628" s="1"/>
      <c r="J2628" s="1"/>
      <c r="K2628" s="2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2"/>
      <c r="BF2628" s="1"/>
      <c r="BG2628" s="1"/>
      <c r="BH2628" s="1"/>
      <c r="BI2628" s="1"/>
      <c r="BJ2628" s="1"/>
      <c r="BK2628" s="1"/>
      <c r="BL2628" s="1"/>
      <c r="BM2628" s="1"/>
      <c r="BN2628" s="2"/>
      <c r="BO2628" s="1"/>
      <c r="BP2628" s="1"/>
      <c r="BQ2628" s="1"/>
      <c r="BR2628" s="2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2"/>
      <c r="CG2628" s="1"/>
      <c r="CH2628" s="1"/>
      <c r="CI2628" s="2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2"/>
      <c r="DR2628" s="1"/>
      <c r="DS2628" s="1"/>
      <c r="DT2628" s="1"/>
      <c r="DU2628" s="1"/>
      <c r="DV2628" s="1"/>
      <c r="DW2628" s="1"/>
    </row>
    <row r="2629" spans="1:127" x14ac:dyDescent="0.3">
      <c r="A2629" s="1"/>
      <c r="B2629" s="1"/>
      <c r="C2629" s="1"/>
      <c r="D2629" s="1"/>
      <c r="E2629" s="1"/>
      <c r="F2629" s="1"/>
      <c r="G2629" s="1"/>
      <c r="H2629" s="2"/>
      <c r="I2629" s="1"/>
      <c r="J2629" s="1"/>
      <c r="K2629" s="2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2"/>
      <c r="BF2629" s="1"/>
      <c r="BG2629" s="1"/>
      <c r="BH2629" s="1"/>
      <c r="BI2629" s="1"/>
      <c r="BJ2629" s="1"/>
      <c r="BK2629" s="1"/>
      <c r="BL2629" s="1"/>
      <c r="BM2629" s="1"/>
      <c r="BN2629" s="2"/>
      <c r="BO2629" s="1"/>
      <c r="BP2629" s="1"/>
      <c r="BQ2629" s="1"/>
      <c r="BR2629" s="2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2"/>
      <c r="CG2629" s="1"/>
      <c r="CH2629" s="1"/>
      <c r="CI2629" s="2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2"/>
      <c r="DR2629" s="1"/>
      <c r="DS2629" s="1"/>
      <c r="DT2629" s="1"/>
      <c r="DU2629" s="1"/>
      <c r="DV2629" s="1"/>
      <c r="DW2629" s="1"/>
    </row>
    <row r="2630" spans="1:127" x14ac:dyDescent="0.3">
      <c r="A2630" s="1"/>
      <c r="B2630" s="1"/>
      <c r="C2630" s="1"/>
      <c r="D2630" s="1"/>
      <c r="E2630" s="1"/>
      <c r="F2630" s="1"/>
      <c r="G2630" s="1"/>
      <c r="H2630" s="2"/>
      <c r="I2630" s="1"/>
      <c r="J2630" s="1"/>
      <c r="K2630" s="2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2"/>
      <c r="BF2630" s="1"/>
      <c r="BG2630" s="1"/>
      <c r="BH2630" s="1"/>
      <c r="BI2630" s="1"/>
      <c r="BJ2630" s="1"/>
      <c r="BK2630" s="1"/>
      <c r="BL2630" s="1"/>
      <c r="BM2630" s="1"/>
      <c r="BN2630" s="2"/>
      <c r="BO2630" s="1"/>
      <c r="BP2630" s="1"/>
      <c r="BQ2630" s="1"/>
      <c r="BR2630" s="2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2"/>
      <c r="CG2630" s="1"/>
      <c r="CH2630" s="1"/>
      <c r="CI2630" s="2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2"/>
      <c r="DR2630" s="1"/>
      <c r="DS2630" s="1"/>
      <c r="DT2630" s="1"/>
      <c r="DU2630" s="1"/>
      <c r="DV2630" s="1"/>
      <c r="DW2630" s="1"/>
    </row>
    <row r="2631" spans="1:127" x14ac:dyDescent="0.3">
      <c r="A2631" s="1"/>
      <c r="B2631" s="1"/>
      <c r="C2631" s="1"/>
      <c r="D2631" s="1"/>
      <c r="E2631" s="1"/>
      <c r="F2631" s="1"/>
      <c r="G2631" s="1"/>
      <c r="H2631" s="2"/>
      <c r="I2631" s="1"/>
      <c r="J2631" s="1"/>
      <c r="K2631" s="2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2"/>
      <c r="BF2631" s="1"/>
      <c r="BG2631" s="1"/>
      <c r="BH2631" s="1"/>
      <c r="BI2631" s="1"/>
      <c r="BJ2631" s="1"/>
      <c r="BK2631" s="1"/>
      <c r="BL2631" s="1"/>
      <c r="BM2631" s="1"/>
      <c r="BN2631" s="2"/>
      <c r="BO2631" s="1"/>
      <c r="BP2631" s="1"/>
      <c r="BQ2631" s="1"/>
      <c r="BR2631" s="2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2"/>
      <c r="CG2631" s="1"/>
      <c r="CH2631" s="1"/>
      <c r="CI2631" s="2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2"/>
      <c r="DR2631" s="1"/>
      <c r="DS2631" s="1"/>
      <c r="DT2631" s="1"/>
      <c r="DU2631" s="1"/>
      <c r="DV2631" s="1"/>
      <c r="DW2631" s="1"/>
    </row>
    <row r="2632" spans="1:127" x14ac:dyDescent="0.3">
      <c r="A2632" s="1"/>
      <c r="B2632" s="1"/>
      <c r="C2632" s="1"/>
      <c r="D2632" s="1"/>
      <c r="E2632" s="1"/>
      <c r="F2632" s="1"/>
      <c r="G2632" s="1"/>
      <c r="H2632" s="2"/>
      <c r="I2632" s="1"/>
      <c r="J2632" s="1"/>
      <c r="K2632" s="2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2"/>
      <c r="BF2632" s="1"/>
      <c r="BG2632" s="1"/>
      <c r="BH2632" s="1"/>
      <c r="BI2632" s="1"/>
      <c r="BJ2632" s="1"/>
      <c r="BK2632" s="1"/>
      <c r="BL2632" s="1"/>
      <c r="BM2632" s="1"/>
      <c r="BN2632" s="2"/>
      <c r="BO2632" s="1"/>
      <c r="BP2632" s="1"/>
      <c r="BQ2632" s="1"/>
      <c r="BR2632" s="2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2"/>
      <c r="CG2632" s="1"/>
      <c r="CH2632" s="1"/>
      <c r="CI2632" s="2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2"/>
      <c r="DR2632" s="1"/>
      <c r="DS2632" s="1"/>
      <c r="DT2632" s="1"/>
      <c r="DU2632" s="1"/>
      <c r="DV2632" s="1"/>
      <c r="DW2632" s="1"/>
    </row>
    <row r="2633" spans="1:127" x14ac:dyDescent="0.3">
      <c r="A2633" s="1"/>
      <c r="B2633" s="1"/>
      <c r="C2633" s="1"/>
      <c r="D2633" s="1"/>
      <c r="E2633" s="1"/>
      <c r="F2633" s="1"/>
      <c r="G2633" s="1"/>
      <c r="H2633" s="2"/>
      <c r="I2633" s="1"/>
      <c r="J2633" s="1"/>
      <c r="K2633" s="2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2"/>
      <c r="BF2633" s="1"/>
      <c r="BG2633" s="1"/>
      <c r="BH2633" s="1"/>
      <c r="BI2633" s="1"/>
      <c r="BJ2633" s="1"/>
      <c r="BK2633" s="1"/>
      <c r="BL2633" s="1"/>
      <c r="BM2633" s="1"/>
      <c r="BN2633" s="2"/>
      <c r="BO2633" s="1"/>
      <c r="BP2633" s="1"/>
      <c r="BQ2633" s="1"/>
      <c r="BR2633" s="2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2"/>
      <c r="CG2633" s="1"/>
      <c r="CH2633" s="1"/>
      <c r="CI2633" s="2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2"/>
      <c r="DR2633" s="1"/>
      <c r="DS2633" s="1"/>
      <c r="DT2633" s="1"/>
      <c r="DU2633" s="1"/>
      <c r="DV2633" s="1"/>
      <c r="DW2633" s="1"/>
    </row>
    <row r="2634" spans="1:127" x14ac:dyDescent="0.3">
      <c r="A2634" s="1"/>
      <c r="B2634" s="1"/>
      <c r="C2634" s="1"/>
      <c r="D2634" s="1"/>
      <c r="E2634" s="1"/>
      <c r="F2634" s="1"/>
      <c r="G2634" s="1"/>
      <c r="H2634" s="2"/>
      <c r="I2634" s="1"/>
      <c r="J2634" s="1"/>
      <c r="K2634" s="2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2"/>
      <c r="BF2634" s="1"/>
      <c r="BG2634" s="1"/>
      <c r="BH2634" s="1"/>
      <c r="BI2634" s="1"/>
      <c r="BJ2634" s="1"/>
      <c r="BK2634" s="1"/>
      <c r="BL2634" s="1"/>
      <c r="BM2634" s="1"/>
      <c r="BN2634" s="2"/>
      <c r="BO2634" s="1"/>
      <c r="BP2634" s="1"/>
      <c r="BQ2634" s="1"/>
      <c r="BR2634" s="2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2"/>
      <c r="CG2634" s="1"/>
      <c r="CH2634" s="1"/>
      <c r="CI2634" s="2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2"/>
      <c r="DR2634" s="1"/>
      <c r="DS2634" s="1"/>
      <c r="DT2634" s="1"/>
      <c r="DU2634" s="1"/>
      <c r="DV2634" s="1"/>
      <c r="DW2634" s="1"/>
    </row>
    <row r="2635" spans="1:127" x14ac:dyDescent="0.3">
      <c r="A2635" s="1"/>
      <c r="B2635" s="1"/>
      <c r="C2635" s="1"/>
      <c r="D2635" s="1"/>
      <c r="E2635" s="1"/>
      <c r="F2635" s="1"/>
      <c r="G2635" s="1"/>
      <c r="H2635" s="2"/>
      <c r="I2635" s="1"/>
      <c r="J2635" s="1"/>
      <c r="K2635" s="2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2"/>
      <c r="BF2635" s="1"/>
      <c r="BG2635" s="1"/>
      <c r="BH2635" s="1"/>
      <c r="BI2635" s="1"/>
      <c r="BJ2635" s="1"/>
      <c r="BK2635" s="1"/>
      <c r="BL2635" s="1"/>
      <c r="BM2635" s="1"/>
      <c r="BN2635" s="2"/>
      <c r="BO2635" s="1"/>
      <c r="BP2635" s="1"/>
      <c r="BQ2635" s="1"/>
      <c r="BR2635" s="2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2"/>
      <c r="CG2635" s="1"/>
      <c r="CH2635" s="1"/>
      <c r="CI2635" s="2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2"/>
      <c r="DR2635" s="1"/>
      <c r="DS2635" s="1"/>
      <c r="DT2635" s="1"/>
      <c r="DU2635" s="1"/>
      <c r="DV2635" s="1"/>
      <c r="DW2635" s="1"/>
    </row>
    <row r="2636" spans="1:127" x14ac:dyDescent="0.3">
      <c r="A2636" s="1"/>
      <c r="B2636" s="1"/>
      <c r="C2636" s="1"/>
      <c r="D2636" s="1"/>
      <c r="E2636" s="1"/>
      <c r="F2636" s="1"/>
      <c r="G2636" s="1"/>
      <c r="H2636" s="2"/>
      <c r="I2636" s="1"/>
      <c r="J2636" s="1"/>
      <c r="K2636" s="2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2"/>
      <c r="BF2636" s="1"/>
      <c r="BG2636" s="1"/>
      <c r="BH2636" s="1"/>
      <c r="BI2636" s="1"/>
      <c r="BJ2636" s="1"/>
      <c r="BK2636" s="1"/>
      <c r="BL2636" s="1"/>
      <c r="BM2636" s="1"/>
      <c r="BN2636" s="2"/>
      <c r="BO2636" s="1"/>
      <c r="BP2636" s="1"/>
      <c r="BQ2636" s="1"/>
      <c r="BR2636" s="2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2"/>
      <c r="CG2636" s="1"/>
      <c r="CH2636" s="1"/>
      <c r="CI2636" s="2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2"/>
      <c r="DR2636" s="1"/>
      <c r="DS2636" s="1"/>
      <c r="DT2636" s="1"/>
      <c r="DU2636" s="1"/>
      <c r="DV2636" s="1"/>
      <c r="DW2636" s="1"/>
    </row>
    <row r="2637" spans="1:127" x14ac:dyDescent="0.3">
      <c r="A2637" s="1"/>
      <c r="B2637" s="1"/>
      <c r="C2637" s="1"/>
      <c r="D2637" s="1"/>
      <c r="E2637" s="1"/>
      <c r="F2637" s="1"/>
      <c r="G2637" s="1"/>
      <c r="H2637" s="2"/>
      <c r="I2637" s="1"/>
      <c r="J2637" s="1"/>
      <c r="K2637" s="2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2"/>
      <c r="BF2637" s="1"/>
      <c r="BG2637" s="1"/>
      <c r="BH2637" s="1"/>
      <c r="BI2637" s="1"/>
      <c r="BJ2637" s="1"/>
      <c r="BK2637" s="1"/>
      <c r="BL2637" s="1"/>
      <c r="BM2637" s="1"/>
      <c r="BN2637" s="2"/>
      <c r="BO2637" s="1"/>
      <c r="BP2637" s="1"/>
      <c r="BQ2637" s="1"/>
      <c r="BR2637" s="2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2"/>
      <c r="CG2637" s="1"/>
      <c r="CH2637" s="1"/>
      <c r="CI2637" s="2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2"/>
      <c r="DR2637" s="1"/>
      <c r="DS2637" s="1"/>
      <c r="DT2637" s="1"/>
      <c r="DU2637" s="1"/>
      <c r="DV2637" s="1"/>
      <c r="DW2637" s="1"/>
    </row>
    <row r="2638" spans="1:127" x14ac:dyDescent="0.3">
      <c r="A2638" s="1"/>
      <c r="B2638" s="1"/>
      <c r="C2638" s="1"/>
      <c r="D2638" s="1"/>
      <c r="E2638" s="1"/>
      <c r="F2638" s="1"/>
      <c r="G2638" s="1"/>
      <c r="H2638" s="2"/>
      <c r="I2638" s="1"/>
      <c r="J2638" s="1"/>
      <c r="K2638" s="2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2"/>
      <c r="BF2638" s="1"/>
      <c r="BG2638" s="1"/>
      <c r="BH2638" s="1"/>
      <c r="BI2638" s="1"/>
      <c r="BJ2638" s="1"/>
      <c r="BK2638" s="1"/>
      <c r="BL2638" s="1"/>
      <c r="BM2638" s="1"/>
      <c r="BN2638" s="2"/>
      <c r="BO2638" s="1"/>
      <c r="BP2638" s="1"/>
      <c r="BQ2638" s="1"/>
      <c r="BR2638" s="2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2"/>
      <c r="CG2638" s="1"/>
      <c r="CH2638" s="1"/>
      <c r="CI2638" s="2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2"/>
      <c r="DR2638" s="1"/>
      <c r="DS2638" s="1"/>
      <c r="DT2638" s="1"/>
      <c r="DU2638" s="1"/>
      <c r="DV2638" s="1"/>
      <c r="DW2638" s="1"/>
    </row>
    <row r="2639" spans="1:127" x14ac:dyDescent="0.3">
      <c r="A2639" s="1"/>
      <c r="B2639" s="1"/>
      <c r="C2639" s="1"/>
      <c r="D2639" s="1"/>
      <c r="E2639" s="1"/>
      <c r="F2639" s="1"/>
      <c r="G2639" s="1"/>
      <c r="H2639" s="2"/>
      <c r="I2639" s="1"/>
      <c r="J2639" s="1"/>
      <c r="K2639" s="2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2"/>
      <c r="BF2639" s="1"/>
      <c r="BG2639" s="1"/>
      <c r="BH2639" s="1"/>
      <c r="BI2639" s="1"/>
      <c r="BJ2639" s="1"/>
      <c r="BK2639" s="1"/>
      <c r="BL2639" s="1"/>
      <c r="BM2639" s="1"/>
      <c r="BN2639" s="2"/>
      <c r="BO2639" s="1"/>
      <c r="BP2639" s="1"/>
      <c r="BQ2639" s="1"/>
      <c r="BR2639" s="2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2"/>
      <c r="CG2639" s="1"/>
      <c r="CH2639" s="1"/>
      <c r="CI2639" s="2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2"/>
      <c r="DR2639" s="1"/>
      <c r="DS2639" s="1"/>
      <c r="DT2639" s="1"/>
      <c r="DU2639" s="1"/>
      <c r="DV2639" s="1"/>
      <c r="DW2639" s="1"/>
    </row>
    <row r="2640" spans="1:127" x14ac:dyDescent="0.3">
      <c r="A2640" s="1"/>
      <c r="B2640" s="1"/>
      <c r="C2640" s="1"/>
      <c r="D2640" s="1"/>
      <c r="E2640" s="1"/>
      <c r="F2640" s="1"/>
      <c r="G2640" s="1"/>
      <c r="H2640" s="2"/>
      <c r="I2640" s="1"/>
      <c r="J2640" s="1"/>
      <c r="K2640" s="2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2"/>
      <c r="BF2640" s="1"/>
      <c r="BG2640" s="1"/>
      <c r="BH2640" s="1"/>
      <c r="BI2640" s="1"/>
      <c r="BJ2640" s="1"/>
      <c r="BK2640" s="1"/>
      <c r="BL2640" s="1"/>
      <c r="BM2640" s="1"/>
      <c r="BN2640" s="2"/>
      <c r="BO2640" s="1"/>
      <c r="BP2640" s="1"/>
      <c r="BQ2640" s="1"/>
      <c r="BR2640" s="2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2"/>
      <c r="CG2640" s="1"/>
      <c r="CH2640" s="1"/>
      <c r="CI2640" s="2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2"/>
      <c r="DR2640" s="1"/>
      <c r="DS2640" s="1"/>
      <c r="DT2640" s="1"/>
      <c r="DU2640" s="1"/>
      <c r="DV2640" s="1"/>
      <c r="DW2640" s="1"/>
    </row>
    <row r="2641" spans="1:127" x14ac:dyDescent="0.3">
      <c r="A2641" s="1"/>
      <c r="B2641" s="1"/>
      <c r="C2641" s="1"/>
      <c r="D2641" s="1"/>
      <c r="E2641" s="1"/>
      <c r="F2641" s="1"/>
      <c r="G2641" s="1"/>
      <c r="H2641" s="2"/>
      <c r="I2641" s="1"/>
      <c r="J2641" s="1"/>
      <c r="K2641" s="2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2"/>
      <c r="BF2641" s="1"/>
      <c r="BG2641" s="1"/>
      <c r="BH2641" s="1"/>
      <c r="BI2641" s="1"/>
      <c r="BJ2641" s="1"/>
      <c r="BK2641" s="1"/>
      <c r="BL2641" s="1"/>
      <c r="BM2641" s="1"/>
      <c r="BN2641" s="2"/>
      <c r="BO2641" s="1"/>
      <c r="BP2641" s="1"/>
      <c r="BQ2641" s="1"/>
      <c r="BR2641" s="2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2"/>
      <c r="CG2641" s="1"/>
      <c r="CH2641" s="1"/>
      <c r="CI2641" s="2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2"/>
      <c r="DR2641" s="1"/>
      <c r="DS2641" s="1"/>
      <c r="DT2641" s="1"/>
      <c r="DU2641" s="1"/>
      <c r="DV2641" s="1"/>
      <c r="DW2641" s="1"/>
    </row>
    <row r="2642" spans="1:127" x14ac:dyDescent="0.3">
      <c r="A2642" s="1"/>
      <c r="B2642" s="1"/>
      <c r="C2642" s="1"/>
      <c r="D2642" s="1"/>
      <c r="E2642" s="1"/>
      <c r="F2642" s="1"/>
      <c r="G2642" s="1"/>
      <c r="H2642" s="2"/>
      <c r="I2642" s="1"/>
      <c r="J2642" s="1"/>
      <c r="K2642" s="2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2"/>
      <c r="BF2642" s="1"/>
      <c r="BG2642" s="1"/>
      <c r="BH2642" s="1"/>
      <c r="BI2642" s="1"/>
      <c r="BJ2642" s="1"/>
      <c r="BK2642" s="1"/>
      <c r="BL2642" s="1"/>
      <c r="BM2642" s="1"/>
      <c r="BN2642" s="2"/>
      <c r="BO2642" s="1"/>
      <c r="BP2642" s="1"/>
      <c r="BQ2642" s="1"/>
      <c r="BR2642" s="2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2"/>
      <c r="CG2642" s="1"/>
      <c r="CH2642" s="1"/>
      <c r="CI2642" s="2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2"/>
      <c r="DR2642" s="1"/>
      <c r="DS2642" s="1"/>
      <c r="DT2642" s="1"/>
      <c r="DU2642" s="1"/>
      <c r="DV2642" s="1"/>
      <c r="DW2642" s="1"/>
    </row>
    <row r="2643" spans="1:127" x14ac:dyDescent="0.3">
      <c r="A2643" s="1"/>
      <c r="B2643" s="1"/>
      <c r="C2643" s="1"/>
      <c r="D2643" s="1"/>
      <c r="E2643" s="1"/>
      <c r="F2643" s="1"/>
      <c r="G2643" s="1"/>
      <c r="H2643" s="2"/>
      <c r="I2643" s="1"/>
      <c r="J2643" s="1"/>
      <c r="K2643" s="2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2"/>
      <c r="BF2643" s="1"/>
      <c r="BG2643" s="1"/>
      <c r="BH2643" s="1"/>
      <c r="BI2643" s="1"/>
      <c r="BJ2643" s="1"/>
      <c r="BK2643" s="1"/>
      <c r="BL2643" s="1"/>
      <c r="BM2643" s="1"/>
      <c r="BN2643" s="2"/>
      <c r="BO2643" s="1"/>
      <c r="BP2643" s="1"/>
      <c r="BQ2643" s="1"/>
      <c r="BR2643" s="2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2"/>
      <c r="CG2643" s="1"/>
      <c r="CH2643" s="1"/>
      <c r="CI2643" s="2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2"/>
      <c r="DR2643" s="1"/>
      <c r="DS2643" s="1"/>
      <c r="DT2643" s="1"/>
      <c r="DU2643" s="1"/>
      <c r="DV2643" s="1"/>
      <c r="DW2643" s="1"/>
    </row>
    <row r="2644" spans="1:127" x14ac:dyDescent="0.3">
      <c r="A2644" s="1"/>
      <c r="B2644" s="1"/>
      <c r="C2644" s="1"/>
      <c r="D2644" s="1"/>
      <c r="E2644" s="1"/>
      <c r="F2644" s="1"/>
      <c r="G2644" s="1"/>
      <c r="H2644" s="2"/>
      <c r="I2644" s="1"/>
      <c r="J2644" s="1"/>
      <c r="K2644" s="2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2"/>
      <c r="BF2644" s="1"/>
      <c r="BG2644" s="1"/>
      <c r="BH2644" s="1"/>
      <c r="BI2644" s="1"/>
      <c r="BJ2644" s="1"/>
      <c r="BK2644" s="1"/>
      <c r="BL2644" s="1"/>
      <c r="BM2644" s="1"/>
      <c r="BN2644" s="2"/>
      <c r="BO2644" s="1"/>
      <c r="BP2644" s="1"/>
      <c r="BQ2644" s="1"/>
      <c r="BR2644" s="2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2"/>
      <c r="CG2644" s="1"/>
      <c r="CH2644" s="1"/>
      <c r="CI2644" s="2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2"/>
      <c r="DR2644" s="1"/>
      <c r="DS2644" s="1"/>
      <c r="DT2644" s="1"/>
      <c r="DU2644" s="1"/>
      <c r="DV2644" s="1"/>
      <c r="DW2644" s="1"/>
    </row>
    <row r="2645" spans="1:127" x14ac:dyDescent="0.3">
      <c r="A2645" s="1"/>
      <c r="B2645" s="1"/>
      <c r="C2645" s="1"/>
      <c r="D2645" s="1"/>
      <c r="E2645" s="1"/>
      <c r="F2645" s="1"/>
      <c r="G2645" s="1"/>
      <c r="H2645" s="2"/>
      <c r="I2645" s="1"/>
      <c r="J2645" s="1"/>
      <c r="K2645" s="2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2"/>
      <c r="BF2645" s="1"/>
      <c r="BG2645" s="1"/>
      <c r="BH2645" s="1"/>
      <c r="BI2645" s="1"/>
      <c r="BJ2645" s="1"/>
      <c r="BK2645" s="1"/>
      <c r="BL2645" s="1"/>
      <c r="BM2645" s="1"/>
      <c r="BN2645" s="2"/>
      <c r="BO2645" s="1"/>
      <c r="BP2645" s="1"/>
      <c r="BQ2645" s="1"/>
      <c r="BR2645" s="2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2"/>
      <c r="CG2645" s="1"/>
      <c r="CH2645" s="1"/>
      <c r="CI2645" s="2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2"/>
      <c r="DR2645" s="1"/>
      <c r="DS2645" s="1"/>
      <c r="DT2645" s="1"/>
      <c r="DU2645" s="1"/>
      <c r="DV2645" s="1"/>
      <c r="DW2645" s="1"/>
    </row>
    <row r="2646" spans="1:127" x14ac:dyDescent="0.3">
      <c r="A2646" s="1"/>
      <c r="B2646" s="1"/>
      <c r="C2646" s="1"/>
      <c r="D2646" s="1"/>
      <c r="E2646" s="1"/>
      <c r="F2646" s="1"/>
      <c r="G2646" s="1"/>
      <c r="H2646" s="2"/>
      <c r="I2646" s="1"/>
      <c r="J2646" s="1"/>
      <c r="K2646" s="2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2"/>
      <c r="BF2646" s="1"/>
      <c r="BG2646" s="1"/>
      <c r="BH2646" s="1"/>
      <c r="BI2646" s="1"/>
      <c r="BJ2646" s="1"/>
      <c r="BK2646" s="1"/>
      <c r="BL2646" s="1"/>
      <c r="BM2646" s="1"/>
      <c r="BN2646" s="2"/>
      <c r="BO2646" s="1"/>
      <c r="BP2646" s="1"/>
      <c r="BQ2646" s="1"/>
      <c r="BR2646" s="2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2"/>
      <c r="CG2646" s="1"/>
      <c r="CH2646" s="1"/>
      <c r="CI2646" s="2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2"/>
      <c r="DR2646" s="1"/>
      <c r="DS2646" s="1"/>
      <c r="DT2646" s="1"/>
      <c r="DU2646" s="1"/>
      <c r="DV2646" s="1"/>
      <c r="DW2646" s="1"/>
    </row>
    <row r="2647" spans="1:127" x14ac:dyDescent="0.3">
      <c r="A2647" s="1"/>
      <c r="B2647" s="1"/>
      <c r="C2647" s="1"/>
      <c r="D2647" s="1"/>
      <c r="E2647" s="1"/>
      <c r="F2647" s="1"/>
      <c r="G2647" s="1"/>
      <c r="H2647" s="2"/>
      <c r="I2647" s="1"/>
      <c r="J2647" s="1"/>
      <c r="K2647" s="2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2"/>
      <c r="BF2647" s="1"/>
      <c r="BG2647" s="1"/>
      <c r="BH2647" s="1"/>
      <c r="BI2647" s="1"/>
      <c r="BJ2647" s="1"/>
      <c r="BK2647" s="1"/>
      <c r="BL2647" s="1"/>
      <c r="BM2647" s="1"/>
      <c r="BN2647" s="2"/>
      <c r="BO2647" s="1"/>
      <c r="BP2647" s="1"/>
      <c r="BQ2647" s="1"/>
      <c r="BR2647" s="2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2"/>
      <c r="CG2647" s="1"/>
      <c r="CH2647" s="1"/>
      <c r="CI2647" s="2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2"/>
      <c r="DR2647" s="1"/>
      <c r="DS2647" s="1"/>
      <c r="DT2647" s="1"/>
      <c r="DU2647" s="1"/>
      <c r="DV2647" s="1"/>
      <c r="DW2647" s="1"/>
    </row>
    <row r="2648" spans="1:127" x14ac:dyDescent="0.3">
      <c r="A2648" s="1"/>
      <c r="B2648" s="1"/>
      <c r="C2648" s="1"/>
      <c r="D2648" s="1"/>
      <c r="E2648" s="1"/>
      <c r="F2648" s="1"/>
      <c r="G2648" s="1"/>
      <c r="H2648" s="2"/>
      <c r="I2648" s="1"/>
      <c r="J2648" s="1"/>
      <c r="K2648" s="2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2"/>
      <c r="BF2648" s="1"/>
      <c r="BG2648" s="1"/>
      <c r="BH2648" s="1"/>
      <c r="BI2648" s="1"/>
      <c r="BJ2648" s="1"/>
      <c r="BK2648" s="1"/>
      <c r="BL2648" s="1"/>
      <c r="BM2648" s="1"/>
      <c r="BN2648" s="2"/>
      <c r="BO2648" s="1"/>
      <c r="BP2648" s="1"/>
      <c r="BQ2648" s="1"/>
      <c r="BR2648" s="2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2"/>
      <c r="CG2648" s="1"/>
      <c r="CH2648" s="1"/>
      <c r="CI2648" s="2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2"/>
      <c r="DR2648" s="1"/>
      <c r="DS2648" s="1"/>
      <c r="DT2648" s="1"/>
      <c r="DU2648" s="1"/>
      <c r="DV2648" s="1"/>
      <c r="DW2648" s="1"/>
    </row>
    <row r="2649" spans="1:127" x14ac:dyDescent="0.3">
      <c r="A2649" s="1"/>
      <c r="B2649" s="1"/>
      <c r="C2649" s="1"/>
      <c r="D2649" s="1"/>
      <c r="E2649" s="1"/>
      <c r="F2649" s="1"/>
      <c r="G2649" s="1"/>
      <c r="H2649" s="2"/>
      <c r="I2649" s="1"/>
      <c r="J2649" s="1"/>
      <c r="K2649" s="2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2"/>
      <c r="BF2649" s="1"/>
      <c r="BG2649" s="1"/>
      <c r="BH2649" s="1"/>
      <c r="BI2649" s="1"/>
      <c r="BJ2649" s="1"/>
      <c r="BK2649" s="1"/>
      <c r="BL2649" s="1"/>
      <c r="BM2649" s="1"/>
      <c r="BN2649" s="2"/>
      <c r="BO2649" s="1"/>
      <c r="BP2649" s="1"/>
      <c r="BQ2649" s="1"/>
      <c r="BR2649" s="2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2"/>
      <c r="CG2649" s="1"/>
      <c r="CH2649" s="1"/>
      <c r="CI2649" s="2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2"/>
      <c r="DR2649" s="1"/>
      <c r="DS2649" s="1"/>
      <c r="DT2649" s="1"/>
      <c r="DU2649" s="1"/>
      <c r="DV2649" s="1"/>
      <c r="DW2649" s="1"/>
    </row>
    <row r="2650" spans="1:127" x14ac:dyDescent="0.3">
      <c r="A2650" s="1"/>
      <c r="B2650" s="1"/>
      <c r="C2650" s="1"/>
      <c r="D2650" s="1"/>
      <c r="E2650" s="1"/>
      <c r="F2650" s="1"/>
      <c r="G2650" s="1"/>
      <c r="H2650" s="2"/>
      <c r="I2650" s="1"/>
      <c r="J2650" s="1"/>
      <c r="K2650" s="2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2"/>
      <c r="BF2650" s="1"/>
      <c r="BG2650" s="1"/>
      <c r="BH2650" s="1"/>
      <c r="BI2650" s="1"/>
      <c r="BJ2650" s="1"/>
      <c r="BK2650" s="1"/>
      <c r="BL2650" s="1"/>
      <c r="BM2650" s="1"/>
      <c r="BN2650" s="2"/>
      <c r="BO2650" s="1"/>
      <c r="BP2650" s="1"/>
      <c r="BQ2650" s="1"/>
      <c r="BR2650" s="2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2"/>
      <c r="CG2650" s="1"/>
      <c r="CH2650" s="1"/>
      <c r="CI2650" s="2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2"/>
      <c r="DR2650" s="1"/>
      <c r="DS2650" s="1"/>
      <c r="DT2650" s="1"/>
      <c r="DU2650" s="1"/>
      <c r="DV2650" s="1"/>
      <c r="DW2650" s="1"/>
    </row>
    <row r="2651" spans="1:127" x14ac:dyDescent="0.3">
      <c r="A2651" s="1"/>
      <c r="B2651" s="1"/>
      <c r="C2651" s="1"/>
      <c r="D2651" s="1"/>
      <c r="E2651" s="1"/>
      <c r="F2651" s="1"/>
      <c r="G2651" s="1"/>
      <c r="H2651" s="2"/>
      <c r="I2651" s="1"/>
      <c r="J2651" s="1"/>
      <c r="K2651" s="2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2"/>
      <c r="BF2651" s="1"/>
      <c r="BG2651" s="1"/>
      <c r="BH2651" s="1"/>
      <c r="BI2651" s="1"/>
      <c r="BJ2651" s="1"/>
      <c r="BK2651" s="1"/>
      <c r="BL2651" s="1"/>
      <c r="BM2651" s="1"/>
      <c r="BN2651" s="2"/>
      <c r="BO2651" s="1"/>
      <c r="BP2651" s="1"/>
      <c r="BQ2651" s="1"/>
      <c r="BR2651" s="2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2"/>
      <c r="CG2651" s="1"/>
      <c r="CH2651" s="1"/>
      <c r="CI2651" s="2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2"/>
      <c r="DR2651" s="1"/>
      <c r="DS2651" s="1"/>
      <c r="DT2651" s="1"/>
      <c r="DU2651" s="1"/>
      <c r="DV2651" s="1"/>
      <c r="DW2651" s="1"/>
    </row>
    <row r="2652" spans="1:127" x14ac:dyDescent="0.3">
      <c r="A2652" s="1"/>
      <c r="B2652" s="1"/>
      <c r="C2652" s="1"/>
      <c r="D2652" s="1"/>
      <c r="E2652" s="1"/>
      <c r="F2652" s="1"/>
      <c r="G2652" s="1"/>
      <c r="H2652" s="2"/>
      <c r="I2652" s="1"/>
      <c r="J2652" s="1"/>
      <c r="K2652" s="2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2"/>
      <c r="BF2652" s="1"/>
      <c r="BG2652" s="1"/>
      <c r="BH2652" s="1"/>
      <c r="BI2652" s="1"/>
      <c r="BJ2652" s="1"/>
      <c r="BK2652" s="1"/>
      <c r="BL2652" s="1"/>
      <c r="BM2652" s="1"/>
      <c r="BN2652" s="2"/>
      <c r="BO2652" s="1"/>
      <c r="BP2652" s="1"/>
      <c r="BQ2652" s="1"/>
      <c r="BR2652" s="2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2"/>
      <c r="CG2652" s="1"/>
      <c r="CH2652" s="1"/>
      <c r="CI2652" s="2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2"/>
      <c r="DR2652" s="1"/>
      <c r="DS2652" s="1"/>
      <c r="DT2652" s="1"/>
      <c r="DU2652" s="1"/>
      <c r="DV2652" s="1"/>
      <c r="DW2652" s="1"/>
    </row>
    <row r="2653" spans="1:127" x14ac:dyDescent="0.3">
      <c r="A2653" s="1"/>
      <c r="B2653" s="1"/>
      <c r="C2653" s="1"/>
      <c r="D2653" s="1"/>
      <c r="E2653" s="1"/>
      <c r="F2653" s="1"/>
      <c r="G2653" s="1"/>
      <c r="H2653" s="2"/>
      <c r="I2653" s="1"/>
      <c r="J2653" s="1"/>
      <c r="K2653" s="2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2"/>
      <c r="BF2653" s="1"/>
      <c r="BG2653" s="1"/>
      <c r="BH2653" s="1"/>
      <c r="BI2653" s="1"/>
      <c r="BJ2653" s="1"/>
      <c r="BK2653" s="1"/>
      <c r="BL2653" s="1"/>
      <c r="BM2653" s="1"/>
      <c r="BN2653" s="2"/>
      <c r="BO2653" s="1"/>
      <c r="BP2653" s="1"/>
      <c r="BQ2653" s="1"/>
      <c r="BR2653" s="2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2"/>
      <c r="CG2653" s="1"/>
      <c r="CH2653" s="1"/>
      <c r="CI2653" s="2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2"/>
      <c r="DR2653" s="1"/>
      <c r="DS2653" s="1"/>
      <c r="DT2653" s="1"/>
      <c r="DU2653" s="1"/>
      <c r="DV2653" s="1"/>
      <c r="DW2653" s="1"/>
    </row>
    <row r="2654" spans="1:127" x14ac:dyDescent="0.3">
      <c r="A2654" s="1"/>
      <c r="B2654" s="1"/>
      <c r="C2654" s="1"/>
      <c r="D2654" s="1"/>
      <c r="E2654" s="1"/>
      <c r="F2654" s="1"/>
      <c r="G2654" s="1"/>
      <c r="H2654" s="2"/>
      <c r="I2654" s="1"/>
      <c r="J2654" s="1"/>
      <c r="K2654" s="2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2"/>
      <c r="BF2654" s="1"/>
      <c r="BG2654" s="1"/>
      <c r="BH2654" s="1"/>
      <c r="BI2654" s="1"/>
      <c r="BJ2654" s="1"/>
      <c r="BK2654" s="1"/>
      <c r="BL2654" s="1"/>
      <c r="BM2654" s="1"/>
      <c r="BN2654" s="2"/>
      <c r="BO2654" s="1"/>
      <c r="BP2654" s="1"/>
      <c r="BQ2654" s="1"/>
      <c r="BR2654" s="2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2"/>
      <c r="CG2654" s="1"/>
      <c r="CH2654" s="1"/>
      <c r="CI2654" s="2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2"/>
      <c r="DR2654" s="1"/>
      <c r="DS2654" s="1"/>
      <c r="DT2654" s="1"/>
      <c r="DU2654" s="1"/>
      <c r="DV2654" s="1"/>
      <c r="DW2654" s="1"/>
    </row>
    <row r="2655" spans="1:127" x14ac:dyDescent="0.3">
      <c r="A2655" s="1"/>
      <c r="B2655" s="1"/>
      <c r="C2655" s="1"/>
      <c r="D2655" s="1"/>
      <c r="E2655" s="1"/>
      <c r="F2655" s="1"/>
      <c r="G2655" s="1"/>
      <c r="H2655" s="2"/>
      <c r="I2655" s="1"/>
      <c r="J2655" s="1"/>
      <c r="K2655" s="2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2"/>
      <c r="BF2655" s="1"/>
      <c r="BG2655" s="1"/>
      <c r="BH2655" s="1"/>
      <c r="BI2655" s="1"/>
      <c r="BJ2655" s="1"/>
      <c r="BK2655" s="1"/>
      <c r="BL2655" s="1"/>
      <c r="BM2655" s="1"/>
      <c r="BN2655" s="2"/>
      <c r="BO2655" s="1"/>
      <c r="BP2655" s="1"/>
      <c r="BQ2655" s="1"/>
      <c r="BR2655" s="2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2"/>
      <c r="CG2655" s="1"/>
      <c r="CH2655" s="1"/>
      <c r="CI2655" s="2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2"/>
      <c r="DR2655" s="1"/>
      <c r="DS2655" s="1"/>
      <c r="DT2655" s="1"/>
      <c r="DU2655" s="1"/>
      <c r="DV2655" s="1"/>
      <c r="DW2655" s="1"/>
    </row>
    <row r="2656" spans="1:127" x14ac:dyDescent="0.3">
      <c r="A2656" s="1"/>
      <c r="B2656" s="1"/>
      <c r="C2656" s="1"/>
      <c r="D2656" s="1"/>
      <c r="E2656" s="1"/>
      <c r="F2656" s="1"/>
      <c r="G2656" s="1"/>
      <c r="H2656" s="2"/>
      <c r="I2656" s="1"/>
      <c r="J2656" s="1"/>
      <c r="K2656" s="2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2"/>
      <c r="BF2656" s="1"/>
      <c r="BG2656" s="1"/>
      <c r="BH2656" s="1"/>
      <c r="BI2656" s="1"/>
      <c r="BJ2656" s="1"/>
      <c r="BK2656" s="1"/>
      <c r="BL2656" s="1"/>
      <c r="BM2656" s="1"/>
      <c r="BN2656" s="2"/>
      <c r="BO2656" s="1"/>
      <c r="BP2656" s="1"/>
      <c r="BQ2656" s="1"/>
      <c r="BR2656" s="2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2"/>
      <c r="CG2656" s="1"/>
      <c r="CH2656" s="1"/>
      <c r="CI2656" s="2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2"/>
      <c r="DR2656" s="1"/>
      <c r="DS2656" s="1"/>
      <c r="DT2656" s="1"/>
      <c r="DU2656" s="1"/>
      <c r="DV2656" s="1"/>
      <c r="DW2656" s="1"/>
    </row>
    <row r="2657" spans="1:127" x14ac:dyDescent="0.3">
      <c r="A2657" s="1"/>
      <c r="B2657" s="1"/>
      <c r="C2657" s="1"/>
      <c r="D2657" s="1"/>
      <c r="E2657" s="1"/>
      <c r="F2657" s="1"/>
      <c r="G2657" s="1"/>
      <c r="H2657" s="2"/>
      <c r="I2657" s="1"/>
      <c r="J2657" s="1"/>
      <c r="K2657" s="2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2"/>
      <c r="BF2657" s="1"/>
      <c r="BG2657" s="1"/>
      <c r="BH2657" s="1"/>
      <c r="BI2657" s="1"/>
      <c r="BJ2657" s="1"/>
      <c r="BK2657" s="1"/>
      <c r="BL2657" s="1"/>
      <c r="BM2657" s="1"/>
      <c r="BN2657" s="2"/>
      <c r="BO2657" s="1"/>
      <c r="BP2657" s="1"/>
      <c r="BQ2657" s="1"/>
      <c r="BR2657" s="2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2"/>
      <c r="CG2657" s="1"/>
      <c r="CH2657" s="1"/>
      <c r="CI2657" s="2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2"/>
      <c r="DR2657" s="1"/>
      <c r="DS2657" s="1"/>
      <c r="DT2657" s="1"/>
      <c r="DU2657" s="1"/>
      <c r="DV2657" s="1"/>
      <c r="DW2657" s="1"/>
    </row>
    <row r="2658" spans="1:127" x14ac:dyDescent="0.3">
      <c r="A2658" s="1"/>
      <c r="B2658" s="1"/>
      <c r="C2658" s="1"/>
      <c r="D2658" s="1"/>
      <c r="E2658" s="1"/>
      <c r="F2658" s="1"/>
      <c r="G2658" s="1"/>
      <c r="H2658" s="2"/>
      <c r="I2658" s="1"/>
      <c r="J2658" s="1"/>
      <c r="K2658" s="2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2"/>
      <c r="BF2658" s="1"/>
      <c r="BG2658" s="1"/>
      <c r="BH2658" s="1"/>
      <c r="BI2658" s="1"/>
      <c r="BJ2658" s="1"/>
      <c r="BK2658" s="1"/>
      <c r="BL2658" s="1"/>
      <c r="BM2658" s="1"/>
      <c r="BN2658" s="2"/>
      <c r="BO2658" s="1"/>
      <c r="BP2658" s="1"/>
      <c r="BQ2658" s="1"/>
      <c r="BR2658" s="2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2"/>
      <c r="CG2658" s="1"/>
      <c r="CH2658" s="1"/>
      <c r="CI2658" s="2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2"/>
      <c r="DR2658" s="1"/>
      <c r="DS2658" s="1"/>
      <c r="DT2658" s="1"/>
      <c r="DU2658" s="1"/>
      <c r="DV2658" s="1"/>
      <c r="DW2658" s="1"/>
    </row>
    <row r="2659" spans="1:127" x14ac:dyDescent="0.3">
      <c r="A2659" s="1"/>
      <c r="B2659" s="1"/>
      <c r="C2659" s="1"/>
      <c r="D2659" s="1"/>
      <c r="E2659" s="1"/>
      <c r="F2659" s="1"/>
      <c r="G2659" s="1"/>
      <c r="H2659" s="2"/>
      <c r="I2659" s="1"/>
      <c r="J2659" s="1"/>
      <c r="K2659" s="2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2"/>
      <c r="BF2659" s="1"/>
      <c r="BG2659" s="1"/>
      <c r="BH2659" s="1"/>
      <c r="BI2659" s="1"/>
      <c r="BJ2659" s="1"/>
      <c r="BK2659" s="1"/>
      <c r="BL2659" s="1"/>
      <c r="BM2659" s="1"/>
      <c r="BN2659" s="2"/>
      <c r="BO2659" s="1"/>
      <c r="BP2659" s="1"/>
      <c r="BQ2659" s="1"/>
      <c r="BR2659" s="2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2"/>
      <c r="CG2659" s="1"/>
      <c r="CH2659" s="1"/>
      <c r="CI2659" s="2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2"/>
      <c r="DR2659" s="1"/>
      <c r="DS2659" s="1"/>
      <c r="DT2659" s="1"/>
      <c r="DU2659" s="1"/>
      <c r="DV2659" s="1"/>
      <c r="DW2659" s="1"/>
    </row>
    <row r="2660" spans="1:127" x14ac:dyDescent="0.3">
      <c r="A2660" s="1"/>
      <c r="B2660" s="1"/>
      <c r="C2660" s="1"/>
      <c r="D2660" s="1"/>
      <c r="E2660" s="1"/>
      <c r="F2660" s="1"/>
      <c r="G2660" s="1"/>
      <c r="H2660" s="2"/>
      <c r="I2660" s="1"/>
      <c r="J2660" s="1"/>
      <c r="K2660" s="2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2"/>
      <c r="BF2660" s="1"/>
      <c r="BG2660" s="1"/>
      <c r="BH2660" s="1"/>
      <c r="BI2660" s="1"/>
      <c r="BJ2660" s="1"/>
      <c r="BK2660" s="1"/>
      <c r="BL2660" s="1"/>
      <c r="BM2660" s="1"/>
      <c r="BN2660" s="2"/>
      <c r="BO2660" s="1"/>
      <c r="BP2660" s="1"/>
      <c r="BQ2660" s="1"/>
      <c r="BR2660" s="2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2"/>
      <c r="CG2660" s="1"/>
      <c r="CH2660" s="1"/>
      <c r="CI2660" s="2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2"/>
      <c r="DR2660" s="1"/>
      <c r="DS2660" s="1"/>
      <c r="DT2660" s="1"/>
      <c r="DU2660" s="1"/>
      <c r="DV2660" s="1"/>
      <c r="DW2660" s="1"/>
    </row>
    <row r="2661" spans="1:127" x14ac:dyDescent="0.3">
      <c r="A2661" s="1"/>
      <c r="B2661" s="1"/>
      <c r="C2661" s="1"/>
      <c r="D2661" s="1"/>
      <c r="E2661" s="1"/>
      <c r="F2661" s="1"/>
      <c r="G2661" s="1"/>
      <c r="H2661" s="2"/>
      <c r="I2661" s="1"/>
      <c r="J2661" s="1"/>
      <c r="K2661" s="2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2"/>
      <c r="BF2661" s="1"/>
      <c r="BG2661" s="1"/>
      <c r="BH2661" s="1"/>
      <c r="BI2661" s="1"/>
      <c r="BJ2661" s="1"/>
      <c r="BK2661" s="1"/>
      <c r="BL2661" s="1"/>
      <c r="BM2661" s="1"/>
      <c r="BN2661" s="2"/>
      <c r="BO2661" s="1"/>
      <c r="BP2661" s="1"/>
      <c r="BQ2661" s="1"/>
      <c r="BR2661" s="2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2"/>
      <c r="CG2661" s="1"/>
      <c r="CH2661" s="1"/>
      <c r="CI2661" s="2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2"/>
      <c r="DR2661" s="1"/>
      <c r="DS2661" s="1"/>
      <c r="DT2661" s="1"/>
      <c r="DU2661" s="1"/>
      <c r="DV2661" s="1"/>
      <c r="DW2661" s="1"/>
    </row>
    <row r="2662" spans="1:127" x14ac:dyDescent="0.3">
      <c r="A2662" s="1"/>
      <c r="B2662" s="1"/>
      <c r="C2662" s="1"/>
      <c r="D2662" s="1"/>
      <c r="E2662" s="1"/>
      <c r="F2662" s="1"/>
      <c r="G2662" s="1"/>
      <c r="H2662" s="2"/>
      <c r="I2662" s="1"/>
      <c r="J2662" s="1"/>
      <c r="K2662" s="2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2"/>
      <c r="BF2662" s="1"/>
      <c r="BG2662" s="1"/>
      <c r="BH2662" s="1"/>
      <c r="BI2662" s="1"/>
      <c r="BJ2662" s="1"/>
      <c r="BK2662" s="1"/>
      <c r="BL2662" s="1"/>
      <c r="BM2662" s="1"/>
      <c r="BN2662" s="2"/>
      <c r="BO2662" s="1"/>
      <c r="BP2662" s="1"/>
      <c r="BQ2662" s="1"/>
      <c r="BR2662" s="2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2"/>
      <c r="CG2662" s="1"/>
      <c r="CH2662" s="1"/>
      <c r="CI2662" s="2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2"/>
      <c r="DR2662" s="1"/>
      <c r="DS2662" s="1"/>
      <c r="DT2662" s="1"/>
      <c r="DU2662" s="1"/>
      <c r="DV2662" s="1"/>
      <c r="DW2662" s="1"/>
    </row>
    <row r="2663" spans="1:127" x14ac:dyDescent="0.3">
      <c r="A2663" s="1"/>
      <c r="B2663" s="1"/>
      <c r="C2663" s="1"/>
      <c r="D2663" s="1"/>
      <c r="E2663" s="1"/>
      <c r="F2663" s="1"/>
      <c r="G2663" s="1"/>
      <c r="H2663" s="2"/>
      <c r="I2663" s="1"/>
      <c r="J2663" s="1"/>
      <c r="K2663" s="2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2"/>
      <c r="BF2663" s="1"/>
      <c r="BG2663" s="1"/>
      <c r="BH2663" s="1"/>
      <c r="BI2663" s="1"/>
      <c r="BJ2663" s="1"/>
      <c r="BK2663" s="1"/>
      <c r="BL2663" s="1"/>
      <c r="BM2663" s="1"/>
      <c r="BN2663" s="2"/>
      <c r="BO2663" s="1"/>
      <c r="BP2663" s="1"/>
      <c r="BQ2663" s="1"/>
      <c r="BR2663" s="2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2"/>
      <c r="CG2663" s="1"/>
      <c r="CH2663" s="1"/>
      <c r="CI2663" s="2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2"/>
      <c r="DR2663" s="1"/>
      <c r="DS2663" s="1"/>
      <c r="DT2663" s="1"/>
      <c r="DU2663" s="1"/>
      <c r="DV2663" s="1"/>
      <c r="DW2663" s="1"/>
    </row>
    <row r="2664" spans="1:127" x14ac:dyDescent="0.3">
      <c r="A2664" s="1"/>
      <c r="B2664" s="1"/>
      <c r="C2664" s="1"/>
      <c r="D2664" s="1"/>
      <c r="E2664" s="1"/>
      <c r="F2664" s="1"/>
      <c r="G2664" s="1"/>
      <c r="H2664" s="2"/>
      <c r="I2664" s="1"/>
      <c r="J2664" s="1"/>
      <c r="K2664" s="2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2"/>
      <c r="BF2664" s="1"/>
      <c r="BG2664" s="1"/>
      <c r="BH2664" s="1"/>
      <c r="BI2664" s="1"/>
      <c r="BJ2664" s="1"/>
      <c r="BK2664" s="1"/>
      <c r="BL2664" s="1"/>
      <c r="BM2664" s="1"/>
      <c r="BN2664" s="2"/>
      <c r="BO2664" s="1"/>
      <c r="BP2664" s="1"/>
      <c r="BQ2664" s="1"/>
      <c r="BR2664" s="2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2"/>
      <c r="CG2664" s="1"/>
      <c r="CH2664" s="1"/>
      <c r="CI2664" s="2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2"/>
      <c r="DR2664" s="1"/>
      <c r="DS2664" s="1"/>
      <c r="DT2664" s="1"/>
      <c r="DU2664" s="1"/>
      <c r="DV2664" s="1"/>
      <c r="DW2664" s="1"/>
    </row>
    <row r="2665" spans="1:127" x14ac:dyDescent="0.3">
      <c r="A2665" s="1"/>
      <c r="B2665" s="1"/>
      <c r="C2665" s="1"/>
      <c r="D2665" s="1"/>
      <c r="E2665" s="1"/>
      <c r="F2665" s="1"/>
      <c r="G2665" s="1"/>
      <c r="H2665" s="2"/>
      <c r="I2665" s="1"/>
      <c r="J2665" s="1"/>
      <c r="K2665" s="2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2"/>
      <c r="BF2665" s="1"/>
      <c r="BG2665" s="1"/>
      <c r="BH2665" s="1"/>
      <c r="BI2665" s="1"/>
      <c r="BJ2665" s="1"/>
      <c r="BK2665" s="1"/>
      <c r="BL2665" s="1"/>
      <c r="BM2665" s="1"/>
      <c r="BN2665" s="2"/>
      <c r="BO2665" s="1"/>
      <c r="BP2665" s="1"/>
      <c r="BQ2665" s="1"/>
      <c r="BR2665" s="2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2"/>
      <c r="CG2665" s="1"/>
      <c r="CH2665" s="1"/>
      <c r="CI2665" s="2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2"/>
      <c r="DR2665" s="1"/>
      <c r="DS2665" s="1"/>
      <c r="DT2665" s="1"/>
      <c r="DU2665" s="2"/>
      <c r="DV2665" s="1"/>
      <c r="DW2665" s="1"/>
    </row>
    <row r="2666" spans="1:127" x14ac:dyDescent="0.3">
      <c r="A2666" s="1"/>
      <c r="B2666" s="1"/>
      <c r="C2666" s="1"/>
      <c r="D2666" s="1"/>
      <c r="E2666" s="1"/>
      <c r="F2666" s="1"/>
      <c r="G2666" s="1"/>
      <c r="H2666" s="2"/>
      <c r="I2666" s="1"/>
      <c r="J2666" s="1"/>
      <c r="K2666" s="2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2"/>
      <c r="BF2666" s="1"/>
      <c r="BG2666" s="1"/>
      <c r="BH2666" s="1"/>
      <c r="BI2666" s="1"/>
      <c r="BJ2666" s="1"/>
      <c r="BK2666" s="1"/>
      <c r="BL2666" s="1"/>
      <c r="BM2666" s="1"/>
      <c r="BN2666" s="2"/>
      <c r="BO2666" s="1"/>
      <c r="BP2666" s="1"/>
      <c r="BQ2666" s="1"/>
      <c r="BR2666" s="2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2"/>
      <c r="CG2666" s="1"/>
      <c r="CH2666" s="1"/>
      <c r="CI2666" s="2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2"/>
      <c r="DR2666" s="1"/>
      <c r="DS2666" s="1"/>
      <c r="DT2666" s="1"/>
      <c r="DU2666" s="1"/>
      <c r="DV2666" s="1"/>
      <c r="DW2666" s="1"/>
    </row>
    <row r="2667" spans="1:127" x14ac:dyDescent="0.3">
      <c r="A2667" s="1"/>
      <c r="B2667" s="1"/>
      <c r="C2667" s="1"/>
      <c r="D2667" s="1"/>
      <c r="E2667" s="1"/>
      <c r="F2667" s="1"/>
      <c r="G2667" s="1"/>
      <c r="H2667" s="2"/>
      <c r="I2667" s="1"/>
      <c r="J2667" s="1"/>
      <c r="K2667" s="2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2"/>
      <c r="BF2667" s="1"/>
      <c r="BG2667" s="1"/>
      <c r="BH2667" s="1"/>
      <c r="BI2667" s="1"/>
      <c r="BJ2667" s="1"/>
      <c r="BK2667" s="1"/>
      <c r="BL2667" s="1"/>
      <c r="BM2667" s="1"/>
      <c r="BN2667" s="2"/>
      <c r="BO2667" s="1"/>
      <c r="BP2667" s="1"/>
      <c r="BQ2667" s="1"/>
      <c r="BR2667" s="2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2"/>
      <c r="CG2667" s="1"/>
      <c r="CH2667" s="1"/>
      <c r="CI2667" s="2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2"/>
      <c r="DR2667" s="1"/>
      <c r="DS2667" s="1"/>
      <c r="DT2667" s="1"/>
      <c r="DU2667" s="1"/>
      <c r="DV2667" s="1"/>
      <c r="DW2667" s="1"/>
    </row>
    <row r="2668" spans="1:127" x14ac:dyDescent="0.3">
      <c r="A2668" s="1"/>
      <c r="B2668" s="1"/>
      <c r="C2668" s="1"/>
      <c r="D2668" s="1"/>
      <c r="E2668" s="1"/>
      <c r="F2668" s="1"/>
      <c r="G2668" s="1"/>
      <c r="H2668" s="2"/>
      <c r="I2668" s="1"/>
      <c r="J2668" s="1"/>
      <c r="K2668" s="2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2"/>
      <c r="BF2668" s="1"/>
      <c r="BG2668" s="1"/>
      <c r="BH2668" s="1"/>
      <c r="BI2668" s="1"/>
      <c r="BJ2668" s="1"/>
      <c r="BK2668" s="1"/>
      <c r="BL2668" s="1"/>
      <c r="BM2668" s="1"/>
      <c r="BN2668" s="2"/>
      <c r="BO2668" s="1"/>
      <c r="BP2668" s="1"/>
      <c r="BQ2668" s="1"/>
      <c r="BR2668" s="2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2"/>
      <c r="CG2668" s="1"/>
      <c r="CH2668" s="1"/>
      <c r="CI2668" s="2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2"/>
      <c r="DR2668" s="1"/>
      <c r="DS2668" s="1"/>
      <c r="DT2668" s="1"/>
      <c r="DU2668" s="1"/>
      <c r="DV2668" s="1"/>
      <c r="DW2668" s="1"/>
    </row>
    <row r="2669" spans="1:127" x14ac:dyDescent="0.3">
      <c r="A2669" s="1"/>
      <c r="B2669" s="1"/>
      <c r="C2669" s="1"/>
      <c r="D2669" s="1"/>
      <c r="E2669" s="1"/>
      <c r="F2669" s="1"/>
      <c r="G2669" s="1"/>
      <c r="H2669" s="2"/>
      <c r="I2669" s="1"/>
      <c r="J2669" s="1"/>
      <c r="K2669" s="2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2"/>
      <c r="BF2669" s="1"/>
      <c r="BG2669" s="1"/>
      <c r="BH2669" s="1"/>
      <c r="BI2669" s="1"/>
      <c r="BJ2669" s="1"/>
      <c r="BK2669" s="1"/>
      <c r="BL2669" s="1"/>
      <c r="BM2669" s="1"/>
      <c r="BN2669" s="2"/>
      <c r="BO2669" s="1"/>
      <c r="BP2669" s="1"/>
      <c r="BQ2669" s="1"/>
      <c r="BR2669" s="2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2"/>
      <c r="CG2669" s="1"/>
      <c r="CH2669" s="1"/>
      <c r="CI2669" s="2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2"/>
      <c r="DR2669" s="1"/>
      <c r="DS2669" s="1"/>
      <c r="DT2669" s="1"/>
      <c r="DU2669" s="1"/>
      <c r="DV2669" s="1"/>
      <c r="DW2669" s="1"/>
    </row>
    <row r="2670" spans="1:127" x14ac:dyDescent="0.3">
      <c r="A2670" s="1"/>
      <c r="B2670" s="1"/>
      <c r="C2670" s="1"/>
      <c r="D2670" s="1"/>
      <c r="E2670" s="1"/>
      <c r="F2670" s="1"/>
      <c r="G2670" s="1"/>
      <c r="H2670" s="2"/>
      <c r="I2670" s="1"/>
      <c r="J2670" s="1"/>
      <c r="K2670" s="2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2"/>
      <c r="BF2670" s="1"/>
      <c r="BG2670" s="1"/>
      <c r="BH2670" s="1"/>
      <c r="BI2670" s="1"/>
      <c r="BJ2670" s="1"/>
      <c r="BK2670" s="1"/>
      <c r="BL2670" s="1"/>
      <c r="BM2670" s="1"/>
      <c r="BN2670" s="2"/>
      <c r="BO2670" s="1"/>
      <c r="BP2670" s="1"/>
      <c r="BQ2670" s="1"/>
      <c r="BR2670" s="2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2"/>
      <c r="CG2670" s="1"/>
      <c r="CH2670" s="1"/>
      <c r="CI2670" s="2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2"/>
      <c r="DR2670" s="1"/>
      <c r="DS2670" s="1"/>
      <c r="DT2670" s="1"/>
      <c r="DU2670" s="1"/>
      <c r="DV2670" s="1"/>
      <c r="DW2670" s="1"/>
    </row>
    <row r="2671" spans="1:127" x14ac:dyDescent="0.3">
      <c r="A2671" s="1"/>
      <c r="B2671" s="1"/>
      <c r="C2671" s="1"/>
      <c r="D2671" s="1"/>
      <c r="E2671" s="1"/>
      <c r="F2671" s="1"/>
      <c r="G2671" s="1"/>
      <c r="H2671" s="2"/>
      <c r="I2671" s="1"/>
      <c r="J2671" s="1"/>
      <c r="K2671" s="2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2"/>
      <c r="BF2671" s="1"/>
      <c r="BG2671" s="1"/>
      <c r="BH2671" s="1"/>
      <c r="BI2671" s="1"/>
      <c r="BJ2671" s="1"/>
      <c r="BK2671" s="1"/>
      <c r="BL2671" s="1"/>
      <c r="BM2671" s="1"/>
      <c r="BN2671" s="2"/>
      <c r="BO2671" s="1"/>
      <c r="BP2671" s="1"/>
      <c r="BQ2671" s="1"/>
      <c r="BR2671" s="2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2"/>
      <c r="CG2671" s="1"/>
      <c r="CH2671" s="1"/>
      <c r="CI2671" s="2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2"/>
      <c r="DR2671" s="1"/>
      <c r="DS2671" s="1"/>
      <c r="DT2671" s="1"/>
      <c r="DU2671" s="1"/>
      <c r="DV2671" s="1"/>
      <c r="DW2671" s="1"/>
    </row>
    <row r="2672" spans="1:127" x14ac:dyDescent="0.3">
      <c r="A2672" s="1"/>
      <c r="B2672" s="1"/>
      <c r="C2672" s="1"/>
      <c r="D2672" s="1"/>
      <c r="E2672" s="1"/>
      <c r="F2672" s="1"/>
      <c r="G2672" s="1"/>
      <c r="H2672" s="2"/>
      <c r="I2672" s="1"/>
      <c r="J2672" s="1"/>
      <c r="K2672" s="2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2"/>
      <c r="BF2672" s="1"/>
      <c r="BG2672" s="1"/>
      <c r="BH2672" s="1"/>
      <c r="BI2672" s="1"/>
      <c r="BJ2672" s="1"/>
      <c r="BK2672" s="1"/>
      <c r="BL2672" s="1"/>
      <c r="BM2672" s="1"/>
      <c r="BN2672" s="2"/>
      <c r="BO2672" s="1"/>
      <c r="BP2672" s="1"/>
      <c r="BQ2672" s="1"/>
      <c r="BR2672" s="2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2"/>
      <c r="CG2672" s="1"/>
      <c r="CH2672" s="1"/>
      <c r="CI2672" s="2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2"/>
      <c r="DR2672" s="1"/>
      <c r="DS2672" s="1"/>
      <c r="DT2672" s="1"/>
      <c r="DU2672" s="1"/>
      <c r="DV2672" s="1"/>
      <c r="DW2672" s="1"/>
    </row>
    <row r="2673" spans="1:127" x14ac:dyDescent="0.3">
      <c r="A2673" s="1"/>
      <c r="B2673" s="1"/>
      <c r="C2673" s="1"/>
      <c r="D2673" s="1"/>
      <c r="E2673" s="1"/>
      <c r="F2673" s="1"/>
      <c r="G2673" s="1"/>
      <c r="H2673" s="2"/>
      <c r="I2673" s="1"/>
      <c r="J2673" s="1"/>
      <c r="K2673" s="2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2"/>
      <c r="BF2673" s="1"/>
      <c r="BG2673" s="1"/>
      <c r="BH2673" s="1"/>
      <c r="BI2673" s="1"/>
      <c r="BJ2673" s="1"/>
      <c r="BK2673" s="1"/>
      <c r="BL2673" s="1"/>
      <c r="BM2673" s="1"/>
      <c r="BN2673" s="2"/>
      <c r="BO2673" s="1"/>
      <c r="BP2673" s="1"/>
      <c r="BQ2673" s="1"/>
      <c r="BR2673" s="2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2"/>
      <c r="CG2673" s="1"/>
      <c r="CH2673" s="1"/>
      <c r="CI2673" s="2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2"/>
      <c r="DR2673" s="1"/>
      <c r="DS2673" s="1"/>
      <c r="DT2673" s="1"/>
      <c r="DU2673" s="1"/>
      <c r="DV2673" s="1"/>
      <c r="DW2673" s="1"/>
    </row>
    <row r="2674" spans="1:127" x14ac:dyDescent="0.3">
      <c r="A2674" s="1"/>
      <c r="B2674" s="1"/>
      <c r="C2674" s="1"/>
      <c r="D2674" s="1"/>
      <c r="E2674" s="1"/>
      <c r="F2674" s="1"/>
      <c r="G2674" s="1"/>
      <c r="H2674" s="2"/>
      <c r="I2674" s="1"/>
      <c r="J2674" s="1"/>
      <c r="K2674" s="2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2"/>
      <c r="BF2674" s="1"/>
      <c r="BG2674" s="1"/>
      <c r="BH2674" s="1"/>
      <c r="BI2674" s="1"/>
      <c r="BJ2674" s="1"/>
      <c r="BK2674" s="1"/>
      <c r="BL2674" s="1"/>
      <c r="BM2674" s="1"/>
      <c r="BN2674" s="2"/>
      <c r="BO2674" s="1"/>
      <c r="BP2674" s="1"/>
      <c r="BQ2674" s="1"/>
      <c r="BR2674" s="2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2"/>
      <c r="CG2674" s="1"/>
      <c r="CH2674" s="1"/>
      <c r="CI2674" s="2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2"/>
      <c r="DR2674" s="1"/>
      <c r="DS2674" s="1"/>
      <c r="DT2674" s="1"/>
      <c r="DU2674" s="1"/>
      <c r="DV2674" s="1"/>
      <c r="DW2674" s="1"/>
    </row>
    <row r="2675" spans="1:127" x14ac:dyDescent="0.3">
      <c r="A2675" s="1"/>
      <c r="B2675" s="1"/>
      <c r="C2675" s="1"/>
      <c r="D2675" s="1"/>
      <c r="E2675" s="1"/>
      <c r="F2675" s="1"/>
      <c r="G2675" s="1"/>
      <c r="H2675" s="2"/>
      <c r="I2675" s="1"/>
      <c r="J2675" s="1"/>
      <c r="K2675" s="2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2"/>
      <c r="BF2675" s="1"/>
      <c r="BG2675" s="1"/>
      <c r="BH2675" s="1"/>
      <c r="BI2675" s="1"/>
      <c r="BJ2675" s="1"/>
      <c r="BK2675" s="1"/>
      <c r="BL2675" s="1"/>
      <c r="BM2675" s="1"/>
      <c r="BN2675" s="2"/>
      <c r="BO2675" s="1"/>
      <c r="BP2675" s="1"/>
      <c r="BQ2675" s="1"/>
      <c r="BR2675" s="2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2"/>
      <c r="CG2675" s="1"/>
      <c r="CH2675" s="1"/>
      <c r="CI2675" s="2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2"/>
      <c r="DR2675" s="1"/>
      <c r="DS2675" s="1"/>
      <c r="DT2675" s="1"/>
      <c r="DU2675" s="1"/>
      <c r="DV2675" s="1"/>
      <c r="DW2675" s="1"/>
    </row>
    <row r="2676" spans="1:127" x14ac:dyDescent="0.3">
      <c r="A2676" s="1"/>
      <c r="B2676" s="1"/>
      <c r="C2676" s="1"/>
      <c r="D2676" s="1"/>
      <c r="E2676" s="1"/>
      <c r="F2676" s="1"/>
      <c r="G2676" s="1"/>
      <c r="H2676" s="2"/>
      <c r="I2676" s="1"/>
      <c r="J2676" s="1"/>
      <c r="K2676" s="2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2"/>
      <c r="BF2676" s="1"/>
      <c r="BG2676" s="1"/>
      <c r="BH2676" s="1"/>
      <c r="BI2676" s="1"/>
      <c r="BJ2676" s="1"/>
      <c r="BK2676" s="1"/>
      <c r="BL2676" s="1"/>
      <c r="BM2676" s="1"/>
      <c r="BN2676" s="2"/>
      <c r="BO2676" s="1"/>
      <c r="BP2676" s="1"/>
      <c r="BQ2676" s="1"/>
      <c r="BR2676" s="2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2"/>
      <c r="CG2676" s="1"/>
      <c r="CH2676" s="1"/>
      <c r="CI2676" s="2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2"/>
      <c r="DR2676" s="1"/>
      <c r="DS2676" s="1"/>
      <c r="DT2676" s="1"/>
      <c r="DU2676" s="1"/>
      <c r="DV2676" s="1"/>
      <c r="DW2676" s="1"/>
    </row>
    <row r="2677" spans="1:127" x14ac:dyDescent="0.3">
      <c r="A2677" s="1"/>
      <c r="B2677" s="1"/>
      <c r="C2677" s="1"/>
      <c r="D2677" s="1"/>
      <c r="E2677" s="1"/>
      <c r="F2677" s="1"/>
      <c r="G2677" s="1"/>
      <c r="H2677" s="2"/>
      <c r="I2677" s="1"/>
      <c r="J2677" s="1"/>
      <c r="K2677" s="2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2"/>
      <c r="BF2677" s="1"/>
      <c r="BG2677" s="1"/>
      <c r="BH2677" s="1"/>
      <c r="BI2677" s="1"/>
      <c r="BJ2677" s="1"/>
      <c r="BK2677" s="1"/>
      <c r="BL2677" s="1"/>
      <c r="BM2677" s="1"/>
      <c r="BN2677" s="2"/>
      <c r="BO2677" s="1"/>
      <c r="BP2677" s="1"/>
      <c r="BQ2677" s="1"/>
      <c r="BR2677" s="2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2"/>
      <c r="CG2677" s="1"/>
      <c r="CH2677" s="1"/>
      <c r="CI2677" s="2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2"/>
      <c r="DR2677" s="1"/>
      <c r="DS2677" s="1"/>
      <c r="DT2677" s="1"/>
      <c r="DU2677" s="1"/>
      <c r="DV2677" s="1"/>
      <c r="DW2677" s="1"/>
    </row>
    <row r="2678" spans="1:127" x14ac:dyDescent="0.3">
      <c r="A2678" s="1"/>
      <c r="B2678" s="1"/>
      <c r="C2678" s="1"/>
      <c r="D2678" s="1"/>
      <c r="E2678" s="1"/>
      <c r="F2678" s="1"/>
      <c r="G2678" s="1"/>
      <c r="H2678" s="2"/>
      <c r="I2678" s="1"/>
      <c r="J2678" s="1"/>
      <c r="K2678" s="2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2"/>
      <c r="BF2678" s="1"/>
      <c r="BG2678" s="1"/>
      <c r="BH2678" s="1"/>
      <c r="BI2678" s="1"/>
      <c r="BJ2678" s="1"/>
      <c r="BK2678" s="1"/>
      <c r="BL2678" s="1"/>
      <c r="BM2678" s="1"/>
      <c r="BN2678" s="2"/>
      <c r="BO2678" s="1"/>
      <c r="BP2678" s="1"/>
      <c r="BQ2678" s="1"/>
      <c r="BR2678" s="2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2"/>
      <c r="CG2678" s="1"/>
      <c r="CH2678" s="1"/>
      <c r="CI2678" s="2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2"/>
      <c r="DR2678" s="1"/>
      <c r="DS2678" s="1"/>
      <c r="DT2678" s="1"/>
      <c r="DU2678" s="1"/>
      <c r="DV2678" s="1"/>
      <c r="DW2678" s="1"/>
    </row>
    <row r="2679" spans="1:127" x14ac:dyDescent="0.3">
      <c r="A2679" s="1"/>
      <c r="B2679" s="1"/>
      <c r="C2679" s="1"/>
      <c r="D2679" s="1"/>
      <c r="E2679" s="1"/>
      <c r="F2679" s="1"/>
      <c r="G2679" s="1"/>
      <c r="H2679" s="2"/>
      <c r="I2679" s="1"/>
      <c r="J2679" s="1"/>
      <c r="K2679" s="2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2"/>
      <c r="BF2679" s="1"/>
      <c r="BG2679" s="1"/>
      <c r="BH2679" s="1"/>
      <c r="BI2679" s="1"/>
      <c r="BJ2679" s="1"/>
      <c r="BK2679" s="1"/>
      <c r="BL2679" s="1"/>
      <c r="BM2679" s="1"/>
      <c r="BN2679" s="2"/>
      <c r="BO2679" s="1"/>
      <c r="BP2679" s="1"/>
      <c r="BQ2679" s="1"/>
      <c r="BR2679" s="2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2"/>
      <c r="CG2679" s="1"/>
      <c r="CH2679" s="1"/>
      <c r="CI2679" s="2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2"/>
      <c r="DR2679" s="1"/>
      <c r="DS2679" s="1"/>
      <c r="DT2679" s="1"/>
      <c r="DU2679" s="1"/>
      <c r="DV2679" s="1"/>
      <c r="DW2679" s="1"/>
    </row>
    <row r="2680" spans="1:127" x14ac:dyDescent="0.3">
      <c r="A2680" s="1"/>
      <c r="B2680" s="1"/>
      <c r="C2680" s="1"/>
      <c r="D2680" s="1"/>
      <c r="E2680" s="1"/>
      <c r="F2680" s="1"/>
      <c r="G2680" s="1"/>
      <c r="H2680" s="2"/>
      <c r="I2680" s="1"/>
      <c r="J2680" s="1"/>
      <c r="K2680" s="2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2"/>
      <c r="BF2680" s="1"/>
      <c r="BG2680" s="1"/>
      <c r="BH2680" s="1"/>
      <c r="BI2680" s="1"/>
      <c r="BJ2680" s="1"/>
      <c r="BK2680" s="1"/>
      <c r="BL2680" s="1"/>
      <c r="BM2680" s="1"/>
      <c r="BN2680" s="2"/>
      <c r="BO2680" s="1"/>
      <c r="BP2680" s="1"/>
      <c r="BQ2680" s="1"/>
      <c r="BR2680" s="2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2"/>
      <c r="CG2680" s="1"/>
      <c r="CH2680" s="1"/>
      <c r="CI2680" s="2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2"/>
      <c r="DR2680" s="1"/>
      <c r="DS2680" s="1"/>
      <c r="DT2680" s="1"/>
      <c r="DU2680" s="1"/>
      <c r="DV2680" s="1"/>
      <c r="DW2680" s="1"/>
    </row>
    <row r="2681" spans="1:127" x14ac:dyDescent="0.3">
      <c r="A2681" s="1"/>
      <c r="B2681" s="1"/>
      <c r="C2681" s="1"/>
      <c r="D2681" s="1"/>
      <c r="E2681" s="1"/>
      <c r="F2681" s="1"/>
      <c r="G2681" s="1"/>
      <c r="H2681" s="2"/>
      <c r="I2681" s="1"/>
      <c r="J2681" s="1"/>
      <c r="K2681" s="2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2"/>
      <c r="BF2681" s="1"/>
      <c r="BG2681" s="1"/>
      <c r="BH2681" s="1"/>
      <c r="BI2681" s="1"/>
      <c r="BJ2681" s="1"/>
      <c r="BK2681" s="1"/>
      <c r="BL2681" s="1"/>
      <c r="BM2681" s="1"/>
      <c r="BN2681" s="2"/>
      <c r="BO2681" s="1"/>
      <c r="BP2681" s="1"/>
      <c r="BQ2681" s="1"/>
      <c r="BR2681" s="2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2"/>
      <c r="CG2681" s="1"/>
      <c r="CH2681" s="1"/>
      <c r="CI2681" s="2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2"/>
      <c r="DR2681" s="1"/>
      <c r="DS2681" s="1"/>
      <c r="DT2681" s="1"/>
      <c r="DU2681" s="1"/>
      <c r="DV2681" s="1"/>
      <c r="DW2681" s="1"/>
    </row>
    <row r="2682" spans="1:127" x14ac:dyDescent="0.3">
      <c r="A2682" s="1"/>
      <c r="B2682" s="1"/>
      <c r="C2682" s="1"/>
      <c r="D2682" s="1"/>
      <c r="E2682" s="1"/>
      <c r="F2682" s="1"/>
      <c r="G2682" s="1"/>
      <c r="H2682" s="2"/>
      <c r="I2682" s="1"/>
      <c r="J2682" s="1"/>
      <c r="K2682" s="2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2"/>
      <c r="BF2682" s="1"/>
      <c r="BG2682" s="1"/>
      <c r="BH2682" s="1"/>
      <c r="BI2682" s="1"/>
      <c r="BJ2682" s="1"/>
      <c r="BK2682" s="1"/>
      <c r="BL2682" s="1"/>
      <c r="BM2682" s="1"/>
      <c r="BN2682" s="2"/>
      <c r="BO2682" s="1"/>
      <c r="BP2682" s="1"/>
      <c r="BQ2682" s="1"/>
      <c r="BR2682" s="2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2"/>
      <c r="CG2682" s="1"/>
      <c r="CH2682" s="1"/>
      <c r="CI2682" s="2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2"/>
      <c r="DR2682" s="1"/>
      <c r="DS2682" s="1"/>
      <c r="DT2682" s="1"/>
      <c r="DU2682" s="1"/>
      <c r="DV2682" s="1"/>
      <c r="DW2682" s="1"/>
    </row>
    <row r="2683" spans="1:127" x14ac:dyDescent="0.3">
      <c r="A2683" s="1"/>
      <c r="B2683" s="1"/>
      <c r="C2683" s="1"/>
      <c r="D2683" s="1"/>
      <c r="E2683" s="1"/>
      <c r="F2683" s="1"/>
      <c r="G2683" s="1"/>
      <c r="H2683" s="2"/>
      <c r="I2683" s="1"/>
      <c r="J2683" s="1"/>
      <c r="K2683" s="2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2"/>
      <c r="BF2683" s="1"/>
      <c r="BG2683" s="1"/>
      <c r="BH2683" s="1"/>
      <c r="BI2683" s="1"/>
      <c r="BJ2683" s="1"/>
      <c r="BK2683" s="1"/>
      <c r="BL2683" s="1"/>
      <c r="BM2683" s="1"/>
      <c r="BN2683" s="2"/>
      <c r="BO2683" s="1"/>
      <c r="BP2683" s="1"/>
      <c r="BQ2683" s="1"/>
      <c r="BR2683" s="2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2"/>
      <c r="CG2683" s="1"/>
      <c r="CH2683" s="1"/>
      <c r="CI2683" s="2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2"/>
      <c r="DR2683" s="1"/>
      <c r="DS2683" s="1"/>
      <c r="DT2683" s="1"/>
      <c r="DU2683" s="1"/>
      <c r="DV2683" s="1"/>
      <c r="DW2683" s="1"/>
    </row>
    <row r="2684" spans="1:127" x14ac:dyDescent="0.3">
      <c r="A2684" s="1"/>
      <c r="B2684" s="1"/>
      <c r="C2684" s="1"/>
      <c r="D2684" s="1"/>
      <c r="E2684" s="1"/>
      <c r="F2684" s="1"/>
      <c r="G2684" s="1"/>
      <c r="H2684" s="2"/>
      <c r="I2684" s="1"/>
      <c r="J2684" s="1"/>
      <c r="K2684" s="2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2"/>
      <c r="BF2684" s="1"/>
      <c r="BG2684" s="1"/>
      <c r="BH2684" s="1"/>
      <c r="BI2684" s="1"/>
      <c r="BJ2684" s="1"/>
      <c r="BK2684" s="1"/>
      <c r="BL2684" s="1"/>
      <c r="BM2684" s="1"/>
      <c r="BN2684" s="2"/>
      <c r="BO2684" s="1"/>
      <c r="BP2684" s="1"/>
      <c r="BQ2684" s="1"/>
      <c r="BR2684" s="2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2"/>
      <c r="CG2684" s="1"/>
      <c r="CH2684" s="1"/>
      <c r="CI2684" s="2"/>
      <c r="CJ2684" s="1"/>
      <c r="CK2684" s="1"/>
      <c r="CL2684" s="1"/>
      <c r="CM2684" s="1"/>
      <c r="CN2684" s="1"/>
      <c r="CO2684" s="1"/>
      <c r="CP2684" s="1"/>
      <c r="CQ2684" s="1"/>
      <c r="CR2684" s="2"/>
      <c r="CS2684" s="2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2"/>
      <c r="DR2684" s="1"/>
      <c r="DS2684" s="1"/>
      <c r="DT2684" s="1"/>
      <c r="DU2684" s="2"/>
      <c r="DV2684" s="1"/>
      <c r="DW2684" s="1"/>
    </row>
    <row r="2685" spans="1:127" x14ac:dyDescent="0.3">
      <c r="A2685" s="1"/>
      <c r="B2685" s="1"/>
      <c r="C2685" s="1"/>
      <c r="D2685" s="1"/>
      <c r="E2685" s="1"/>
      <c r="F2685" s="1"/>
      <c r="G2685" s="1"/>
      <c r="H2685" s="2"/>
      <c r="I2685" s="1"/>
      <c r="J2685" s="1"/>
      <c r="K2685" s="2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2"/>
      <c r="BF2685" s="1"/>
      <c r="BG2685" s="1"/>
      <c r="BH2685" s="1"/>
      <c r="BI2685" s="1"/>
      <c r="BJ2685" s="1"/>
      <c r="BK2685" s="1"/>
      <c r="BL2685" s="1"/>
      <c r="BM2685" s="1"/>
      <c r="BN2685" s="2"/>
      <c r="BO2685" s="1"/>
      <c r="BP2685" s="1"/>
      <c r="BQ2685" s="1"/>
      <c r="BR2685" s="2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2"/>
      <c r="CG2685" s="1"/>
      <c r="CH2685" s="1"/>
      <c r="CI2685" s="2"/>
      <c r="CJ2685" s="1"/>
      <c r="CK2685" s="1"/>
      <c r="CL2685" s="1"/>
      <c r="CM2685" s="1"/>
      <c r="CN2685" s="1"/>
      <c r="CO2685" s="1"/>
      <c r="CP2685" s="1"/>
      <c r="CQ2685" s="1"/>
      <c r="CR2685" s="2"/>
      <c r="CS2685" s="2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2"/>
      <c r="DR2685" s="1"/>
      <c r="DS2685" s="1"/>
      <c r="DT2685" s="1"/>
      <c r="DU2685" s="2"/>
      <c r="DV2685" s="1"/>
      <c r="DW2685" s="1"/>
    </row>
    <row r="2686" spans="1:127" x14ac:dyDescent="0.3">
      <c r="A2686" s="1"/>
      <c r="B2686" s="1"/>
      <c r="C2686" s="1"/>
      <c r="D2686" s="1"/>
      <c r="E2686" s="1"/>
      <c r="F2686" s="1"/>
      <c r="G2686" s="1"/>
      <c r="H2686" s="2"/>
      <c r="I2686" s="1"/>
      <c r="J2686" s="1"/>
      <c r="K2686" s="2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2"/>
      <c r="BF2686" s="1"/>
      <c r="BG2686" s="1"/>
      <c r="BH2686" s="1"/>
      <c r="BI2686" s="1"/>
      <c r="BJ2686" s="1"/>
      <c r="BK2686" s="1"/>
      <c r="BL2686" s="1"/>
      <c r="BM2686" s="1"/>
      <c r="BN2686" s="2"/>
      <c r="BO2686" s="1"/>
      <c r="BP2686" s="1"/>
      <c r="BQ2686" s="1"/>
      <c r="BR2686" s="2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2"/>
      <c r="CG2686" s="1"/>
      <c r="CH2686" s="1"/>
      <c r="CI2686" s="2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2"/>
      <c r="DR2686" s="1"/>
      <c r="DS2686" s="1"/>
      <c r="DT2686" s="1"/>
      <c r="DU2686" s="1"/>
      <c r="DV2686" s="1"/>
      <c r="DW2686" s="1"/>
    </row>
    <row r="2687" spans="1:127" x14ac:dyDescent="0.3">
      <c r="A2687" s="1"/>
      <c r="B2687" s="1"/>
      <c r="C2687" s="1"/>
      <c r="D2687" s="1"/>
      <c r="E2687" s="1"/>
      <c r="F2687" s="1"/>
      <c r="G2687" s="1"/>
      <c r="H2687" s="2"/>
      <c r="I2687" s="1"/>
      <c r="J2687" s="1"/>
      <c r="K2687" s="2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2"/>
      <c r="BF2687" s="1"/>
      <c r="BG2687" s="1"/>
      <c r="BH2687" s="1"/>
      <c r="BI2687" s="1"/>
      <c r="BJ2687" s="1"/>
      <c r="BK2687" s="1"/>
      <c r="BL2687" s="1"/>
      <c r="BM2687" s="1"/>
      <c r="BN2687" s="2"/>
      <c r="BO2687" s="1"/>
      <c r="BP2687" s="1"/>
      <c r="BQ2687" s="1"/>
      <c r="BR2687" s="2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2"/>
      <c r="CG2687" s="1"/>
      <c r="CH2687" s="1"/>
      <c r="CI2687" s="2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2"/>
      <c r="DR2687" s="1"/>
      <c r="DS2687" s="1"/>
      <c r="DT2687" s="1"/>
      <c r="DU2687" s="1"/>
      <c r="DV2687" s="1"/>
      <c r="DW2687" s="1"/>
    </row>
    <row r="2688" spans="1:127" x14ac:dyDescent="0.3">
      <c r="A2688" s="1"/>
      <c r="B2688" s="1"/>
      <c r="C2688" s="1"/>
      <c r="D2688" s="1"/>
      <c r="E2688" s="1"/>
      <c r="F2688" s="1"/>
      <c r="G2688" s="1"/>
      <c r="H2688" s="2"/>
      <c r="I2688" s="1"/>
      <c r="J2688" s="1"/>
      <c r="K2688" s="2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2"/>
      <c r="BF2688" s="1"/>
      <c r="BG2688" s="1"/>
      <c r="BH2688" s="1"/>
      <c r="BI2688" s="1"/>
      <c r="BJ2688" s="1"/>
      <c r="BK2688" s="1"/>
      <c r="BL2688" s="1"/>
      <c r="BM2688" s="1"/>
      <c r="BN2688" s="2"/>
      <c r="BO2688" s="1"/>
      <c r="BP2688" s="1"/>
      <c r="BQ2688" s="1"/>
      <c r="BR2688" s="2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2"/>
      <c r="CG2688" s="1"/>
      <c r="CH2688" s="1"/>
      <c r="CI2688" s="2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2"/>
      <c r="DR2688" s="1"/>
      <c r="DS2688" s="1"/>
      <c r="DT2688" s="1"/>
      <c r="DU2688" s="1"/>
      <c r="DV2688" s="1"/>
      <c r="DW2688" s="1"/>
    </row>
    <row r="2689" spans="1:127" x14ac:dyDescent="0.3">
      <c r="A2689" s="1"/>
      <c r="B2689" s="1"/>
      <c r="C2689" s="1"/>
      <c r="D2689" s="1"/>
      <c r="E2689" s="1"/>
      <c r="F2689" s="1"/>
      <c r="G2689" s="1"/>
      <c r="H2689" s="2"/>
      <c r="I2689" s="1"/>
      <c r="J2689" s="1"/>
      <c r="K2689" s="2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2"/>
      <c r="BF2689" s="1"/>
      <c r="BG2689" s="1"/>
      <c r="BH2689" s="1"/>
      <c r="BI2689" s="1"/>
      <c r="BJ2689" s="1"/>
      <c r="BK2689" s="1"/>
      <c r="BL2689" s="1"/>
      <c r="BM2689" s="1"/>
      <c r="BN2689" s="2"/>
      <c r="BO2689" s="1"/>
      <c r="BP2689" s="1"/>
      <c r="BQ2689" s="1"/>
      <c r="BR2689" s="2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2"/>
      <c r="CG2689" s="1"/>
      <c r="CH2689" s="1"/>
      <c r="CI2689" s="2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2"/>
      <c r="DR2689" s="1"/>
      <c r="DS2689" s="1"/>
      <c r="DT2689" s="1"/>
      <c r="DU2689" s="1"/>
      <c r="DV2689" s="1"/>
      <c r="DW2689" s="1"/>
    </row>
    <row r="2690" spans="1:127" x14ac:dyDescent="0.3">
      <c r="A2690" s="1"/>
      <c r="B2690" s="1"/>
      <c r="C2690" s="1"/>
      <c r="D2690" s="1"/>
      <c r="E2690" s="1"/>
      <c r="F2690" s="1"/>
      <c r="G2690" s="1"/>
      <c r="H2690" s="2"/>
      <c r="I2690" s="1"/>
      <c r="J2690" s="1"/>
      <c r="K2690" s="2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2"/>
      <c r="BF2690" s="1"/>
      <c r="BG2690" s="1"/>
      <c r="BH2690" s="1"/>
      <c r="BI2690" s="1"/>
      <c r="BJ2690" s="1"/>
      <c r="BK2690" s="1"/>
      <c r="BL2690" s="1"/>
      <c r="BM2690" s="1"/>
      <c r="BN2690" s="2"/>
      <c r="BO2690" s="1"/>
      <c r="BP2690" s="1"/>
      <c r="BQ2690" s="1"/>
      <c r="BR2690" s="2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2"/>
      <c r="CG2690" s="1"/>
      <c r="CH2690" s="1"/>
      <c r="CI2690" s="2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2"/>
      <c r="DR2690" s="1"/>
      <c r="DS2690" s="1"/>
      <c r="DT2690" s="1"/>
      <c r="DU2690" s="1"/>
      <c r="DV2690" s="1"/>
      <c r="DW2690" s="1"/>
    </row>
    <row r="2691" spans="1:127" x14ac:dyDescent="0.3">
      <c r="A2691" s="1"/>
      <c r="B2691" s="1"/>
      <c r="C2691" s="1"/>
      <c r="D2691" s="1"/>
      <c r="E2691" s="1"/>
      <c r="F2691" s="1"/>
      <c r="G2691" s="1"/>
      <c r="H2691" s="2"/>
      <c r="I2691" s="1"/>
      <c r="J2691" s="1"/>
      <c r="K2691" s="2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2"/>
      <c r="BF2691" s="1"/>
      <c r="BG2691" s="1"/>
      <c r="BH2691" s="1"/>
      <c r="BI2691" s="1"/>
      <c r="BJ2691" s="1"/>
      <c r="BK2691" s="1"/>
      <c r="BL2691" s="1"/>
      <c r="BM2691" s="1"/>
      <c r="BN2691" s="2"/>
      <c r="BO2691" s="1"/>
      <c r="BP2691" s="1"/>
      <c r="BQ2691" s="1"/>
      <c r="BR2691" s="2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2"/>
      <c r="CG2691" s="1"/>
      <c r="CH2691" s="1"/>
      <c r="CI2691" s="2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2"/>
      <c r="DR2691" s="1"/>
      <c r="DS2691" s="1"/>
      <c r="DT2691" s="1"/>
      <c r="DU2691" s="1"/>
      <c r="DV2691" s="1"/>
      <c r="DW2691" s="1"/>
    </row>
    <row r="2692" spans="1:127" x14ac:dyDescent="0.3">
      <c r="A2692" s="1"/>
      <c r="B2692" s="1"/>
      <c r="C2692" s="1"/>
      <c r="D2692" s="1"/>
      <c r="E2692" s="1"/>
      <c r="F2692" s="1"/>
      <c r="G2692" s="1"/>
      <c r="H2692" s="2"/>
      <c r="I2692" s="1"/>
      <c r="J2692" s="1"/>
      <c r="K2692" s="2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2"/>
      <c r="BF2692" s="1"/>
      <c r="BG2692" s="1"/>
      <c r="BH2692" s="1"/>
      <c r="BI2692" s="1"/>
      <c r="BJ2692" s="1"/>
      <c r="BK2692" s="1"/>
      <c r="BL2692" s="1"/>
      <c r="BM2692" s="1"/>
      <c r="BN2692" s="2"/>
      <c r="BO2692" s="1"/>
      <c r="BP2692" s="1"/>
      <c r="BQ2692" s="1"/>
      <c r="BR2692" s="2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2"/>
      <c r="CG2692" s="1"/>
      <c r="CH2692" s="1"/>
      <c r="CI2692" s="2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2"/>
      <c r="DR2692" s="1"/>
      <c r="DS2692" s="1"/>
      <c r="DT2692" s="1"/>
      <c r="DU2692" s="1"/>
      <c r="DV2692" s="1"/>
      <c r="DW2692" s="1"/>
    </row>
    <row r="2693" spans="1:127" x14ac:dyDescent="0.3">
      <c r="A2693" s="1"/>
      <c r="B2693" s="1"/>
      <c r="C2693" s="1"/>
      <c r="D2693" s="1"/>
      <c r="E2693" s="1"/>
      <c r="F2693" s="1"/>
      <c r="G2693" s="1"/>
      <c r="H2693" s="2"/>
      <c r="I2693" s="1"/>
      <c r="J2693" s="1"/>
      <c r="K2693" s="2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2"/>
      <c r="BF2693" s="1"/>
      <c r="BG2693" s="1"/>
      <c r="BH2693" s="1"/>
      <c r="BI2693" s="1"/>
      <c r="BJ2693" s="1"/>
      <c r="BK2693" s="1"/>
      <c r="BL2693" s="1"/>
      <c r="BM2693" s="1"/>
      <c r="BN2693" s="2"/>
      <c r="BO2693" s="1"/>
      <c r="BP2693" s="1"/>
      <c r="BQ2693" s="1"/>
      <c r="BR2693" s="2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2"/>
      <c r="CG2693" s="1"/>
      <c r="CH2693" s="1"/>
      <c r="CI2693" s="2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2"/>
      <c r="DR2693" s="1"/>
      <c r="DS2693" s="1"/>
      <c r="DT2693" s="1"/>
      <c r="DU2693" s="1"/>
      <c r="DV2693" s="1"/>
      <c r="DW2693" s="1"/>
    </row>
    <row r="2694" spans="1:127" x14ac:dyDescent="0.3">
      <c r="A2694" s="1"/>
      <c r="B2694" s="1"/>
      <c r="C2694" s="1"/>
      <c r="D2694" s="1"/>
      <c r="E2694" s="1"/>
      <c r="F2694" s="1"/>
      <c r="G2694" s="1"/>
      <c r="H2694" s="2"/>
      <c r="I2694" s="1"/>
      <c r="J2694" s="1"/>
      <c r="K2694" s="2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2"/>
      <c r="BF2694" s="1"/>
      <c r="BG2694" s="1"/>
      <c r="BH2694" s="1"/>
      <c r="BI2694" s="1"/>
      <c r="BJ2694" s="1"/>
      <c r="BK2694" s="1"/>
      <c r="BL2694" s="1"/>
      <c r="BM2694" s="1"/>
      <c r="BN2694" s="2"/>
      <c r="BO2694" s="1"/>
      <c r="BP2694" s="1"/>
      <c r="BQ2694" s="1"/>
      <c r="BR2694" s="2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2"/>
      <c r="CG2694" s="1"/>
      <c r="CH2694" s="1"/>
      <c r="CI2694" s="2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2"/>
      <c r="DR2694" s="1"/>
      <c r="DS2694" s="1"/>
      <c r="DT2694" s="1"/>
      <c r="DU2694" s="1"/>
      <c r="DV2694" s="1"/>
      <c r="DW2694" s="1"/>
    </row>
    <row r="2695" spans="1:127" x14ac:dyDescent="0.3">
      <c r="A2695" s="1"/>
      <c r="B2695" s="1"/>
      <c r="C2695" s="1"/>
      <c r="D2695" s="1"/>
      <c r="E2695" s="1"/>
      <c r="F2695" s="1"/>
      <c r="G2695" s="1"/>
      <c r="H2695" s="2"/>
      <c r="I2695" s="1"/>
      <c r="J2695" s="1"/>
      <c r="K2695" s="2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2"/>
      <c r="BF2695" s="1"/>
      <c r="BG2695" s="1"/>
      <c r="BH2695" s="1"/>
      <c r="BI2695" s="1"/>
      <c r="BJ2695" s="1"/>
      <c r="BK2695" s="1"/>
      <c r="BL2695" s="1"/>
      <c r="BM2695" s="1"/>
      <c r="BN2695" s="2"/>
      <c r="BO2695" s="1"/>
      <c r="BP2695" s="1"/>
      <c r="BQ2695" s="1"/>
      <c r="BR2695" s="2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2"/>
      <c r="CG2695" s="1"/>
      <c r="CH2695" s="1"/>
      <c r="CI2695" s="2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2"/>
      <c r="DR2695" s="1"/>
      <c r="DS2695" s="1"/>
      <c r="DT2695" s="1"/>
      <c r="DU2695" s="1"/>
      <c r="DV2695" s="1"/>
      <c r="DW2695" s="1"/>
    </row>
    <row r="2696" spans="1:127" x14ac:dyDescent="0.3">
      <c r="A2696" s="1"/>
      <c r="B2696" s="1"/>
      <c r="C2696" s="1"/>
      <c r="D2696" s="1"/>
      <c r="E2696" s="1"/>
      <c r="F2696" s="1"/>
      <c r="G2696" s="1"/>
      <c r="H2696" s="2"/>
      <c r="I2696" s="1"/>
      <c r="J2696" s="1"/>
      <c r="K2696" s="2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2"/>
      <c r="BF2696" s="1"/>
      <c r="BG2696" s="1"/>
      <c r="BH2696" s="1"/>
      <c r="BI2696" s="1"/>
      <c r="BJ2696" s="1"/>
      <c r="BK2696" s="1"/>
      <c r="BL2696" s="1"/>
      <c r="BM2696" s="1"/>
      <c r="BN2696" s="2"/>
      <c r="BO2696" s="1"/>
      <c r="BP2696" s="1"/>
      <c r="BQ2696" s="1"/>
      <c r="BR2696" s="2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2"/>
      <c r="CG2696" s="1"/>
      <c r="CH2696" s="1"/>
      <c r="CI2696" s="2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2"/>
      <c r="DR2696" s="1"/>
      <c r="DS2696" s="1"/>
      <c r="DT2696" s="1"/>
      <c r="DU2696" s="1"/>
      <c r="DV2696" s="1"/>
      <c r="DW2696" s="1"/>
    </row>
    <row r="2697" spans="1:127" x14ac:dyDescent="0.3">
      <c r="A2697" s="1"/>
      <c r="B2697" s="1"/>
      <c r="C2697" s="1"/>
      <c r="D2697" s="1"/>
      <c r="E2697" s="1"/>
      <c r="F2697" s="1"/>
      <c r="G2697" s="1"/>
      <c r="H2697" s="2"/>
      <c r="I2697" s="1"/>
      <c r="J2697" s="1"/>
      <c r="K2697" s="2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2"/>
      <c r="BF2697" s="1"/>
      <c r="BG2697" s="1"/>
      <c r="BH2697" s="1"/>
      <c r="BI2697" s="1"/>
      <c r="BJ2697" s="1"/>
      <c r="BK2697" s="1"/>
      <c r="BL2697" s="1"/>
      <c r="BM2697" s="1"/>
      <c r="BN2697" s="2"/>
      <c r="BO2697" s="1"/>
      <c r="BP2697" s="1"/>
      <c r="BQ2697" s="1"/>
      <c r="BR2697" s="2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2"/>
      <c r="CG2697" s="1"/>
      <c r="CH2697" s="1"/>
      <c r="CI2697" s="2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2"/>
      <c r="DR2697" s="1"/>
      <c r="DS2697" s="1"/>
      <c r="DT2697" s="1"/>
      <c r="DU2697" s="1"/>
      <c r="DV2697" s="1"/>
      <c r="DW2697" s="1"/>
    </row>
    <row r="2698" spans="1:127" x14ac:dyDescent="0.3">
      <c r="A2698" s="1"/>
      <c r="B2698" s="1"/>
      <c r="C2698" s="1"/>
      <c r="D2698" s="1"/>
      <c r="E2698" s="1"/>
      <c r="F2698" s="1"/>
      <c r="G2698" s="1"/>
      <c r="H2698" s="2"/>
      <c r="I2698" s="1"/>
      <c r="J2698" s="1"/>
      <c r="K2698" s="2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2"/>
      <c r="BF2698" s="1"/>
      <c r="BG2698" s="1"/>
      <c r="BH2698" s="1"/>
      <c r="BI2698" s="1"/>
      <c r="BJ2698" s="1"/>
      <c r="BK2698" s="1"/>
      <c r="BL2698" s="1"/>
      <c r="BM2698" s="1"/>
      <c r="BN2698" s="2"/>
      <c r="BO2698" s="1"/>
      <c r="BP2698" s="1"/>
      <c r="BQ2698" s="1"/>
      <c r="BR2698" s="2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2"/>
      <c r="CG2698" s="1"/>
      <c r="CH2698" s="1"/>
      <c r="CI2698" s="2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2"/>
      <c r="DR2698" s="1"/>
      <c r="DS2698" s="1"/>
      <c r="DT2698" s="1"/>
      <c r="DU2698" s="1"/>
      <c r="DV2698" s="1"/>
      <c r="DW2698" s="1"/>
    </row>
    <row r="2699" spans="1:127" x14ac:dyDescent="0.3">
      <c r="A2699" s="1"/>
      <c r="B2699" s="1"/>
      <c r="C2699" s="1"/>
      <c r="D2699" s="1"/>
      <c r="E2699" s="1"/>
      <c r="F2699" s="1"/>
      <c r="G2699" s="1"/>
      <c r="H2699" s="2"/>
      <c r="I2699" s="1"/>
      <c r="J2699" s="1"/>
      <c r="K2699" s="2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2"/>
      <c r="BF2699" s="1"/>
      <c r="BG2699" s="1"/>
      <c r="BH2699" s="1"/>
      <c r="BI2699" s="1"/>
      <c r="BJ2699" s="1"/>
      <c r="BK2699" s="1"/>
      <c r="BL2699" s="1"/>
      <c r="BM2699" s="1"/>
      <c r="BN2699" s="2"/>
      <c r="BO2699" s="1"/>
      <c r="BP2699" s="1"/>
      <c r="BQ2699" s="1"/>
      <c r="BR2699" s="2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2"/>
      <c r="CG2699" s="1"/>
      <c r="CH2699" s="1"/>
      <c r="CI2699" s="2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2"/>
      <c r="DR2699" s="1"/>
      <c r="DS2699" s="1"/>
      <c r="DT2699" s="1"/>
      <c r="DU2699" s="1"/>
      <c r="DV2699" s="1"/>
      <c r="DW2699" s="1"/>
    </row>
    <row r="2700" spans="1:127" x14ac:dyDescent="0.3">
      <c r="A2700" s="1"/>
      <c r="B2700" s="1"/>
      <c r="C2700" s="1"/>
      <c r="D2700" s="1"/>
      <c r="E2700" s="1"/>
      <c r="F2700" s="1"/>
      <c r="G2700" s="1"/>
      <c r="H2700" s="2"/>
      <c r="I2700" s="1"/>
      <c r="J2700" s="1"/>
      <c r="K2700" s="2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2"/>
      <c r="BF2700" s="1"/>
      <c r="BG2700" s="1"/>
      <c r="BH2700" s="1"/>
      <c r="BI2700" s="1"/>
      <c r="BJ2700" s="1"/>
      <c r="BK2700" s="1"/>
      <c r="BL2700" s="1"/>
      <c r="BM2700" s="1"/>
      <c r="BN2700" s="2"/>
      <c r="BO2700" s="1"/>
      <c r="BP2700" s="1"/>
      <c r="BQ2700" s="1"/>
      <c r="BR2700" s="2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2"/>
      <c r="CG2700" s="1"/>
      <c r="CH2700" s="1"/>
      <c r="CI2700" s="2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2"/>
      <c r="DR2700" s="1"/>
      <c r="DS2700" s="1"/>
      <c r="DT2700" s="1"/>
      <c r="DU2700" s="1"/>
      <c r="DV2700" s="1"/>
      <c r="DW2700" s="1"/>
    </row>
    <row r="2701" spans="1:127" x14ac:dyDescent="0.3">
      <c r="A2701" s="1"/>
      <c r="B2701" s="1"/>
      <c r="C2701" s="1"/>
      <c r="D2701" s="1"/>
      <c r="E2701" s="1"/>
      <c r="F2701" s="1"/>
      <c r="G2701" s="1"/>
      <c r="H2701" s="2"/>
      <c r="I2701" s="1"/>
      <c r="J2701" s="1"/>
      <c r="K2701" s="2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2"/>
      <c r="BF2701" s="1"/>
      <c r="BG2701" s="1"/>
      <c r="BH2701" s="1"/>
      <c r="BI2701" s="1"/>
      <c r="BJ2701" s="1"/>
      <c r="BK2701" s="1"/>
      <c r="BL2701" s="1"/>
      <c r="BM2701" s="1"/>
      <c r="BN2701" s="2"/>
      <c r="BO2701" s="1"/>
      <c r="BP2701" s="1"/>
      <c r="BQ2701" s="1"/>
      <c r="BR2701" s="2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2"/>
      <c r="CG2701" s="1"/>
      <c r="CH2701" s="1"/>
      <c r="CI2701" s="2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2"/>
      <c r="DR2701" s="1"/>
      <c r="DS2701" s="1"/>
      <c r="DT2701" s="1"/>
      <c r="DU2701" s="1"/>
      <c r="DV2701" s="1"/>
      <c r="DW2701" s="1"/>
    </row>
    <row r="2702" spans="1:127" x14ac:dyDescent="0.3">
      <c r="A2702" s="1"/>
      <c r="B2702" s="1"/>
      <c r="C2702" s="1"/>
      <c r="D2702" s="1"/>
      <c r="E2702" s="1"/>
      <c r="F2702" s="1"/>
      <c r="G2702" s="1"/>
      <c r="H2702" s="2"/>
      <c r="I2702" s="1"/>
      <c r="J2702" s="1"/>
      <c r="K2702" s="2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2"/>
      <c r="BF2702" s="1"/>
      <c r="BG2702" s="1"/>
      <c r="BH2702" s="1"/>
      <c r="BI2702" s="1"/>
      <c r="BJ2702" s="1"/>
      <c r="BK2702" s="1"/>
      <c r="BL2702" s="1"/>
      <c r="BM2702" s="1"/>
      <c r="BN2702" s="2"/>
      <c r="BO2702" s="1"/>
      <c r="BP2702" s="1"/>
      <c r="BQ2702" s="1"/>
      <c r="BR2702" s="2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2"/>
      <c r="CG2702" s="1"/>
      <c r="CH2702" s="1"/>
      <c r="CI2702" s="2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2"/>
      <c r="DR2702" s="1"/>
      <c r="DS2702" s="1"/>
      <c r="DT2702" s="1"/>
      <c r="DU2702" s="1"/>
      <c r="DV2702" s="1"/>
      <c r="DW2702" s="1"/>
    </row>
    <row r="2703" spans="1:127" x14ac:dyDescent="0.3">
      <c r="A2703" s="1"/>
      <c r="B2703" s="1"/>
      <c r="C2703" s="1"/>
      <c r="D2703" s="1"/>
      <c r="E2703" s="1"/>
      <c r="F2703" s="1"/>
      <c r="G2703" s="1"/>
      <c r="H2703" s="2"/>
      <c r="I2703" s="1"/>
      <c r="J2703" s="1"/>
      <c r="K2703" s="2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2"/>
      <c r="BF2703" s="1"/>
      <c r="BG2703" s="1"/>
      <c r="BH2703" s="1"/>
      <c r="BI2703" s="1"/>
      <c r="BJ2703" s="1"/>
      <c r="BK2703" s="1"/>
      <c r="BL2703" s="1"/>
      <c r="BM2703" s="1"/>
      <c r="BN2703" s="2"/>
      <c r="BO2703" s="1"/>
      <c r="BP2703" s="1"/>
      <c r="BQ2703" s="1"/>
      <c r="BR2703" s="2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2"/>
      <c r="CG2703" s="1"/>
      <c r="CH2703" s="1"/>
      <c r="CI2703" s="2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2"/>
      <c r="DR2703" s="1"/>
      <c r="DS2703" s="1"/>
      <c r="DT2703" s="1"/>
      <c r="DU2703" s="1"/>
      <c r="DV2703" s="1"/>
      <c r="DW2703" s="1"/>
    </row>
    <row r="2704" spans="1:127" x14ac:dyDescent="0.3">
      <c r="A2704" s="1"/>
      <c r="B2704" s="1"/>
      <c r="C2704" s="1"/>
      <c r="D2704" s="1"/>
      <c r="E2704" s="1"/>
      <c r="F2704" s="1"/>
      <c r="G2704" s="1"/>
      <c r="H2704" s="2"/>
      <c r="I2704" s="1"/>
      <c r="J2704" s="1"/>
      <c r="K2704" s="2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2"/>
      <c r="BF2704" s="1"/>
      <c r="BG2704" s="1"/>
      <c r="BH2704" s="1"/>
      <c r="BI2704" s="1"/>
      <c r="BJ2704" s="1"/>
      <c r="BK2704" s="1"/>
      <c r="BL2704" s="1"/>
      <c r="BM2704" s="1"/>
      <c r="BN2704" s="2"/>
      <c r="BO2704" s="1"/>
      <c r="BP2704" s="1"/>
      <c r="BQ2704" s="1"/>
      <c r="BR2704" s="2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2"/>
      <c r="CG2704" s="1"/>
      <c r="CH2704" s="1"/>
      <c r="CI2704" s="2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2"/>
      <c r="DR2704" s="1"/>
      <c r="DS2704" s="1"/>
      <c r="DT2704" s="1"/>
      <c r="DU2704" s="1"/>
      <c r="DV2704" s="1"/>
      <c r="DW2704" s="1"/>
    </row>
    <row r="2705" spans="1:127" x14ac:dyDescent="0.3">
      <c r="A2705" s="1"/>
      <c r="B2705" s="1"/>
      <c r="C2705" s="1"/>
      <c r="D2705" s="1"/>
      <c r="E2705" s="1"/>
      <c r="F2705" s="1"/>
      <c r="G2705" s="1"/>
      <c r="H2705" s="2"/>
      <c r="I2705" s="1"/>
      <c r="J2705" s="1"/>
      <c r="K2705" s="2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2"/>
      <c r="BF2705" s="1"/>
      <c r="BG2705" s="1"/>
      <c r="BH2705" s="1"/>
      <c r="BI2705" s="1"/>
      <c r="BJ2705" s="1"/>
      <c r="BK2705" s="1"/>
      <c r="BL2705" s="1"/>
      <c r="BM2705" s="1"/>
      <c r="BN2705" s="2"/>
      <c r="BO2705" s="1"/>
      <c r="BP2705" s="1"/>
      <c r="BQ2705" s="1"/>
      <c r="BR2705" s="2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2"/>
      <c r="CG2705" s="1"/>
      <c r="CH2705" s="1"/>
      <c r="CI2705" s="2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2"/>
      <c r="DR2705" s="1"/>
      <c r="DS2705" s="1"/>
      <c r="DT2705" s="1"/>
      <c r="DU2705" s="1"/>
      <c r="DV2705" s="1"/>
      <c r="DW2705" s="1"/>
    </row>
    <row r="2706" spans="1:127" x14ac:dyDescent="0.3">
      <c r="A2706" s="1"/>
      <c r="B2706" s="1"/>
      <c r="C2706" s="1"/>
      <c r="D2706" s="1"/>
      <c r="E2706" s="1"/>
      <c r="F2706" s="1"/>
      <c r="G2706" s="1"/>
      <c r="H2706" s="2"/>
      <c r="I2706" s="1"/>
      <c r="J2706" s="1"/>
      <c r="K2706" s="2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2"/>
      <c r="BF2706" s="1"/>
      <c r="BG2706" s="1"/>
      <c r="BH2706" s="1"/>
      <c r="BI2706" s="1"/>
      <c r="BJ2706" s="1"/>
      <c r="BK2706" s="1"/>
      <c r="BL2706" s="1"/>
      <c r="BM2706" s="1"/>
      <c r="BN2706" s="2"/>
      <c r="BO2706" s="1"/>
      <c r="BP2706" s="1"/>
      <c r="BQ2706" s="1"/>
      <c r="BR2706" s="2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2"/>
      <c r="CG2706" s="1"/>
      <c r="CH2706" s="1"/>
      <c r="CI2706" s="2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2"/>
      <c r="DR2706" s="1"/>
      <c r="DS2706" s="1"/>
      <c r="DT2706" s="1"/>
      <c r="DU2706" s="1"/>
      <c r="DV2706" s="1"/>
      <c r="DW2706" s="1"/>
    </row>
    <row r="2707" spans="1:127" x14ac:dyDescent="0.3">
      <c r="A2707" s="1"/>
      <c r="B2707" s="1"/>
      <c r="C2707" s="1"/>
      <c r="D2707" s="1"/>
      <c r="E2707" s="1"/>
      <c r="F2707" s="1"/>
      <c r="G2707" s="1"/>
      <c r="H2707" s="2"/>
      <c r="I2707" s="1"/>
      <c r="J2707" s="1"/>
      <c r="K2707" s="2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2"/>
      <c r="BF2707" s="1"/>
      <c r="BG2707" s="1"/>
      <c r="BH2707" s="1"/>
      <c r="BI2707" s="1"/>
      <c r="BJ2707" s="1"/>
      <c r="BK2707" s="1"/>
      <c r="BL2707" s="1"/>
      <c r="BM2707" s="1"/>
      <c r="BN2707" s="2"/>
      <c r="BO2707" s="1"/>
      <c r="BP2707" s="1"/>
      <c r="BQ2707" s="1"/>
      <c r="BR2707" s="2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2"/>
      <c r="CG2707" s="1"/>
      <c r="CH2707" s="1"/>
      <c r="CI2707" s="2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2"/>
      <c r="DR2707" s="1"/>
      <c r="DS2707" s="1"/>
      <c r="DT2707" s="1"/>
      <c r="DU2707" s="1"/>
      <c r="DV2707" s="1"/>
      <c r="DW2707" s="1"/>
    </row>
    <row r="2708" spans="1:127" x14ac:dyDescent="0.3">
      <c r="A2708" s="1"/>
      <c r="B2708" s="1"/>
      <c r="C2708" s="1"/>
      <c r="D2708" s="1"/>
      <c r="E2708" s="1"/>
      <c r="F2708" s="1"/>
      <c r="G2708" s="1"/>
      <c r="H2708" s="2"/>
      <c r="I2708" s="1"/>
      <c r="J2708" s="1"/>
      <c r="K2708" s="2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2"/>
      <c r="BF2708" s="1"/>
      <c r="BG2708" s="1"/>
      <c r="BH2708" s="1"/>
      <c r="BI2708" s="1"/>
      <c r="BJ2708" s="1"/>
      <c r="BK2708" s="1"/>
      <c r="BL2708" s="1"/>
      <c r="BM2708" s="1"/>
      <c r="BN2708" s="2"/>
      <c r="BO2708" s="1"/>
      <c r="BP2708" s="1"/>
      <c r="BQ2708" s="1"/>
      <c r="BR2708" s="2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2"/>
      <c r="CG2708" s="1"/>
      <c r="CH2708" s="1"/>
      <c r="CI2708" s="2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2"/>
      <c r="DR2708" s="1"/>
      <c r="DS2708" s="1"/>
      <c r="DT2708" s="1"/>
      <c r="DU2708" s="1"/>
      <c r="DV2708" s="1"/>
      <c r="DW2708" s="1"/>
    </row>
    <row r="2709" spans="1:127" x14ac:dyDescent="0.3">
      <c r="A2709" s="1"/>
      <c r="B2709" s="1"/>
      <c r="C2709" s="1"/>
      <c r="D2709" s="1"/>
      <c r="E2709" s="1"/>
      <c r="F2709" s="1"/>
      <c r="G2709" s="1"/>
      <c r="H2709" s="2"/>
      <c r="I2709" s="1"/>
      <c r="J2709" s="1"/>
      <c r="K2709" s="2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2"/>
      <c r="BF2709" s="1"/>
      <c r="BG2709" s="1"/>
      <c r="BH2709" s="1"/>
      <c r="BI2709" s="1"/>
      <c r="BJ2709" s="1"/>
      <c r="BK2709" s="1"/>
      <c r="BL2709" s="1"/>
      <c r="BM2709" s="1"/>
      <c r="BN2709" s="2"/>
      <c r="BO2709" s="1"/>
      <c r="BP2709" s="1"/>
      <c r="BQ2709" s="1"/>
      <c r="BR2709" s="2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2"/>
      <c r="CG2709" s="1"/>
      <c r="CH2709" s="1"/>
      <c r="CI2709" s="2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2"/>
      <c r="DR2709" s="1"/>
      <c r="DS2709" s="1"/>
      <c r="DT2709" s="1"/>
      <c r="DU2709" s="1"/>
      <c r="DV2709" s="1"/>
      <c r="DW2709" s="1"/>
    </row>
    <row r="2710" spans="1:127" x14ac:dyDescent="0.3">
      <c r="A2710" s="1"/>
      <c r="B2710" s="1"/>
      <c r="C2710" s="1"/>
      <c r="D2710" s="1"/>
      <c r="E2710" s="1"/>
      <c r="F2710" s="1"/>
      <c r="G2710" s="1"/>
      <c r="H2710" s="2"/>
      <c r="I2710" s="1"/>
      <c r="J2710" s="1"/>
      <c r="K2710" s="2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2"/>
      <c r="BF2710" s="1"/>
      <c r="BG2710" s="1"/>
      <c r="BH2710" s="1"/>
      <c r="BI2710" s="1"/>
      <c r="BJ2710" s="1"/>
      <c r="BK2710" s="1"/>
      <c r="BL2710" s="1"/>
      <c r="BM2710" s="1"/>
      <c r="BN2710" s="2"/>
      <c r="BO2710" s="1"/>
      <c r="BP2710" s="1"/>
      <c r="BQ2710" s="1"/>
      <c r="BR2710" s="2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2"/>
      <c r="CG2710" s="1"/>
      <c r="CH2710" s="1"/>
      <c r="CI2710" s="2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2"/>
      <c r="DR2710" s="1"/>
      <c r="DS2710" s="1"/>
      <c r="DT2710" s="1"/>
      <c r="DU2710" s="1"/>
      <c r="DV2710" s="1"/>
      <c r="DW2710" s="1"/>
    </row>
    <row r="2711" spans="1:127" x14ac:dyDescent="0.3">
      <c r="A2711" s="1"/>
      <c r="B2711" s="1"/>
      <c r="C2711" s="1"/>
      <c r="D2711" s="1"/>
      <c r="E2711" s="1"/>
      <c r="F2711" s="1"/>
      <c r="G2711" s="1"/>
      <c r="H2711" s="2"/>
      <c r="I2711" s="1"/>
      <c r="J2711" s="1"/>
      <c r="K2711" s="2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2"/>
      <c r="BF2711" s="1"/>
      <c r="BG2711" s="1"/>
      <c r="BH2711" s="1"/>
      <c r="BI2711" s="1"/>
      <c r="BJ2711" s="1"/>
      <c r="BK2711" s="1"/>
      <c r="BL2711" s="1"/>
      <c r="BM2711" s="1"/>
      <c r="BN2711" s="2"/>
      <c r="BO2711" s="1"/>
      <c r="BP2711" s="1"/>
      <c r="BQ2711" s="1"/>
      <c r="BR2711" s="2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2"/>
      <c r="CG2711" s="1"/>
      <c r="CH2711" s="1"/>
      <c r="CI2711" s="2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2"/>
      <c r="DR2711" s="1"/>
      <c r="DS2711" s="1"/>
      <c r="DT2711" s="1"/>
      <c r="DU2711" s="1"/>
      <c r="DV2711" s="1"/>
      <c r="DW2711" s="1"/>
    </row>
    <row r="2712" spans="1:127" x14ac:dyDescent="0.3">
      <c r="A2712" s="1"/>
      <c r="B2712" s="1"/>
      <c r="C2712" s="1"/>
      <c r="D2712" s="1"/>
      <c r="E2712" s="1"/>
      <c r="F2712" s="1"/>
      <c r="G2712" s="1"/>
      <c r="H2712" s="2"/>
      <c r="I2712" s="1"/>
      <c r="J2712" s="1"/>
      <c r="K2712" s="2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2"/>
      <c r="BF2712" s="1"/>
      <c r="BG2712" s="1"/>
      <c r="BH2712" s="1"/>
      <c r="BI2712" s="1"/>
      <c r="BJ2712" s="1"/>
      <c r="BK2712" s="1"/>
      <c r="BL2712" s="1"/>
      <c r="BM2712" s="1"/>
      <c r="BN2712" s="2"/>
      <c r="BO2712" s="1"/>
      <c r="BP2712" s="1"/>
      <c r="BQ2712" s="1"/>
      <c r="BR2712" s="2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2"/>
      <c r="CG2712" s="1"/>
      <c r="CH2712" s="1"/>
      <c r="CI2712" s="2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2"/>
      <c r="DR2712" s="1"/>
      <c r="DS2712" s="1"/>
      <c r="DT2712" s="1"/>
      <c r="DU2712" s="1"/>
      <c r="DV2712" s="1"/>
      <c r="DW2712" s="1"/>
    </row>
    <row r="2713" spans="1:127" x14ac:dyDescent="0.3">
      <c r="A2713" s="1"/>
      <c r="B2713" s="1"/>
      <c r="C2713" s="1"/>
      <c r="D2713" s="1"/>
      <c r="E2713" s="1"/>
      <c r="F2713" s="1"/>
      <c r="G2713" s="1"/>
      <c r="H2713" s="2"/>
      <c r="I2713" s="1"/>
      <c r="J2713" s="1"/>
      <c r="K2713" s="2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2"/>
      <c r="BF2713" s="1"/>
      <c r="BG2713" s="1"/>
      <c r="BH2713" s="1"/>
      <c r="BI2713" s="1"/>
      <c r="BJ2713" s="1"/>
      <c r="BK2713" s="1"/>
      <c r="BL2713" s="1"/>
      <c r="BM2713" s="1"/>
      <c r="BN2713" s="2"/>
      <c r="BO2713" s="1"/>
      <c r="BP2713" s="1"/>
      <c r="BQ2713" s="1"/>
      <c r="BR2713" s="2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2"/>
      <c r="CG2713" s="1"/>
      <c r="CH2713" s="1"/>
      <c r="CI2713" s="2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2"/>
      <c r="DR2713" s="1"/>
      <c r="DS2713" s="1"/>
      <c r="DT2713" s="1"/>
      <c r="DU2713" s="2"/>
      <c r="DV2713" s="1"/>
      <c r="DW2713" s="1"/>
    </row>
    <row r="2714" spans="1:127" x14ac:dyDescent="0.3">
      <c r="A2714" s="1"/>
      <c r="B2714" s="1"/>
      <c r="C2714" s="1"/>
      <c r="D2714" s="1"/>
      <c r="E2714" s="1"/>
      <c r="F2714" s="1"/>
      <c r="G2714" s="1"/>
      <c r="H2714" s="2"/>
      <c r="I2714" s="1"/>
      <c r="J2714" s="1"/>
      <c r="K2714" s="2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2"/>
      <c r="BF2714" s="1"/>
      <c r="BG2714" s="1"/>
      <c r="BH2714" s="1"/>
      <c r="BI2714" s="1"/>
      <c r="BJ2714" s="1"/>
      <c r="BK2714" s="1"/>
      <c r="BL2714" s="1"/>
      <c r="BM2714" s="1"/>
      <c r="BN2714" s="2"/>
      <c r="BO2714" s="1"/>
      <c r="BP2714" s="1"/>
      <c r="BQ2714" s="1"/>
      <c r="BR2714" s="2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2"/>
      <c r="CG2714" s="1"/>
      <c r="CH2714" s="1"/>
      <c r="CI2714" s="2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2"/>
      <c r="DR2714" s="1"/>
      <c r="DS2714" s="1"/>
      <c r="DT2714" s="1"/>
      <c r="DU2714" s="1"/>
      <c r="DV2714" s="1"/>
      <c r="DW2714" s="1"/>
    </row>
    <row r="2715" spans="1:127" x14ac:dyDescent="0.3">
      <c r="A2715" s="1"/>
      <c r="B2715" s="1"/>
      <c r="C2715" s="1"/>
      <c r="D2715" s="1"/>
      <c r="E2715" s="1"/>
      <c r="F2715" s="1"/>
      <c r="G2715" s="1"/>
      <c r="H2715" s="2"/>
      <c r="I2715" s="1"/>
      <c r="J2715" s="1"/>
      <c r="K2715" s="2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2"/>
      <c r="BF2715" s="1"/>
      <c r="BG2715" s="1"/>
      <c r="BH2715" s="1"/>
      <c r="BI2715" s="1"/>
      <c r="BJ2715" s="1"/>
      <c r="BK2715" s="1"/>
      <c r="BL2715" s="1"/>
      <c r="BM2715" s="1"/>
      <c r="BN2715" s="2"/>
      <c r="BO2715" s="1"/>
      <c r="BP2715" s="1"/>
      <c r="BQ2715" s="1"/>
      <c r="BR2715" s="2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2"/>
      <c r="CG2715" s="1"/>
      <c r="CH2715" s="1"/>
      <c r="CI2715" s="2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2"/>
      <c r="DR2715" s="1"/>
      <c r="DS2715" s="1"/>
      <c r="DT2715" s="1"/>
      <c r="DU2715" s="1"/>
      <c r="DV2715" s="1"/>
      <c r="DW2715" s="1"/>
    </row>
    <row r="2716" spans="1:127" x14ac:dyDescent="0.3">
      <c r="A2716" s="1"/>
      <c r="B2716" s="1"/>
      <c r="C2716" s="1"/>
      <c r="D2716" s="1"/>
      <c r="E2716" s="1"/>
      <c r="F2716" s="1"/>
      <c r="G2716" s="1"/>
      <c r="H2716" s="2"/>
      <c r="I2716" s="1"/>
      <c r="J2716" s="1"/>
      <c r="K2716" s="2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2"/>
      <c r="BF2716" s="1"/>
      <c r="BG2716" s="1"/>
      <c r="BH2716" s="1"/>
      <c r="BI2716" s="1"/>
      <c r="BJ2716" s="1"/>
      <c r="BK2716" s="1"/>
      <c r="BL2716" s="1"/>
      <c r="BM2716" s="1"/>
      <c r="BN2716" s="2"/>
      <c r="BO2716" s="1"/>
      <c r="BP2716" s="1"/>
      <c r="BQ2716" s="1"/>
      <c r="BR2716" s="2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2"/>
      <c r="CG2716" s="1"/>
      <c r="CH2716" s="1"/>
      <c r="CI2716" s="2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2"/>
      <c r="DR2716" s="1"/>
      <c r="DS2716" s="1"/>
      <c r="DT2716" s="1"/>
      <c r="DU2716" s="1"/>
      <c r="DV2716" s="1"/>
      <c r="DW2716" s="1"/>
    </row>
    <row r="2717" spans="1:127" x14ac:dyDescent="0.3">
      <c r="A2717" s="1"/>
      <c r="B2717" s="1"/>
      <c r="C2717" s="1"/>
      <c r="D2717" s="1"/>
      <c r="E2717" s="1"/>
      <c r="F2717" s="1"/>
      <c r="G2717" s="1"/>
      <c r="H2717" s="2"/>
      <c r="I2717" s="1"/>
      <c r="J2717" s="1"/>
      <c r="K2717" s="2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2"/>
      <c r="BF2717" s="1"/>
      <c r="BG2717" s="1"/>
      <c r="BH2717" s="1"/>
      <c r="BI2717" s="1"/>
      <c r="BJ2717" s="1"/>
      <c r="BK2717" s="1"/>
      <c r="BL2717" s="1"/>
      <c r="BM2717" s="1"/>
      <c r="BN2717" s="2"/>
      <c r="BO2717" s="1"/>
      <c r="BP2717" s="1"/>
      <c r="BQ2717" s="1"/>
      <c r="BR2717" s="2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2"/>
      <c r="CG2717" s="1"/>
      <c r="CH2717" s="1"/>
      <c r="CI2717" s="2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2"/>
      <c r="DR2717" s="1"/>
      <c r="DS2717" s="1"/>
      <c r="DT2717" s="1"/>
      <c r="DU2717" s="1"/>
      <c r="DV2717" s="1"/>
      <c r="DW2717" s="1"/>
    </row>
    <row r="2718" spans="1:127" x14ac:dyDescent="0.3">
      <c r="A2718" s="1"/>
      <c r="B2718" s="1"/>
      <c r="C2718" s="1"/>
      <c r="D2718" s="1"/>
      <c r="E2718" s="1"/>
      <c r="F2718" s="1"/>
      <c r="G2718" s="1"/>
      <c r="H2718" s="2"/>
      <c r="I2718" s="1"/>
      <c r="J2718" s="1"/>
      <c r="K2718" s="2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2"/>
      <c r="BF2718" s="1"/>
      <c r="BG2718" s="1"/>
      <c r="BH2718" s="1"/>
      <c r="BI2718" s="1"/>
      <c r="BJ2718" s="1"/>
      <c r="BK2718" s="1"/>
      <c r="BL2718" s="1"/>
      <c r="BM2718" s="1"/>
      <c r="BN2718" s="2"/>
      <c r="BO2718" s="1"/>
      <c r="BP2718" s="1"/>
      <c r="BQ2718" s="1"/>
      <c r="BR2718" s="2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2"/>
      <c r="CG2718" s="1"/>
      <c r="CH2718" s="1"/>
      <c r="CI2718" s="2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2"/>
      <c r="DR2718" s="1"/>
      <c r="DS2718" s="1"/>
      <c r="DT2718" s="1"/>
      <c r="DU2718" s="1"/>
      <c r="DV2718" s="1"/>
      <c r="DW2718" s="1"/>
    </row>
    <row r="2719" spans="1:127" x14ac:dyDescent="0.3">
      <c r="A2719" s="1"/>
      <c r="B2719" s="1"/>
      <c r="C2719" s="1"/>
      <c r="D2719" s="1"/>
      <c r="E2719" s="1"/>
      <c r="F2719" s="1"/>
      <c r="G2719" s="1"/>
      <c r="H2719" s="2"/>
      <c r="I2719" s="1"/>
      <c r="J2719" s="1"/>
      <c r="K2719" s="2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2"/>
      <c r="BF2719" s="1"/>
      <c r="BG2719" s="1"/>
      <c r="BH2719" s="1"/>
      <c r="BI2719" s="1"/>
      <c r="BJ2719" s="1"/>
      <c r="BK2719" s="1"/>
      <c r="BL2719" s="1"/>
      <c r="BM2719" s="1"/>
      <c r="BN2719" s="2"/>
      <c r="BO2719" s="1"/>
      <c r="BP2719" s="1"/>
      <c r="BQ2719" s="1"/>
      <c r="BR2719" s="2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2"/>
      <c r="CG2719" s="1"/>
      <c r="CH2719" s="1"/>
      <c r="CI2719" s="2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2"/>
      <c r="DR2719" s="1"/>
      <c r="DS2719" s="1"/>
      <c r="DT2719" s="1"/>
      <c r="DU2719" s="1"/>
      <c r="DV2719" s="1"/>
      <c r="DW2719" s="1"/>
    </row>
    <row r="2720" spans="1:127" x14ac:dyDescent="0.3">
      <c r="A2720" s="1"/>
      <c r="B2720" s="1"/>
      <c r="C2720" s="1"/>
      <c r="D2720" s="1"/>
      <c r="E2720" s="1"/>
      <c r="F2720" s="1"/>
      <c r="G2720" s="1"/>
      <c r="H2720" s="2"/>
      <c r="I2720" s="1"/>
      <c r="J2720" s="1"/>
      <c r="K2720" s="2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2"/>
      <c r="BF2720" s="1"/>
      <c r="BG2720" s="1"/>
      <c r="BH2720" s="1"/>
      <c r="BI2720" s="1"/>
      <c r="BJ2720" s="1"/>
      <c r="BK2720" s="1"/>
      <c r="BL2720" s="1"/>
      <c r="BM2720" s="1"/>
      <c r="BN2720" s="2"/>
      <c r="BO2720" s="1"/>
      <c r="BP2720" s="1"/>
      <c r="BQ2720" s="1"/>
      <c r="BR2720" s="2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2"/>
      <c r="CG2720" s="1"/>
      <c r="CH2720" s="1"/>
      <c r="CI2720" s="2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2"/>
      <c r="DR2720" s="1"/>
      <c r="DS2720" s="1"/>
      <c r="DT2720" s="1"/>
      <c r="DU2720" s="1"/>
      <c r="DV2720" s="1"/>
      <c r="DW2720" s="1"/>
    </row>
    <row r="2721" spans="1:127" x14ac:dyDescent="0.3">
      <c r="A2721" s="1"/>
      <c r="B2721" s="1"/>
      <c r="C2721" s="1"/>
      <c r="D2721" s="1"/>
      <c r="E2721" s="1"/>
      <c r="F2721" s="1"/>
      <c r="G2721" s="1"/>
      <c r="H2721" s="2"/>
      <c r="I2721" s="1"/>
      <c r="J2721" s="1"/>
      <c r="K2721" s="2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2"/>
      <c r="BF2721" s="1"/>
      <c r="BG2721" s="1"/>
      <c r="BH2721" s="1"/>
      <c r="BI2721" s="1"/>
      <c r="BJ2721" s="1"/>
      <c r="BK2721" s="1"/>
      <c r="BL2721" s="1"/>
      <c r="BM2721" s="1"/>
      <c r="BN2721" s="2"/>
      <c r="BO2721" s="1"/>
      <c r="BP2721" s="1"/>
      <c r="BQ2721" s="1"/>
      <c r="BR2721" s="2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2"/>
      <c r="CG2721" s="1"/>
      <c r="CH2721" s="1"/>
      <c r="CI2721" s="2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2"/>
      <c r="DR2721" s="1"/>
      <c r="DS2721" s="1"/>
      <c r="DT2721" s="1"/>
      <c r="DU2721" s="1"/>
      <c r="DV2721" s="1"/>
      <c r="DW2721" s="1"/>
    </row>
    <row r="2722" spans="1:127" x14ac:dyDescent="0.3">
      <c r="A2722" s="1"/>
      <c r="B2722" s="1"/>
      <c r="C2722" s="1"/>
      <c r="D2722" s="1"/>
      <c r="E2722" s="1"/>
      <c r="F2722" s="1"/>
      <c r="G2722" s="1"/>
      <c r="H2722" s="2"/>
      <c r="I2722" s="1"/>
      <c r="J2722" s="1"/>
      <c r="K2722" s="2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2"/>
      <c r="BF2722" s="1"/>
      <c r="BG2722" s="1"/>
      <c r="BH2722" s="1"/>
      <c r="BI2722" s="1"/>
      <c r="BJ2722" s="1"/>
      <c r="BK2722" s="1"/>
      <c r="BL2722" s="1"/>
      <c r="BM2722" s="1"/>
      <c r="BN2722" s="2"/>
      <c r="BO2722" s="1"/>
      <c r="BP2722" s="1"/>
      <c r="BQ2722" s="1"/>
      <c r="BR2722" s="2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2"/>
      <c r="CG2722" s="1"/>
      <c r="CH2722" s="1"/>
      <c r="CI2722" s="2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2"/>
      <c r="DR2722" s="1"/>
      <c r="DS2722" s="1"/>
      <c r="DT2722" s="1"/>
      <c r="DU2722" s="1"/>
      <c r="DV2722" s="1"/>
      <c r="DW2722" s="1"/>
    </row>
    <row r="2723" spans="1:127" x14ac:dyDescent="0.3">
      <c r="A2723" s="1"/>
      <c r="B2723" s="1"/>
      <c r="C2723" s="1"/>
      <c r="D2723" s="1"/>
      <c r="E2723" s="1"/>
      <c r="F2723" s="1"/>
      <c r="G2723" s="1"/>
      <c r="H2723" s="2"/>
      <c r="I2723" s="1"/>
      <c r="J2723" s="1"/>
      <c r="K2723" s="2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2"/>
      <c r="BF2723" s="1"/>
      <c r="BG2723" s="1"/>
      <c r="BH2723" s="1"/>
      <c r="BI2723" s="1"/>
      <c r="BJ2723" s="1"/>
      <c r="BK2723" s="1"/>
      <c r="BL2723" s="1"/>
      <c r="BM2723" s="1"/>
      <c r="BN2723" s="2"/>
      <c r="BO2723" s="1"/>
      <c r="BP2723" s="1"/>
      <c r="BQ2723" s="1"/>
      <c r="BR2723" s="2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2"/>
      <c r="CG2723" s="1"/>
      <c r="CH2723" s="1"/>
      <c r="CI2723" s="2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2"/>
      <c r="DR2723" s="1"/>
      <c r="DS2723" s="1"/>
      <c r="DT2723" s="1"/>
      <c r="DU2723" s="1"/>
      <c r="DV2723" s="1"/>
      <c r="DW2723" s="1"/>
    </row>
    <row r="2724" spans="1:127" x14ac:dyDescent="0.3">
      <c r="A2724" s="1"/>
      <c r="B2724" s="1"/>
      <c r="C2724" s="1"/>
      <c r="D2724" s="1"/>
      <c r="E2724" s="1"/>
      <c r="F2724" s="1"/>
      <c r="G2724" s="1"/>
      <c r="H2724" s="2"/>
      <c r="I2724" s="1"/>
      <c r="J2724" s="1"/>
      <c r="K2724" s="2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2"/>
      <c r="BF2724" s="1"/>
      <c r="BG2724" s="1"/>
      <c r="BH2724" s="1"/>
      <c r="BI2724" s="1"/>
      <c r="BJ2724" s="1"/>
      <c r="BK2724" s="1"/>
      <c r="BL2724" s="1"/>
      <c r="BM2724" s="1"/>
      <c r="BN2724" s="2"/>
      <c r="BO2724" s="1"/>
      <c r="BP2724" s="1"/>
      <c r="BQ2724" s="1"/>
      <c r="BR2724" s="2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2"/>
      <c r="CG2724" s="1"/>
      <c r="CH2724" s="1"/>
      <c r="CI2724" s="2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2"/>
      <c r="DR2724" s="1"/>
      <c r="DS2724" s="1"/>
      <c r="DT2724" s="1"/>
      <c r="DU2724" s="2"/>
      <c r="DV2724" s="1"/>
      <c r="DW2724" s="1"/>
    </row>
    <row r="2725" spans="1:127" x14ac:dyDescent="0.3">
      <c r="A2725" s="1"/>
      <c r="B2725" s="1"/>
      <c r="C2725" s="1"/>
      <c r="D2725" s="1"/>
      <c r="E2725" s="1"/>
      <c r="F2725" s="1"/>
      <c r="G2725" s="1"/>
      <c r="H2725" s="2"/>
      <c r="I2725" s="1"/>
      <c r="J2725" s="1"/>
      <c r="K2725" s="2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2"/>
      <c r="BF2725" s="1"/>
      <c r="BG2725" s="1"/>
      <c r="BH2725" s="1"/>
      <c r="BI2725" s="1"/>
      <c r="BJ2725" s="1"/>
      <c r="BK2725" s="1"/>
      <c r="BL2725" s="1"/>
      <c r="BM2725" s="1"/>
      <c r="BN2725" s="2"/>
      <c r="BO2725" s="1"/>
      <c r="BP2725" s="1"/>
      <c r="BQ2725" s="1"/>
      <c r="BR2725" s="2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2"/>
      <c r="CG2725" s="1"/>
      <c r="CH2725" s="1"/>
      <c r="CI2725" s="2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2"/>
      <c r="DR2725" s="1"/>
      <c r="DS2725" s="1"/>
      <c r="DT2725" s="1"/>
      <c r="DU2725" s="2"/>
      <c r="DV2725" s="1"/>
      <c r="DW2725" s="1"/>
    </row>
    <row r="2726" spans="1:127" x14ac:dyDescent="0.3">
      <c r="A2726" s="1"/>
      <c r="B2726" s="1"/>
      <c r="C2726" s="1"/>
      <c r="D2726" s="1"/>
      <c r="E2726" s="1"/>
      <c r="F2726" s="1"/>
      <c r="G2726" s="1"/>
      <c r="H2726" s="2"/>
      <c r="I2726" s="1"/>
      <c r="J2726" s="1"/>
      <c r="K2726" s="2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2"/>
      <c r="BF2726" s="1"/>
      <c r="BG2726" s="1"/>
      <c r="BH2726" s="1"/>
      <c r="BI2726" s="1"/>
      <c r="BJ2726" s="1"/>
      <c r="BK2726" s="1"/>
      <c r="BL2726" s="1"/>
      <c r="BM2726" s="1"/>
      <c r="BN2726" s="2"/>
      <c r="BO2726" s="1"/>
      <c r="BP2726" s="1"/>
      <c r="BQ2726" s="1"/>
      <c r="BR2726" s="2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2"/>
      <c r="CG2726" s="1"/>
      <c r="CH2726" s="1"/>
      <c r="CI2726" s="2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2"/>
      <c r="DR2726" s="1"/>
      <c r="DS2726" s="1"/>
      <c r="DT2726" s="1"/>
      <c r="DU2726" s="2"/>
      <c r="DV2726" s="1"/>
      <c r="DW2726" s="1"/>
    </row>
    <row r="2727" spans="1:127" x14ac:dyDescent="0.3">
      <c r="A2727" s="1"/>
      <c r="B2727" s="1"/>
      <c r="C2727" s="1"/>
      <c r="D2727" s="1"/>
      <c r="E2727" s="1"/>
      <c r="F2727" s="1"/>
      <c r="G2727" s="1"/>
      <c r="H2727" s="2"/>
      <c r="I2727" s="1"/>
      <c r="J2727" s="1"/>
      <c r="K2727" s="2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2"/>
      <c r="BF2727" s="1"/>
      <c r="BG2727" s="1"/>
      <c r="BH2727" s="1"/>
      <c r="BI2727" s="1"/>
      <c r="BJ2727" s="1"/>
      <c r="BK2727" s="1"/>
      <c r="BL2727" s="1"/>
      <c r="BM2727" s="1"/>
      <c r="BN2727" s="2"/>
      <c r="BO2727" s="1"/>
      <c r="BP2727" s="1"/>
      <c r="BQ2727" s="1"/>
      <c r="BR2727" s="2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2"/>
      <c r="CG2727" s="1"/>
      <c r="CH2727" s="1"/>
      <c r="CI2727" s="2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2"/>
      <c r="DR2727" s="1"/>
      <c r="DS2727" s="1"/>
      <c r="DT2727" s="1"/>
      <c r="DU2727" s="1"/>
      <c r="DV2727" s="1"/>
      <c r="DW2727" s="1"/>
    </row>
    <row r="2728" spans="1:127" x14ac:dyDescent="0.3">
      <c r="A2728" s="1"/>
      <c r="B2728" s="1"/>
      <c r="C2728" s="1"/>
      <c r="D2728" s="1"/>
      <c r="E2728" s="1"/>
      <c r="F2728" s="1"/>
      <c r="G2728" s="1"/>
      <c r="H2728" s="2"/>
      <c r="I2728" s="1"/>
      <c r="J2728" s="1"/>
      <c r="K2728" s="2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2"/>
      <c r="BF2728" s="1"/>
      <c r="BG2728" s="1"/>
      <c r="BH2728" s="1"/>
      <c r="BI2728" s="1"/>
      <c r="BJ2728" s="1"/>
      <c r="BK2728" s="1"/>
      <c r="BL2728" s="1"/>
      <c r="BM2728" s="1"/>
      <c r="BN2728" s="2"/>
      <c r="BO2728" s="1"/>
      <c r="BP2728" s="1"/>
      <c r="BQ2728" s="1"/>
      <c r="BR2728" s="2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2"/>
      <c r="CG2728" s="1"/>
      <c r="CH2728" s="1"/>
      <c r="CI2728" s="2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2"/>
      <c r="DR2728" s="1"/>
      <c r="DS2728" s="1"/>
      <c r="DT2728" s="1"/>
      <c r="DU2728" s="1"/>
      <c r="DV2728" s="1"/>
      <c r="DW2728" s="1"/>
    </row>
    <row r="2729" spans="1:127" x14ac:dyDescent="0.3">
      <c r="A2729" s="1"/>
      <c r="B2729" s="1"/>
      <c r="C2729" s="1"/>
      <c r="D2729" s="1"/>
      <c r="E2729" s="1"/>
      <c r="F2729" s="1"/>
      <c r="G2729" s="1"/>
      <c r="H2729" s="2"/>
      <c r="I2729" s="1"/>
      <c r="J2729" s="1"/>
      <c r="K2729" s="2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2"/>
      <c r="BF2729" s="1"/>
      <c r="BG2729" s="1"/>
      <c r="BH2729" s="1"/>
      <c r="BI2729" s="1"/>
      <c r="BJ2729" s="1"/>
      <c r="BK2729" s="1"/>
      <c r="BL2729" s="1"/>
      <c r="BM2729" s="1"/>
      <c r="BN2729" s="2"/>
      <c r="BO2729" s="1"/>
      <c r="BP2729" s="1"/>
      <c r="BQ2729" s="1"/>
      <c r="BR2729" s="2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2"/>
      <c r="CG2729" s="1"/>
      <c r="CH2729" s="1"/>
      <c r="CI2729" s="2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2"/>
      <c r="DR2729" s="1"/>
      <c r="DS2729" s="1"/>
      <c r="DT2729" s="1"/>
      <c r="DU2729" s="1"/>
      <c r="DV2729" s="1"/>
      <c r="DW2729" s="1"/>
    </row>
    <row r="2730" spans="1:127" x14ac:dyDescent="0.3">
      <c r="A2730" s="1"/>
      <c r="B2730" s="1"/>
      <c r="C2730" s="1"/>
      <c r="D2730" s="1"/>
      <c r="E2730" s="1"/>
      <c r="F2730" s="1"/>
      <c r="G2730" s="1"/>
      <c r="H2730" s="2"/>
      <c r="I2730" s="1"/>
      <c r="J2730" s="1"/>
      <c r="K2730" s="2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2"/>
      <c r="BF2730" s="1"/>
      <c r="BG2730" s="1"/>
      <c r="BH2730" s="1"/>
      <c r="BI2730" s="1"/>
      <c r="BJ2730" s="1"/>
      <c r="BK2730" s="1"/>
      <c r="BL2730" s="1"/>
      <c r="BM2730" s="1"/>
      <c r="BN2730" s="2"/>
      <c r="BO2730" s="1"/>
      <c r="BP2730" s="1"/>
      <c r="BQ2730" s="1"/>
      <c r="BR2730" s="2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2"/>
      <c r="CG2730" s="1"/>
      <c r="CH2730" s="1"/>
      <c r="CI2730" s="2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2"/>
      <c r="DR2730" s="1"/>
      <c r="DS2730" s="1"/>
      <c r="DT2730" s="1"/>
      <c r="DU2730" s="1"/>
      <c r="DV2730" s="1"/>
      <c r="DW2730" s="1"/>
    </row>
    <row r="2731" spans="1:127" x14ac:dyDescent="0.3">
      <c r="A2731" s="1"/>
      <c r="B2731" s="1"/>
      <c r="C2731" s="1"/>
      <c r="D2731" s="1"/>
      <c r="E2731" s="1"/>
      <c r="F2731" s="1"/>
      <c r="G2731" s="1"/>
      <c r="H2731" s="2"/>
      <c r="I2731" s="1"/>
      <c r="J2731" s="1"/>
      <c r="K2731" s="2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2"/>
      <c r="BF2731" s="1"/>
      <c r="BG2731" s="1"/>
      <c r="BH2731" s="1"/>
      <c r="BI2731" s="1"/>
      <c r="BJ2731" s="1"/>
      <c r="BK2731" s="1"/>
      <c r="BL2731" s="1"/>
      <c r="BM2731" s="1"/>
      <c r="BN2731" s="2"/>
      <c r="BO2731" s="1"/>
      <c r="BP2731" s="1"/>
      <c r="BQ2731" s="1"/>
      <c r="BR2731" s="2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2"/>
      <c r="CG2731" s="1"/>
      <c r="CH2731" s="1"/>
      <c r="CI2731" s="2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2"/>
      <c r="DR2731" s="1"/>
      <c r="DS2731" s="1"/>
      <c r="DT2731" s="1"/>
      <c r="DU2731" s="1"/>
      <c r="DV2731" s="1"/>
      <c r="DW2731" s="1"/>
    </row>
    <row r="2732" spans="1:127" x14ac:dyDescent="0.3">
      <c r="A2732" s="1"/>
      <c r="B2732" s="1"/>
      <c r="C2732" s="1"/>
      <c r="D2732" s="1"/>
      <c r="E2732" s="1"/>
      <c r="F2732" s="1"/>
      <c r="G2732" s="1"/>
      <c r="H2732" s="2"/>
      <c r="I2732" s="1"/>
      <c r="J2732" s="1"/>
      <c r="K2732" s="2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2"/>
      <c r="BF2732" s="1"/>
      <c r="BG2732" s="1"/>
      <c r="BH2732" s="1"/>
      <c r="BI2732" s="1"/>
      <c r="BJ2732" s="1"/>
      <c r="BK2732" s="1"/>
      <c r="BL2732" s="1"/>
      <c r="BM2732" s="1"/>
      <c r="BN2732" s="2"/>
      <c r="BO2732" s="1"/>
      <c r="BP2732" s="1"/>
      <c r="BQ2732" s="1"/>
      <c r="BR2732" s="2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2"/>
      <c r="CG2732" s="1"/>
      <c r="CH2732" s="1"/>
      <c r="CI2732" s="2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2"/>
      <c r="DR2732" s="1"/>
      <c r="DS2732" s="1"/>
      <c r="DT2732" s="1"/>
      <c r="DU2732" s="1"/>
      <c r="DV2732" s="1"/>
      <c r="DW2732" s="1"/>
    </row>
    <row r="2733" spans="1:127" x14ac:dyDescent="0.3">
      <c r="A2733" s="1"/>
      <c r="B2733" s="1"/>
      <c r="C2733" s="1"/>
      <c r="D2733" s="1"/>
      <c r="E2733" s="1"/>
      <c r="F2733" s="1"/>
      <c r="G2733" s="1"/>
      <c r="H2733" s="2"/>
      <c r="I2733" s="1"/>
      <c r="J2733" s="1"/>
      <c r="K2733" s="2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2"/>
      <c r="BF2733" s="1"/>
      <c r="BG2733" s="1"/>
      <c r="BH2733" s="1"/>
      <c r="BI2733" s="1"/>
      <c r="BJ2733" s="1"/>
      <c r="BK2733" s="1"/>
      <c r="BL2733" s="1"/>
      <c r="BM2733" s="1"/>
      <c r="BN2733" s="2"/>
      <c r="BO2733" s="1"/>
      <c r="BP2733" s="1"/>
      <c r="BQ2733" s="1"/>
      <c r="BR2733" s="2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2"/>
      <c r="CG2733" s="1"/>
      <c r="CH2733" s="1"/>
      <c r="CI2733" s="2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2"/>
      <c r="DR2733" s="1"/>
      <c r="DS2733" s="1"/>
      <c r="DT2733" s="1"/>
      <c r="DU2733" s="1"/>
      <c r="DV2733" s="1"/>
      <c r="DW2733" s="1"/>
    </row>
    <row r="2734" spans="1:127" x14ac:dyDescent="0.3">
      <c r="A2734" s="1"/>
      <c r="B2734" s="1"/>
      <c r="C2734" s="1"/>
      <c r="D2734" s="1"/>
      <c r="E2734" s="1"/>
      <c r="F2734" s="1"/>
      <c r="G2734" s="1"/>
      <c r="H2734" s="2"/>
      <c r="I2734" s="1"/>
      <c r="J2734" s="1"/>
      <c r="K2734" s="2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2"/>
      <c r="BF2734" s="1"/>
      <c r="BG2734" s="1"/>
      <c r="BH2734" s="1"/>
      <c r="BI2734" s="1"/>
      <c r="BJ2734" s="1"/>
      <c r="BK2734" s="1"/>
      <c r="BL2734" s="1"/>
      <c r="BM2734" s="1"/>
      <c r="BN2734" s="2"/>
      <c r="BO2734" s="1"/>
      <c r="BP2734" s="1"/>
      <c r="BQ2734" s="1"/>
      <c r="BR2734" s="2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2"/>
      <c r="CG2734" s="1"/>
      <c r="CH2734" s="1"/>
      <c r="CI2734" s="2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2"/>
      <c r="DR2734" s="1"/>
      <c r="DS2734" s="1"/>
      <c r="DT2734" s="1"/>
      <c r="DU2734" s="1"/>
      <c r="DV2734" s="1"/>
      <c r="DW2734" s="1"/>
    </row>
    <row r="2735" spans="1:127" x14ac:dyDescent="0.3">
      <c r="A2735" s="1"/>
      <c r="B2735" s="1"/>
      <c r="C2735" s="1"/>
      <c r="D2735" s="1"/>
      <c r="E2735" s="1"/>
      <c r="F2735" s="1"/>
      <c r="G2735" s="1"/>
      <c r="H2735" s="2"/>
      <c r="I2735" s="1"/>
      <c r="J2735" s="1"/>
      <c r="K2735" s="2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2"/>
      <c r="BF2735" s="1"/>
      <c r="BG2735" s="1"/>
      <c r="BH2735" s="1"/>
      <c r="BI2735" s="1"/>
      <c r="BJ2735" s="1"/>
      <c r="BK2735" s="1"/>
      <c r="BL2735" s="1"/>
      <c r="BM2735" s="1"/>
      <c r="BN2735" s="2"/>
      <c r="BO2735" s="1"/>
      <c r="BP2735" s="1"/>
      <c r="BQ2735" s="1"/>
      <c r="BR2735" s="2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2"/>
      <c r="CG2735" s="1"/>
      <c r="CH2735" s="1"/>
      <c r="CI2735" s="2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2"/>
      <c r="DR2735" s="1"/>
      <c r="DS2735" s="1"/>
      <c r="DT2735" s="1"/>
      <c r="DU2735" s="1"/>
      <c r="DV2735" s="1"/>
      <c r="DW2735" s="1"/>
    </row>
    <row r="2736" spans="1:127" x14ac:dyDescent="0.3">
      <c r="A2736" s="1"/>
      <c r="B2736" s="1"/>
      <c r="C2736" s="1"/>
      <c r="D2736" s="1"/>
      <c r="E2736" s="1"/>
      <c r="F2736" s="1"/>
      <c r="G2736" s="1"/>
      <c r="H2736" s="2"/>
      <c r="I2736" s="1"/>
      <c r="J2736" s="1"/>
      <c r="K2736" s="2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2"/>
      <c r="BF2736" s="1"/>
      <c r="BG2736" s="1"/>
      <c r="BH2736" s="1"/>
      <c r="BI2736" s="1"/>
      <c r="BJ2736" s="1"/>
      <c r="BK2736" s="1"/>
      <c r="BL2736" s="1"/>
      <c r="BM2736" s="1"/>
      <c r="BN2736" s="2"/>
      <c r="BO2736" s="1"/>
      <c r="BP2736" s="1"/>
      <c r="BQ2736" s="1"/>
      <c r="BR2736" s="2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2"/>
      <c r="CG2736" s="1"/>
      <c r="CH2736" s="1"/>
      <c r="CI2736" s="2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2"/>
      <c r="DR2736" s="1"/>
      <c r="DS2736" s="1"/>
      <c r="DT2736" s="1"/>
      <c r="DU2736" s="1"/>
      <c r="DV2736" s="1"/>
      <c r="DW2736" s="1"/>
    </row>
    <row r="2737" spans="1:127" x14ac:dyDescent="0.3">
      <c r="A2737" s="1"/>
      <c r="B2737" s="1"/>
      <c r="C2737" s="1"/>
      <c r="D2737" s="1"/>
      <c r="E2737" s="1"/>
      <c r="F2737" s="1"/>
      <c r="G2737" s="1"/>
      <c r="H2737" s="2"/>
      <c r="I2737" s="1"/>
      <c r="J2737" s="1"/>
      <c r="K2737" s="2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2"/>
      <c r="BF2737" s="1"/>
      <c r="BG2737" s="1"/>
      <c r="BH2737" s="1"/>
      <c r="BI2737" s="1"/>
      <c r="BJ2737" s="1"/>
      <c r="BK2737" s="1"/>
      <c r="BL2737" s="1"/>
      <c r="BM2737" s="1"/>
      <c r="BN2737" s="2"/>
      <c r="BO2737" s="1"/>
      <c r="BP2737" s="1"/>
      <c r="BQ2737" s="1"/>
      <c r="BR2737" s="2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2"/>
      <c r="CG2737" s="1"/>
      <c r="CH2737" s="1"/>
      <c r="CI2737" s="2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2"/>
      <c r="DR2737" s="1"/>
      <c r="DS2737" s="1"/>
      <c r="DT2737" s="1"/>
      <c r="DU2737" s="1"/>
      <c r="DV2737" s="1"/>
      <c r="DW2737" s="1"/>
    </row>
    <row r="2738" spans="1:127" x14ac:dyDescent="0.3">
      <c r="A2738" s="1"/>
      <c r="B2738" s="1"/>
      <c r="C2738" s="1"/>
      <c r="D2738" s="1"/>
      <c r="E2738" s="1"/>
      <c r="F2738" s="1"/>
      <c r="G2738" s="1"/>
      <c r="H2738" s="2"/>
      <c r="I2738" s="1"/>
      <c r="J2738" s="1"/>
      <c r="K2738" s="2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2"/>
      <c r="BF2738" s="1"/>
      <c r="BG2738" s="1"/>
      <c r="BH2738" s="1"/>
      <c r="BI2738" s="1"/>
      <c r="BJ2738" s="1"/>
      <c r="BK2738" s="1"/>
      <c r="BL2738" s="1"/>
      <c r="BM2738" s="1"/>
      <c r="BN2738" s="2"/>
      <c r="BO2738" s="1"/>
      <c r="BP2738" s="1"/>
      <c r="BQ2738" s="1"/>
      <c r="BR2738" s="2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2"/>
      <c r="CG2738" s="1"/>
      <c r="CH2738" s="1"/>
      <c r="CI2738" s="2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2"/>
      <c r="DR2738" s="1"/>
      <c r="DS2738" s="1"/>
      <c r="DT2738" s="1"/>
      <c r="DU2738" s="1"/>
      <c r="DV2738" s="1"/>
      <c r="DW2738" s="1"/>
    </row>
    <row r="2739" spans="1:127" x14ac:dyDescent="0.3">
      <c r="A2739" s="1"/>
      <c r="B2739" s="1"/>
      <c r="C2739" s="1"/>
      <c r="D2739" s="1"/>
      <c r="E2739" s="1"/>
      <c r="F2739" s="1"/>
      <c r="G2739" s="1"/>
      <c r="H2739" s="2"/>
      <c r="I2739" s="1"/>
      <c r="J2739" s="1"/>
      <c r="K2739" s="2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2"/>
      <c r="BF2739" s="1"/>
      <c r="BG2739" s="1"/>
      <c r="BH2739" s="1"/>
      <c r="BI2739" s="1"/>
      <c r="BJ2739" s="1"/>
      <c r="BK2739" s="1"/>
      <c r="BL2739" s="1"/>
      <c r="BM2739" s="1"/>
      <c r="BN2739" s="2"/>
      <c r="BO2739" s="1"/>
      <c r="BP2739" s="1"/>
      <c r="BQ2739" s="1"/>
      <c r="BR2739" s="2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2"/>
      <c r="CG2739" s="1"/>
      <c r="CH2739" s="1"/>
      <c r="CI2739" s="2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2"/>
      <c r="DR2739" s="1"/>
      <c r="DS2739" s="1"/>
      <c r="DT2739" s="1"/>
      <c r="DU2739" s="1"/>
      <c r="DV2739" s="1"/>
      <c r="DW2739" s="1"/>
    </row>
    <row r="2740" spans="1:127" x14ac:dyDescent="0.3">
      <c r="A2740" s="1"/>
      <c r="B2740" s="1"/>
      <c r="C2740" s="1"/>
      <c r="D2740" s="1"/>
      <c r="E2740" s="1"/>
      <c r="F2740" s="1"/>
      <c r="G2740" s="1"/>
      <c r="H2740" s="2"/>
      <c r="I2740" s="1"/>
      <c r="J2740" s="1"/>
      <c r="K2740" s="2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2"/>
      <c r="BF2740" s="1"/>
      <c r="BG2740" s="1"/>
      <c r="BH2740" s="1"/>
      <c r="BI2740" s="1"/>
      <c r="BJ2740" s="1"/>
      <c r="BK2740" s="1"/>
      <c r="BL2740" s="1"/>
      <c r="BM2740" s="1"/>
      <c r="BN2740" s="2"/>
      <c r="BO2740" s="1"/>
      <c r="BP2740" s="1"/>
      <c r="BQ2740" s="1"/>
      <c r="BR2740" s="2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2"/>
      <c r="CG2740" s="1"/>
      <c r="CH2740" s="1"/>
      <c r="CI2740" s="2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2"/>
      <c r="DR2740" s="1"/>
      <c r="DS2740" s="1"/>
      <c r="DT2740" s="1"/>
      <c r="DU2740" s="1"/>
      <c r="DV2740" s="1"/>
      <c r="DW2740" s="1"/>
    </row>
    <row r="2741" spans="1:127" x14ac:dyDescent="0.3">
      <c r="A2741" s="1"/>
      <c r="B2741" s="1"/>
      <c r="C2741" s="1"/>
      <c r="D2741" s="1"/>
      <c r="E2741" s="1"/>
      <c r="F2741" s="1"/>
      <c r="G2741" s="1"/>
      <c r="H2741" s="2"/>
      <c r="I2741" s="1"/>
      <c r="J2741" s="1"/>
      <c r="K2741" s="2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2"/>
      <c r="BF2741" s="1"/>
      <c r="BG2741" s="1"/>
      <c r="BH2741" s="1"/>
      <c r="BI2741" s="1"/>
      <c r="BJ2741" s="1"/>
      <c r="BK2741" s="1"/>
      <c r="BL2741" s="1"/>
      <c r="BM2741" s="1"/>
      <c r="BN2741" s="2"/>
      <c r="BO2741" s="1"/>
      <c r="BP2741" s="1"/>
      <c r="BQ2741" s="1"/>
      <c r="BR2741" s="2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2"/>
      <c r="CG2741" s="1"/>
      <c r="CH2741" s="1"/>
      <c r="CI2741" s="2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2"/>
      <c r="DR2741" s="1"/>
      <c r="DS2741" s="1"/>
      <c r="DT2741" s="1"/>
      <c r="DU2741" s="1"/>
      <c r="DV2741" s="1"/>
      <c r="DW2741" s="1"/>
    </row>
    <row r="2742" spans="1:127" x14ac:dyDescent="0.3">
      <c r="A2742" s="1"/>
      <c r="B2742" s="1"/>
      <c r="C2742" s="1"/>
      <c r="D2742" s="1"/>
      <c r="E2742" s="1"/>
      <c r="F2742" s="1"/>
      <c r="G2742" s="2"/>
      <c r="H2742" s="2"/>
      <c r="I2742" s="1"/>
      <c r="J2742" s="1"/>
      <c r="K2742" s="2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2"/>
      <c r="BF2742" s="1"/>
      <c r="BG2742" s="1"/>
      <c r="BH2742" s="1"/>
      <c r="BI2742" s="1"/>
      <c r="BJ2742" s="1"/>
      <c r="BK2742" s="1"/>
      <c r="BL2742" s="1"/>
      <c r="BM2742" s="1"/>
      <c r="BN2742" s="2"/>
      <c r="BO2742" s="1"/>
      <c r="BP2742" s="1"/>
      <c r="BQ2742" s="1"/>
      <c r="BR2742" s="2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2"/>
      <c r="CG2742" s="1"/>
      <c r="CH2742" s="1"/>
      <c r="CI2742" s="2"/>
      <c r="CJ2742" s="1"/>
      <c r="CK2742" s="1"/>
      <c r="CL2742" s="1"/>
      <c r="CM2742" s="1"/>
      <c r="CN2742" s="1"/>
      <c r="CO2742" s="1"/>
      <c r="CP2742" s="1"/>
      <c r="CQ2742" s="1"/>
      <c r="CR2742" s="2"/>
      <c r="CS2742" s="2"/>
      <c r="CT2742" s="2"/>
      <c r="CU2742" s="2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2"/>
      <c r="DR2742" s="1"/>
      <c r="DS2742" s="1"/>
      <c r="DT2742" s="1"/>
      <c r="DU2742" s="2"/>
      <c r="DV2742" s="1"/>
      <c r="DW2742" s="1"/>
    </row>
    <row r="2743" spans="1:127" x14ac:dyDescent="0.3">
      <c r="A2743" s="1"/>
      <c r="B2743" s="1"/>
      <c r="C2743" s="1"/>
      <c r="D2743" s="1"/>
      <c r="E2743" s="1"/>
      <c r="F2743" s="1"/>
      <c r="G2743" s="1"/>
      <c r="H2743" s="2"/>
      <c r="I2743" s="1"/>
      <c r="J2743" s="1"/>
      <c r="K2743" s="2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2"/>
      <c r="BF2743" s="1"/>
      <c r="BG2743" s="1"/>
      <c r="BH2743" s="1"/>
      <c r="BI2743" s="1"/>
      <c r="BJ2743" s="1"/>
      <c r="BK2743" s="1"/>
      <c r="BL2743" s="1"/>
      <c r="BM2743" s="1"/>
      <c r="BN2743" s="2"/>
      <c r="BO2743" s="1"/>
      <c r="BP2743" s="1"/>
      <c r="BQ2743" s="1"/>
      <c r="BR2743" s="2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2"/>
      <c r="CG2743" s="1"/>
      <c r="CH2743" s="1"/>
      <c r="CI2743" s="2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2"/>
      <c r="DR2743" s="1"/>
      <c r="DS2743" s="1"/>
      <c r="DT2743" s="1"/>
      <c r="DU2743" s="1"/>
      <c r="DV2743" s="1"/>
      <c r="DW2743" s="1"/>
    </row>
    <row r="2744" spans="1:127" x14ac:dyDescent="0.3">
      <c r="A2744" s="1"/>
      <c r="B2744" s="1"/>
      <c r="C2744" s="1"/>
      <c r="D2744" s="1"/>
      <c r="E2744" s="1"/>
      <c r="F2744" s="1"/>
      <c r="G2744" s="1"/>
      <c r="H2744" s="2"/>
      <c r="I2744" s="1"/>
      <c r="J2744" s="1"/>
      <c r="K2744" s="2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2"/>
      <c r="BO2744" s="1"/>
      <c r="BP2744" s="1"/>
      <c r="BQ2744" s="1"/>
      <c r="BR2744" s="2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2"/>
      <c r="CG2744" s="1"/>
      <c r="CH2744" s="1"/>
      <c r="CI2744" s="2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</row>
    <row r="2745" spans="1:127" x14ac:dyDescent="0.3">
      <c r="A2745" s="1"/>
      <c r="B2745" s="1"/>
      <c r="C2745" s="1"/>
      <c r="D2745" s="1"/>
      <c r="E2745" s="1"/>
      <c r="F2745" s="1"/>
      <c r="G2745" s="1"/>
      <c r="H2745" s="2"/>
      <c r="I2745" s="1"/>
      <c r="J2745" s="1"/>
      <c r="K2745" s="2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2"/>
      <c r="BF2745" s="1"/>
      <c r="BG2745" s="1"/>
      <c r="BH2745" s="1"/>
      <c r="BI2745" s="1"/>
      <c r="BJ2745" s="1"/>
      <c r="BK2745" s="1"/>
      <c r="BL2745" s="1"/>
      <c r="BM2745" s="1"/>
      <c r="BN2745" s="2"/>
      <c r="BO2745" s="1"/>
      <c r="BP2745" s="1"/>
      <c r="BQ2745" s="1"/>
      <c r="BR2745" s="2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2"/>
      <c r="CG2745" s="1"/>
      <c r="CH2745" s="1"/>
      <c r="CI2745" s="2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2"/>
      <c r="DR2745" s="1"/>
      <c r="DS2745" s="1"/>
      <c r="DT2745" s="1"/>
      <c r="DU2745" s="1"/>
      <c r="DV2745" s="1"/>
      <c r="DW2745" s="1"/>
    </row>
    <row r="2746" spans="1:127" x14ac:dyDescent="0.3">
      <c r="A2746" s="1"/>
      <c r="B2746" s="1"/>
      <c r="C2746" s="1"/>
      <c r="D2746" s="1"/>
      <c r="E2746" s="1"/>
      <c r="F2746" s="1"/>
      <c r="G2746" s="1"/>
      <c r="H2746" s="2"/>
      <c r="I2746" s="1"/>
      <c r="J2746" s="1"/>
      <c r="K2746" s="2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2"/>
      <c r="BF2746" s="1"/>
      <c r="BG2746" s="1"/>
      <c r="BH2746" s="1"/>
      <c r="BI2746" s="1"/>
      <c r="BJ2746" s="1"/>
      <c r="BK2746" s="1"/>
      <c r="BL2746" s="1"/>
      <c r="BM2746" s="1"/>
      <c r="BN2746" s="2"/>
      <c r="BO2746" s="1"/>
      <c r="BP2746" s="1"/>
      <c r="BQ2746" s="1"/>
      <c r="BR2746" s="2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2"/>
      <c r="CG2746" s="1"/>
      <c r="CH2746" s="1"/>
      <c r="CI2746" s="2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2"/>
      <c r="DR2746" s="1"/>
      <c r="DS2746" s="1"/>
      <c r="DT2746" s="1"/>
      <c r="DU2746" s="1"/>
      <c r="DV2746" s="1"/>
      <c r="DW2746" s="1"/>
    </row>
    <row r="2747" spans="1:127" x14ac:dyDescent="0.3">
      <c r="A2747" s="1"/>
      <c r="B2747" s="1"/>
      <c r="C2747" s="1"/>
      <c r="D2747" s="1"/>
      <c r="E2747" s="1"/>
      <c r="F2747" s="1"/>
      <c r="G2747" s="1"/>
      <c r="H2747" s="2"/>
      <c r="I2747" s="1"/>
      <c r="J2747" s="1"/>
      <c r="K2747" s="2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2"/>
      <c r="BF2747" s="1"/>
      <c r="BG2747" s="1"/>
      <c r="BH2747" s="1"/>
      <c r="BI2747" s="1"/>
      <c r="BJ2747" s="1"/>
      <c r="BK2747" s="1"/>
      <c r="BL2747" s="1"/>
      <c r="BM2747" s="1"/>
      <c r="BN2747" s="2"/>
      <c r="BO2747" s="1"/>
      <c r="BP2747" s="1"/>
      <c r="BQ2747" s="1"/>
      <c r="BR2747" s="2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2"/>
      <c r="CG2747" s="1"/>
      <c r="CH2747" s="1"/>
      <c r="CI2747" s="2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2"/>
      <c r="DR2747" s="1"/>
      <c r="DS2747" s="1"/>
      <c r="DT2747" s="1"/>
      <c r="DU2747" s="1"/>
      <c r="DV2747" s="1"/>
      <c r="DW2747" s="1"/>
    </row>
    <row r="2748" spans="1:127" x14ac:dyDescent="0.3">
      <c r="A2748" s="1"/>
      <c r="B2748" s="1"/>
      <c r="C2748" s="1"/>
      <c r="D2748" s="1"/>
      <c r="E2748" s="1"/>
      <c r="F2748" s="1"/>
      <c r="G2748" s="1"/>
      <c r="H2748" s="2"/>
      <c r="I2748" s="1"/>
      <c r="J2748" s="1"/>
      <c r="K2748" s="2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2"/>
      <c r="BF2748" s="1"/>
      <c r="BG2748" s="1"/>
      <c r="BH2748" s="1"/>
      <c r="BI2748" s="1"/>
      <c r="BJ2748" s="1"/>
      <c r="BK2748" s="1"/>
      <c r="BL2748" s="1"/>
      <c r="BM2748" s="1"/>
      <c r="BN2748" s="2"/>
      <c r="BO2748" s="1"/>
      <c r="BP2748" s="1"/>
      <c r="BQ2748" s="1"/>
      <c r="BR2748" s="2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2"/>
      <c r="CG2748" s="1"/>
      <c r="CH2748" s="1"/>
      <c r="CI2748" s="2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2"/>
      <c r="DR2748" s="1"/>
      <c r="DS2748" s="1"/>
      <c r="DT2748" s="1"/>
      <c r="DU2748" s="1"/>
      <c r="DV2748" s="1"/>
      <c r="DW2748" s="1"/>
    </row>
    <row r="2749" spans="1:127" x14ac:dyDescent="0.3">
      <c r="A2749" s="1"/>
      <c r="B2749" s="1"/>
      <c r="C2749" s="1"/>
      <c r="D2749" s="1"/>
      <c r="E2749" s="1"/>
      <c r="F2749" s="1"/>
      <c r="G2749" s="1"/>
      <c r="H2749" s="2"/>
      <c r="I2749" s="1"/>
      <c r="J2749" s="1"/>
      <c r="K2749" s="2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2"/>
      <c r="BF2749" s="1"/>
      <c r="BG2749" s="1"/>
      <c r="BH2749" s="1"/>
      <c r="BI2749" s="1"/>
      <c r="BJ2749" s="1"/>
      <c r="BK2749" s="1"/>
      <c r="BL2749" s="1"/>
      <c r="BM2749" s="1"/>
      <c r="BN2749" s="2"/>
      <c r="BO2749" s="1"/>
      <c r="BP2749" s="1"/>
      <c r="BQ2749" s="1"/>
      <c r="BR2749" s="2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2"/>
      <c r="CG2749" s="1"/>
      <c r="CH2749" s="1"/>
      <c r="CI2749" s="2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2"/>
      <c r="DR2749" s="1"/>
      <c r="DS2749" s="1"/>
      <c r="DT2749" s="1"/>
      <c r="DU2749" s="1"/>
      <c r="DV2749" s="1"/>
      <c r="DW2749" s="1"/>
    </row>
    <row r="2750" spans="1:127" x14ac:dyDescent="0.3">
      <c r="A2750" s="1"/>
      <c r="B2750" s="1"/>
      <c r="C2750" s="1"/>
      <c r="D2750" s="1"/>
      <c r="E2750" s="1"/>
      <c r="F2750" s="1"/>
      <c r="G2750" s="1"/>
      <c r="H2750" s="2"/>
      <c r="I2750" s="1"/>
      <c r="J2750" s="1"/>
      <c r="K2750" s="2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2"/>
      <c r="BF2750" s="1"/>
      <c r="BG2750" s="1"/>
      <c r="BH2750" s="1"/>
      <c r="BI2750" s="1"/>
      <c r="BJ2750" s="1"/>
      <c r="BK2750" s="1"/>
      <c r="BL2750" s="1"/>
      <c r="BM2750" s="1"/>
      <c r="BN2750" s="2"/>
      <c r="BO2750" s="1"/>
      <c r="BP2750" s="1"/>
      <c r="BQ2750" s="1"/>
      <c r="BR2750" s="2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2"/>
      <c r="CG2750" s="1"/>
      <c r="CH2750" s="1"/>
      <c r="CI2750" s="2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2"/>
      <c r="DR2750" s="1"/>
      <c r="DS2750" s="1"/>
      <c r="DT2750" s="1"/>
      <c r="DU2750" s="1"/>
      <c r="DV2750" s="1"/>
      <c r="DW2750" s="1"/>
    </row>
    <row r="2751" spans="1:127" x14ac:dyDescent="0.3">
      <c r="A2751" s="1"/>
      <c r="B2751" s="1"/>
      <c r="C2751" s="1"/>
      <c r="D2751" s="1"/>
      <c r="E2751" s="1"/>
      <c r="F2751" s="1"/>
      <c r="G2751" s="1"/>
      <c r="H2751" s="2"/>
      <c r="I2751" s="1"/>
      <c r="J2751" s="1"/>
      <c r="K2751" s="2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2"/>
      <c r="BF2751" s="1"/>
      <c r="BG2751" s="1"/>
      <c r="BH2751" s="1"/>
      <c r="BI2751" s="1"/>
      <c r="BJ2751" s="1"/>
      <c r="BK2751" s="1"/>
      <c r="BL2751" s="1"/>
      <c r="BM2751" s="1"/>
      <c r="BN2751" s="2"/>
      <c r="BO2751" s="1"/>
      <c r="BP2751" s="1"/>
      <c r="BQ2751" s="1"/>
      <c r="BR2751" s="2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2"/>
      <c r="CG2751" s="1"/>
      <c r="CH2751" s="1"/>
      <c r="CI2751" s="2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2"/>
      <c r="DR2751" s="1"/>
      <c r="DS2751" s="1"/>
      <c r="DT2751" s="1"/>
      <c r="DU2751" s="1"/>
      <c r="DV2751" s="1"/>
      <c r="DW2751" s="1"/>
    </row>
    <row r="2752" spans="1:127" x14ac:dyDescent="0.3">
      <c r="A2752" s="1"/>
      <c r="B2752" s="1"/>
      <c r="C2752" s="1"/>
      <c r="D2752" s="1"/>
      <c r="E2752" s="1"/>
      <c r="F2752" s="1"/>
      <c r="G2752" s="1"/>
      <c r="H2752" s="2"/>
      <c r="I2752" s="1"/>
      <c r="J2752" s="1"/>
      <c r="K2752" s="2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2"/>
      <c r="BF2752" s="1"/>
      <c r="BG2752" s="1"/>
      <c r="BH2752" s="1"/>
      <c r="BI2752" s="1"/>
      <c r="BJ2752" s="1"/>
      <c r="BK2752" s="1"/>
      <c r="BL2752" s="1"/>
      <c r="BM2752" s="1"/>
      <c r="BN2752" s="2"/>
      <c r="BO2752" s="1"/>
      <c r="BP2752" s="1"/>
      <c r="BQ2752" s="1"/>
      <c r="BR2752" s="2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2"/>
      <c r="CG2752" s="1"/>
      <c r="CH2752" s="1"/>
      <c r="CI2752" s="2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2"/>
      <c r="DR2752" s="1"/>
      <c r="DS2752" s="1"/>
      <c r="DT2752" s="1"/>
      <c r="DU2752" s="1"/>
      <c r="DV2752" s="1"/>
      <c r="DW2752" s="1"/>
    </row>
    <row r="2753" spans="1:127" x14ac:dyDescent="0.3">
      <c r="A2753" s="1"/>
      <c r="B2753" s="1"/>
      <c r="C2753" s="1"/>
      <c r="D2753" s="1"/>
      <c r="E2753" s="1"/>
      <c r="F2753" s="1"/>
      <c r="G2753" s="2"/>
      <c r="H2753" s="2"/>
      <c r="I2753" s="1"/>
      <c r="J2753" s="1"/>
      <c r="K2753" s="2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2"/>
      <c r="BF2753" s="1"/>
      <c r="BG2753" s="1"/>
      <c r="BH2753" s="1"/>
      <c r="BI2753" s="1"/>
      <c r="BJ2753" s="1"/>
      <c r="BK2753" s="1"/>
      <c r="BL2753" s="1"/>
      <c r="BM2753" s="1"/>
      <c r="BN2753" s="2"/>
      <c r="BO2753" s="1"/>
      <c r="BP2753" s="1"/>
      <c r="BQ2753" s="1"/>
      <c r="BR2753" s="2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2"/>
      <c r="CG2753" s="1"/>
      <c r="CH2753" s="1"/>
      <c r="CI2753" s="2"/>
      <c r="CJ2753" s="1"/>
      <c r="CK2753" s="1"/>
      <c r="CL2753" s="1"/>
      <c r="CM2753" s="1"/>
      <c r="CN2753" s="1"/>
      <c r="CO2753" s="1"/>
      <c r="CP2753" s="1"/>
      <c r="CQ2753" s="1"/>
      <c r="CR2753" s="2"/>
      <c r="CS2753" s="2"/>
      <c r="CT2753" s="2"/>
      <c r="CU2753" s="2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2"/>
      <c r="DR2753" s="1"/>
      <c r="DS2753" s="1"/>
      <c r="DT2753" s="1"/>
      <c r="DU2753" s="2"/>
      <c r="DV2753" s="1"/>
      <c r="DW2753" s="1"/>
    </row>
    <row r="2754" spans="1:127" x14ac:dyDescent="0.3">
      <c r="A2754" s="1"/>
      <c r="B2754" s="1"/>
      <c r="C2754" s="1"/>
      <c r="D2754" s="1"/>
      <c r="E2754" s="1"/>
      <c r="F2754" s="1"/>
      <c r="G2754" s="1"/>
      <c r="H2754" s="2"/>
      <c r="I2754" s="1"/>
      <c r="J2754" s="1"/>
      <c r="K2754" s="2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2"/>
      <c r="BF2754" s="1"/>
      <c r="BG2754" s="1"/>
      <c r="BH2754" s="1"/>
      <c r="BI2754" s="1"/>
      <c r="BJ2754" s="1"/>
      <c r="BK2754" s="1"/>
      <c r="BL2754" s="1"/>
      <c r="BM2754" s="1"/>
      <c r="BN2754" s="2"/>
      <c r="BO2754" s="1"/>
      <c r="BP2754" s="1"/>
      <c r="BQ2754" s="1"/>
      <c r="BR2754" s="2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2"/>
      <c r="CG2754" s="1"/>
      <c r="CH2754" s="1"/>
      <c r="CI2754" s="2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2"/>
      <c r="DR2754" s="1"/>
      <c r="DS2754" s="1"/>
      <c r="DT2754" s="1"/>
      <c r="DU2754" s="1"/>
      <c r="DV2754" s="1"/>
      <c r="DW2754" s="1"/>
    </row>
    <row r="2755" spans="1:127" x14ac:dyDescent="0.3">
      <c r="A2755" s="1"/>
      <c r="B2755" s="1"/>
      <c r="C2755" s="1"/>
      <c r="D2755" s="1"/>
      <c r="E2755" s="1"/>
      <c r="F2755" s="1"/>
      <c r="G2755" s="1"/>
      <c r="H2755" s="2"/>
      <c r="I2755" s="1"/>
      <c r="J2755" s="1"/>
      <c r="K2755" s="2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2"/>
      <c r="BF2755" s="1"/>
      <c r="BG2755" s="1"/>
      <c r="BH2755" s="1"/>
      <c r="BI2755" s="1"/>
      <c r="BJ2755" s="1"/>
      <c r="BK2755" s="1"/>
      <c r="BL2755" s="1"/>
      <c r="BM2755" s="1"/>
      <c r="BN2755" s="2"/>
      <c r="BO2755" s="1"/>
      <c r="BP2755" s="1"/>
      <c r="BQ2755" s="1"/>
      <c r="BR2755" s="2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2"/>
      <c r="CG2755" s="1"/>
      <c r="CH2755" s="1"/>
      <c r="CI2755" s="2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2"/>
      <c r="DR2755" s="1"/>
      <c r="DS2755" s="1"/>
      <c r="DT2755" s="1"/>
      <c r="DU2755" s="1"/>
      <c r="DV2755" s="1"/>
      <c r="DW2755" s="1"/>
    </row>
    <row r="2756" spans="1:127" x14ac:dyDescent="0.3">
      <c r="A2756" s="1"/>
      <c r="B2756" s="1"/>
      <c r="C2756" s="1"/>
      <c r="D2756" s="1"/>
      <c r="E2756" s="1"/>
      <c r="F2756" s="1"/>
      <c r="G2756" s="1"/>
      <c r="H2756" s="2"/>
      <c r="I2756" s="1"/>
      <c r="J2756" s="1"/>
      <c r="K2756" s="2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2"/>
      <c r="BF2756" s="1"/>
      <c r="BG2756" s="1"/>
      <c r="BH2756" s="1"/>
      <c r="BI2756" s="1"/>
      <c r="BJ2756" s="1"/>
      <c r="BK2756" s="1"/>
      <c r="BL2756" s="1"/>
      <c r="BM2756" s="1"/>
      <c r="BN2756" s="2"/>
      <c r="BO2756" s="1"/>
      <c r="BP2756" s="1"/>
      <c r="BQ2756" s="1"/>
      <c r="BR2756" s="2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2"/>
      <c r="CG2756" s="1"/>
      <c r="CH2756" s="1"/>
      <c r="CI2756" s="2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2"/>
      <c r="DR2756" s="1"/>
      <c r="DS2756" s="1"/>
      <c r="DT2756" s="1"/>
      <c r="DU2756" s="2"/>
      <c r="DV2756" s="1"/>
      <c r="DW2756" s="1"/>
    </row>
    <row r="2757" spans="1:127" x14ac:dyDescent="0.3">
      <c r="A2757" s="1"/>
      <c r="B2757" s="1"/>
      <c r="C2757" s="1"/>
      <c r="D2757" s="1"/>
      <c r="E2757" s="1"/>
      <c r="F2757" s="1"/>
      <c r="G2757" s="1"/>
      <c r="H2757" s="2"/>
      <c r="I2757" s="1"/>
      <c r="J2757" s="1"/>
      <c r="K2757" s="2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2"/>
      <c r="BF2757" s="1"/>
      <c r="BG2757" s="1"/>
      <c r="BH2757" s="1"/>
      <c r="BI2757" s="1"/>
      <c r="BJ2757" s="1"/>
      <c r="BK2757" s="1"/>
      <c r="BL2757" s="1"/>
      <c r="BM2757" s="1"/>
      <c r="BN2757" s="2"/>
      <c r="BO2757" s="1"/>
      <c r="BP2757" s="1"/>
      <c r="BQ2757" s="1"/>
      <c r="BR2757" s="2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2"/>
      <c r="CG2757" s="1"/>
      <c r="CH2757" s="1"/>
      <c r="CI2757" s="2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2"/>
      <c r="DR2757" s="1"/>
      <c r="DS2757" s="1"/>
      <c r="DT2757" s="1"/>
      <c r="DU2757" s="1"/>
      <c r="DV2757" s="1"/>
      <c r="DW2757" s="1"/>
    </row>
    <row r="2758" spans="1:127" x14ac:dyDescent="0.3">
      <c r="A2758" s="1"/>
      <c r="B2758" s="1"/>
      <c r="C2758" s="1"/>
      <c r="D2758" s="1"/>
      <c r="E2758" s="1"/>
      <c r="F2758" s="1"/>
      <c r="G2758" s="1"/>
      <c r="H2758" s="2"/>
      <c r="I2758" s="1"/>
      <c r="J2758" s="1"/>
      <c r="K2758" s="2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2"/>
      <c r="BF2758" s="1"/>
      <c r="BG2758" s="1"/>
      <c r="BH2758" s="1"/>
      <c r="BI2758" s="1"/>
      <c r="BJ2758" s="1"/>
      <c r="BK2758" s="1"/>
      <c r="BL2758" s="1"/>
      <c r="BM2758" s="1"/>
      <c r="BN2758" s="2"/>
      <c r="BO2758" s="1"/>
      <c r="BP2758" s="1"/>
      <c r="BQ2758" s="1"/>
      <c r="BR2758" s="2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2"/>
      <c r="CG2758" s="1"/>
      <c r="CH2758" s="1"/>
      <c r="CI2758" s="2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2"/>
      <c r="DR2758" s="1"/>
      <c r="DS2758" s="1"/>
      <c r="DT2758" s="1"/>
      <c r="DU2758" s="1"/>
      <c r="DV2758" s="1"/>
      <c r="DW2758" s="1"/>
    </row>
    <row r="2759" spans="1:127" x14ac:dyDescent="0.3">
      <c r="A2759" s="1"/>
      <c r="B2759" s="1"/>
      <c r="C2759" s="1"/>
      <c r="D2759" s="1"/>
      <c r="E2759" s="1"/>
      <c r="F2759" s="1"/>
      <c r="G2759" s="1"/>
      <c r="H2759" s="2"/>
      <c r="I2759" s="1"/>
      <c r="J2759" s="1"/>
      <c r="K2759" s="2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2"/>
      <c r="BF2759" s="1"/>
      <c r="BG2759" s="1"/>
      <c r="BH2759" s="1"/>
      <c r="BI2759" s="1"/>
      <c r="BJ2759" s="1"/>
      <c r="BK2759" s="1"/>
      <c r="BL2759" s="1"/>
      <c r="BM2759" s="1"/>
      <c r="BN2759" s="2"/>
      <c r="BO2759" s="1"/>
      <c r="BP2759" s="1"/>
      <c r="BQ2759" s="1"/>
      <c r="BR2759" s="2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2"/>
      <c r="CG2759" s="1"/>
      <c r="CH2759" s="1"/>
      <c r="CI2759" s="2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2"/>
      <c r="DR2759" s="1"/>
      <c r="DS2759" s="1"/>
      <c r="DT2759" s="1"/>
      <c r="DU2759" s="2"/>
      <c r="DV2759" s="1"/>
      <c r="DW2759" s="1"/>
    </row>
    <row r="2760" spans="1:127" x14ac:dyDescent="0.3">
      <c r="A2760" s="1"/>
      <c r="B2760" s="1"/>
      <c r="C2760" s="1"/>
      <c r="D2760" s="1"/>
      <c r="E2760" s="1"/>
      <c r="F2760" s="1"/>
      <c r="G2760" s="1"/>
      <c r="H2760" s="2"/>
      <c r="I2760" s="1"/>
      <c r="J2760" s="1"/>
      <c r="K2760" s="2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2"/>
      <c r="BF2760" s="1"/>
      <c r="BG2760" s="1"/>
      <c r="BH2760" s="1"/>
      <c r="BI2760" s="1"/>
      <c r="BJ2760" s="1"/>
      <c r="BK2760" s="1"/>
      <c r="BL2760" s="1"/>
      <c r="BM2760" s="1"/>
      <c r="BN2760" s="2"/>
      <c r="BO2760" s="1"/>
      <c r="BP2760" s="1"/>
      <c r="BQ2760" s="1"/>
      <c r="BR2760" s="2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2"/>
      <c r="CG2760" s="1"/>
      <c r="CH2760" s="1"/>
      <c r="CI2760" s="2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2"/>
      <c r="DR2760" s="1"/>
      <c r="DS2760" s="1"/>
      <c r="DT2760" s="1"/>
      <c r="DU2760" s="2"/>
      <c r="DV2760" s="1"/>
      <c r="DW2760" s="1"/>
    </row>
    <row r="2761" spans="1:127" x14ac:dyDescent="0.3">
      <c r="A2761" s="1"/>
      <c r="B2761" s="1"/>
      <c r="C2761" s="1"/>
      <c r="D2761" s="1"/>
      <c r="E2761" s="1"/>
      <c r="F2761" s="1"/>
      <c r="G2761" s="1"/>
      <c r="H2761" s="2"/>
      <c r="I2761" s="1"/>
      <c r="J2761" s="1"/>
      <c r="K2761" s="2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2"/>
      <c r="BF2761" s="1"/>
      <c r="BG2761" s="1"/>
      <c r="BH2761" s="1"/>
      <c r="BI2761" s="1"/>
      <c r="BJ2761" s="1"/>
      <c r="BK2761" s="1"/>
      <c r="BL2761" s="1"/>
      <c r="BM2761" s="1"/>
      <c r="BN2761" s="2"/>
      <c r="BO2761" s="1"/>
      <c r="BP2761" s="1"/>
      <c r="BQ2761" s="1"/>
      <c r="BR2761" s="2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2"/>
      <c r="CG2761" s="1"/>
      <c r="CH2761" s="1"/>
      <c r="CI2761" s="2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2"/>
      <c r="DR2761" s="1"/>
      <c r="DS2761" s="1"/>
      <c r="DT2761" s="1"/>
      <c r="DU2761" s="1"/>
      <c r="DV2761" s="1"/>
      <c r="DW2761" s="1"/>
    </row>
    <row r="2762" spans="1:127" x14ac:dyDescent="0.3">
      <c r="A2762" s="1"/>
      <c r="B2762" s="1"/>
      <c r="C2762" s="1"/>
      <c r="D2762" s="1"/>
      <c r="E2762" s="1"/>
      <c r="F2762" s="1"/>
      <c r="G2762" s="1"/>
      <c r="H2762" s="2"/>
      <c r="I2762" s="1"/>
      <c r="J2762" s="1"/>
      <c r="K2762" s="2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2"/>
      <c r="BF2762" s="1"/>
      <c r="BG2762" s="1"/>
      <c r="BH2762" s="1"/>
      <c r="BI2762" s="1"/>
      <c r="BJ2762" s="1"/>
      <c r="BK2762" s="1"/>
      <c r="BL2762" s="1"/>
      <c r="BM2762" s="1"/>
      <c r="BN2762" s="2"/>
      <c r="BO2762" s="1"/>
      <c r="BP2762" s="1"/>
      <c r="BQ2762" s="1"/>
      <c r="BR2762" s="2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2"/>
      <c r="CG2762" s="1"/>
      <c r="CH2762" s="1"/>
      <c r="CI2762" s="2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2"/>
      <c r="DR2762" s="1"/>
      <c r="DS2762" s="1"/>
      <c r="DT2762" s="1"/>
      <c r="DU2762" s="1"/>
      <c r="DV2762" s="1"/>
      <c r="DW2762" s="1"/>
    </row>
    <row r="2763" spans="1:127" x14ac:dyDescent="0.3">
      <c r="A2763" s="1"/>
      <c r="B2763" s="1"/>
      <c r="C2763" s="1"/>
      <c r="D2763" s="1"/>
      <c r="E2763" s="1"/>
      <c r="F2763" s="1"/>
      <c r="G2763" s="1"/>
      <c r="H2763" s="2"/>
      <c r="I2763" s="1"/>
      <c r="J2763" s="1"/>
      <c r="K2763" s="2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2"/>
      <c r="BF2763" s="1"/>
      <c r="BG2763" s="1"/>
      <c r="BH2763" s="1"/>
      <c r="BI2763" s="1"/>
      <c r="BJ2763" s="1"/>
      <c r="BK2763" s="1"/>
      <c r="BL2763" s="1"/>
      <c r="BM2763" s="1"/>
      <c r="BN2763" s="2"/>
      <c r="BO2763" s="1"/>
      <c r="BP2763" s="1"/>
      <c r="BQ2763" s="1"/>
      <c r="BR2763" s="2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2"/>
      <c r="CG2763" s="1"/>
      <c r="CH2763" s="1"/>
      <c r="CI2763" s="2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2"/>
      <c r="DR2763" s="1"/>
      <c r="DS2763" s="1"/>
      <c r="DT2763" s="1"/>
      <c r="DU2763" s="1"/>
      <c r="DV2763" s="1"/>
      <c r="DW2763" s="1"/>
    </row>
    <row r="2764" spans="1:127" x14ac:dyDescent="0.3">
      <c r="A2764" s="1"/>
      <c r="B2764" s="1"/>
      <c r="C2764" s="1"/>
      <c r="D2764" s="1"/>
      <c r="E2764" s="1"/>
      <c r="F2764" s="1"/>
      <c r="G2764" s="1"/>
      <c r="H2764" s="2"/>
      <c r="I2764" s="1"/>
      <c r="J2764" s="1"/>
      <c r="K2764" s="2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2"/>
      <c r="BF2764" s="1"/>
      <c r="BG2764" s="1"/>
      <c r="BH2764" s="1"/>
      <c r="BI2764" s="1"/>
      <c r="BJ2764" s="1"/>
      <c r="BK2764" s="1"/>
      <c r="BL2764" s="1"/>
      <c r="BM2764" s="1"/>
      <c r="BN2764" s="2"/>
      <c r="BO2764" s="1"/>
      <c r="BP2764" s="1"/>
      <c r="BQ2764" s="1"/>
      <c r="BR2764" s="2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2"/>
      <c r="CG2764" s="1"/>
      <c r="CH2764" s="1"/>
      <c r="CI2764" s="2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2"/>
      <c r="DR2764" s="1"/>
      <c r="DS2764" s="1"/>
      <c r="DT2764" s="1"/>
      <c r="DU2764" s="1"/>
      <c r="DV2764" s="1"/>
      <c r="DW2764" s="1"/>
    </row>
    <row r="2765" spans="1:127" x14ac:dyDescent="0.3">
      <c r="A2765" s="1"/>
      <c r="B2765" s="1"/>
      <c r="C2765" s="1"/>
      <c r="D2765" s="1"/>
      <c r="E2765" s="1"/>
      <c r="F2765" s="1"/>
      <c r="G2765" s="1"/>
      <c r="H2765" s="2"/>
      <c r="I2765" s="1"/>
      <c r="J2765" s="1"/>
      <c r="K2765" s="2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2"/>
      <c r="BF2765" s="1"/>
      <c r="BG2765" s="1"/>
      <c r="BH2765" s="1"/>
      <c r="BI2765" s="1"/>
      <c r="BJ2765" s="1"/>
      <c r="BK2765" s="1"/>
      <c r="BL2765" s="1"/>
      <c r="BM2765" s="1"/>
      <c r="BN2765" s="2"/>
      <c r="BO2765" s="1"/>
      <c r="BP2765" s="1"/>
      <c r="BQ2765" s="1"/>
      <c r="BR2765" s="2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2"/>
      <c r="CG2765" s="1"/>
      <c r="CH2765" s="1"/>
      <c r="CI2765" s="2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2"/>
      <c r="DR2765" s="1"/>
      <c r="DS2765" s="1"/>
      <c r="DT2765" s="1"/>
      <c r="DU2765" s="1"/>
      <c r="DV2765" s="1"/>
      <c r="DW2765" s="1"/>
    </row>
    <row r="2766" spans="1:127" x14ac:dyDescent="0.3">
      <c r="A2766" s="1"/>
      <c r="B2766" s="1"/>
      <c r="C2766" s="1"/>
      <c r="D2766" s="1"/>
      <c r="E2766" s="1"/>
      <c r="F2766" s="1"/>
      <c r="G2766" s="1"/>
      <c r="H2766" s="2"/>
      <c r="I2766" s="1"/>
      <c r="J2766" s="1"/>
      <c r="K2766" s="2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2"/>
      <c r="BF2766" s="1"/>
      <c r="BG2766" s="1"/>
      <c r="BH2766" s="1"/>
      <c r="BI2766" s="1"/>
      <c r="BJ2766" s="1"/>
      <c r="BK2766" s="1"/>
      <c r="BL2766" s="1"/>
      <c r="BM2766" s="1"/>
      <c r="BN2766" s="2"/>
      <c r="BO2766" s="1"/>
      <c r="BP2766" s="1"/>
      <c r="BQ2766" s="1"/>
      <c r="BR2766" s="2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2"/>
      <c r="CG2766" s="1"/>
      <c r="CH2766" s="1"/>
      <c r="CI2766" s="2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2"/>
      <c r="DR2766" s="1"/>
      <c r="DS2766" s="1"/>
      <c r="DT2766" s="1"/>
      <c r="DU2766" s="1"/>
      <c r="DV2766" s="1"/>
      <c r="DW2766" s="1"/>
    </row>
    <row r="2767" spans="1:127" x14ac:dyDescent="0.3">
      <c r="A2767" s="1"/>
      <c r="B2767" s="1"/>
      <c r="C2767" s="1"/>
      <c r="D2767" s="1"/>
      <c r="E2767" s="1"/>
      <c r="F2767" s="1"/>
      <c r="G2767" s="1"/>
      <c r="H2767" s="2"/>
      <c r="I2767" s="1"/>
      <c r="J2767" s="1"/>
      <c r="K2767" s="2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2"/>
      <c r="BF2767" s="1"/>
      <c r="BG2767" s="1"/>
      <c r="BH2767" s="1"/>
      <c r="BI2767" s="1"/>
      <c r="BJ2767" s="1"/>
      <c r="BK2767" s="1"/>
      <c r="BL2767" s="1"/>
      <c r="BM2767" s="1"/>
      <c r="BN2767" s="2"/>
      <c r="BO2767" s="1"/>
      <c r="BP2767" s="1"/>
      <c r="BQ2767" s="1"/>
      <c r="BR2767" s="2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2"/>
      <c r="CG2767" s="1"/>
      <c r="CH2767" s="1"/>
      <c r="CI2767" s="2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2"/>
      <c r="DR2767" s="1"/>
      <c r="DS2767" s="1"/>
      <c r="DT2767" s="1"/>
      <c r="DU2767" s="1"/>
      <c r="DV2767" s="1"/>
      <c r="DW2767" s="1"/>
    </row>
    <row r="2768" spans="1:127" x14ac:dyDescent="0.3">
      <c r="A2768" s="1"/>
      <c r="B2768" s="1"/>
      <c r="C2768" s="1"/>
      <c r="D2768" s="1"/>
      <c r="E2768" s="1"/>
      <c r="F2768" s="1"/>
      <c r="G2768" s="1"/>
      <c r="H2768" s="2"/>
      <c r="I2768" s="1"/>
      <c r="J2768" s="1"/>
      <c r="K2768" s="2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2"/>
      <c r="BF2768" s="1"/>
      <c r="BG2768" s="1"/>
      <c r="BH2768" s="1"/>
      <c r="BI2768" s="1"/>
      <c r="BJ2768" s="1"/>
      <c r="BK2768" s="1"/>
      <c r="BL2768" s="1"/>
      <c r="BM2768" s="1"/>
      <c r="BN2768" s="2"/>
      <c r="BO2768" s="1"/>
      <c r="BP2768" s="1"/>
      <c r="BQ2768" s="1"/>
      <c r="BR2768" s="2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2"/>
      <c r="CG2768" s="1"/>
      <c r="CH2768" s="1"/>
      <c r="CI2768" s="2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2"/>
      <c r="DR2768" s="1"/>
      <c r="DS2768" s="1"/>
      <c r="DT2768" s="1"/>
      <c r="DU2768" s="1"/>
      <c r="DV2768" s="1"/>
      <c r="DW2768" s="1"/>
    </row>
    <row r="2769" spans="1:127" x14ac:dyDescent="0.3">
      <c r="A2769" s="1"/>
      <c r="B2769" s="1"/>
      <c r="C2769" s="1"/>
      <c r="D2769" s="1"/>
      <c r="E2769" s="1"/>
      <c r="F2769" s="1"/>
      <c r="G2769" s="1"/>
      <c r="H2769" s="2"/>
      <c r="I2769" s="1"/>
      <c r="J2769" s="1"/>
      <c r="K2769" s="2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2"/>
      <c r="BF2769" s="1"/>
      <c r="BG2769" s="1"/>
      <c r="BH2769" s="1"/>
      <c r="BI2769" s="1"/>
      <c r="BJ2769" s="1"/>
      <c r="BK2769" s="1"/>
      <c r="BL2769" s="1"/>
      <c r="BM2769" s="1"/>
      <c r="BN2769" s="2"/>
      <c r="BO2769" s="1"/>
      <c r="BP2769" s="1"/>
      <c r="BQ2769" s="1"/>
      <c r="BR2769" s="2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2"/>
      <c r="CG2769" s="1"/>
      <c r="CH2769" s="1"/>
      <c r="CI2769" s="2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2"/>
      <c r="DR2769" s="1"/>
      <c r="DS2769" s="1"/>
      <c r="DT2769" s="1"/>
      <c r="DU2769" s="2"/>
      <c r="DV2769" s="1"/>
      <c r="DW2769" s="1"/>
    </row>
    <row r="2770" spans="1:127" x14ac:dyDescent="0.3">
      <c r="A2770" s="1"/>
      <c r="B2770" s="1"/>
      <c r="C2770" s="1"/>
      <c r="D2770" s="1"/>
      <c r="E2770" s="1"/>
      <c r="F2770" s="1"/>
      <c r="G2770" s="1"/>
      <c r="H2770" s="2"/>
      <c r="I2770" s="1"/>
      <c r="J2770" s="1"/>
      <c r="K2770" s="2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2"/>
      <c r="BF2770" s="1"/>
      <c r="BG2770" s="1"/>
      <c r="BH2770" s="1"/>
      <c r="BI2770" s="1"/>
      <c r="BJ2770" s="1"/>
      <c r="BK2770" s="1"/>
      <c r="BL2770" s="1"/>
      <c r="BM2770" s="1"/>
      <c r="BN2770" s="2"/>
      <c r="BO2770" s="1"/>
      <c r="BP2770" s="1"/>
      <c r="BQ2770" s="1"/>
      <c r="BR2770" s="2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2"/>
      <c r="CG2770" s="1"/>
      <c r="CH2770" s="1"/>
      <c r="CI2770" s="2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2"/>
      <c r="DR2770" s="1"/>
      <c r="DS2770" s="1"/>
      <c r="DT2770" s="1"/>
      <c r="DU2770" s="1"/>
      <c r="DV2770" s="1"/>
      <c r="DW2770" s="1"/>
    </row>
    <row r="2771" spans="1:127" x14ac:dyDescent="0.3">
      <c r="A2771" s="1"/>
      <c r="B2771" s="1"/>
      <c r="C2771" s="1"/>
      <c r="D2771" s="1"/>
      <c r="E2771" s="1"/>
      <c r="F2771" s="1"/>
      <c r="G2771" s="1"/>
      <c r="H2771" s="2"/>
      <c r="I2771" s="1"/>
      <c r="J2771" s="1"/>
      <c r="K2771" s="2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2"/>
      <c r="BF2771" s="1"/>
      <c r="BG2771" s="1"/>
      <c r="BH2771" s="1"/>
      <c r="BI2771" s="1"/>
      <c r="BJ2771" s="1"/>
      <c r="BK2771" s="1"/>
      <c r="BL2771" s="1"/>
      <c r="BM2771" s="1"/>
      <c r="BN2771" s="2"/>
      <c r="BO2771" s="1"/>
      <c r="BP2771" s="1"/>
      <c r="BQ2771" s="1"/>
      <c r="BR2771" s="2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2"/>
      <c r="CG2771" s="1"/>
      <c r="CH2771" s="1"/>
      <c r="CI2771" s="2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2"/>
      <c r="DR2771" s="1"/>
      <c r="DS2771" s="1"/>
      <c r="DT2771" s="1"/>
      <c r="DU2771" s="1"/>
      <c r="DV2771" s="1"/>
      <c r="DW2771" s="1"/>
    </row>
    <row r="2772" spans="1:127" x14ac:dyDescent="0.3">
      <c r="A2772" s="1"/>
      <c r="B2772" s="1"/>
      <c r="C2772" s="1"/>
      <c r="D2772" s="1"/>
      <c r="E2772" s="1"/>
      <c r="F2772" s="1"/>
      <c r="G2772" s="1"/>
      <c r="H2772" s="2"/>
      <c r="I2772" s="1"/>
      <c r="J2772" s="1"/>
      <c r="K2772" s="2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2"/>
      <c r="BF2772" s="1"/>
      <c r="BG2772" s="1"/>
      <c r="BH2772" s="1"/>
      <c r="BI2772" s="1"/>
      <c r="BJ2772" s="1"/>
      <c r="BK2772" s="1"/>
      <c r="BL2772" s="1"/>
      <c r="BM2772" s="1"/>
      <c r="BN2772" s="2"/>
      <c r="BO2772" s="1"/>
      <c r="BP2772" s="1"/>
      <c r="BQ2772" s="1"/>
      <c r="BR2772" s="2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2"/>
      <c r="CG2772" s="1"/>
      <c r="CH2772" s="1"/>
      <c r="CI2772" s="2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2"/>
      <c r="DR2772" s="1"/>
      <c r="DS2772" s="1"/>
      <c r="DT2772" s="1"/>
      <c r="DU2772" s="1"/>
      <c r="DV2772" s="1"/>
      <c r="DW2772" s="1"/>
    </row>
    <row r="2773" spans="1:127" x14ac:dyDescent="0.3">
      <c r="A2773" s="1"/>
      <c r="B2773" s="1"/>
      <c r="C2773" s="1"/>
      <c r="D2773" s="1"/>
      <c r="E2773" s="1"/>
      <c r="F2773" s="1"/>
      <c r="G2773" s="1"/>
      <c r="H2773" s="2"/>
      <c r="I2773" s="1"/>
      <c r="J2773" s="1"/>
      <c r="K2773" s="2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2"/>
      <c r="BF2773" s="1"/>
      <c r="BG2773" s="1"/>
      <c r="BH2773" s="1"/>
      <c r="BI2773" s="1"/>
      <c r="BJ2773" s="1"/>
      <c r="BK2773" s="1"/>
      <c r="BL2773" s="1"/>
      <c r="BM2773" s="1"/>
      <c r="BN2773" s="2"/>
      <c r="BO2773" s="1"/>
      <c r="BP2773" s="1"/>
      <c r="BQ2773" s="1"/>
      <c r="BR2773" s="2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2"/>
      <c r="CG2773" s="1"/>
      <c r="CH2773" s="1"/>
      <c r="CI2773" s="2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2"/>
      <c r="DR2773" s="1"/>
      <c r="DS2773" s="1"/>
      <c r="DT2773" s="1"/>
      <c r="DU2773" s="1"/>
      <c r="DV2773" s="1"/>
      <c r="DW2773" s="1"/>
    </row>
    <row r="2774" spans="1:127" x14ac:dyDescent="0.3">
      <c r="A2774" s="1"/>
      <c r="B2774" s="1"/>
      <c r="C2774" s="1"/>
      <c r="D2774" s="1"/>
      <c r="E2774" s="1"/>
      <c r="F2774" s="1"/>
      <c r="G2774" s="1"/>
      <c r="H2774" s="2"/>
      <c r="I2774" s="1"/>
      <c r="J2774" s="1"/>
      <c r="K2774" s="2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2"/>
      <c r="BF2774" s="1"/>
      <c r="BG2774" s="1"/>
      <c r="BH2774" s="1"/>
      <c r="BI2774" s="1"/>
      <c r="BJ2774" s="1"/>
      <c r="BK2774" s="1"/>
      <c r="BL2774" s="1"/>
      <c r="BM2774" s="1"/>
      <c r="BN2774" s="2"/>
      <c r="BO2774" s="1"/>
      <c r="BP2774" s="1"/>
      <c r="BQ2774" s="1"/>
      <c r="BR2774" s="2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2"/>
      <c r="CG2774" s="1"/>
      <c r="CH2774" s="1"/>
      <c r="CI2774" s="2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2"/>
      <c r="DR2774" s="1"/>
      <c r="DS2774" s="1"/>
      <c r="DT2774" s="1"/>
      <c r="DU2774" s="1"/>
      <c r="DV2774" s="1"/>
      <c r="DW2774" s="1"/>
    </row>
    <row r="2775" spans="1:127" x14ac:dyDescent="0.3">
      <c r="A2775" s="1"/>
      <c r="B2775" s="1"/>
      <c r="C2775" s="1"/>
      <c r="D2775" s="1"/>
      <c r="E2775" s="1"/>
      <c r="F2775" s="1"/>
      <c r="G2775" s="1"/>
      <c r="H2775" s="2"/>
      <c r="I2775" s="1"/>
      <c r="J2775" s="1"/>
      <c r="K2775" s="2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2"/>
      <c r="BF2775" s="1"/>
      <c r="BG2775" s="1"/>
      <c r="BH2775" s="1"/>
      <c r="BI2775" s="1"/>
      <c r="BJ2775" s="1"/>
      <c r="BK2775" s="1"/>
      <c r="BL2775" s="1"/>
      <c r="BM2775" s="1"/>
      <c r="BN2775" s="2"/>
      <c r="BO2775" s="1"/>
      <c r="BP2775" s="1"/>
      <c r="BQ2775" s="1"/>
      <c r="BR2775" s="2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2"/>
      <c r="CG2775" s="1"/>
      <c r="CH2775" s="1"/>
      <c r="CI2775" s="2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2"/>
      <c r="DR2775" s="1"/>
      <c r="DS2775" s="1"/>
      <c r="DT2775" s="1"/>
      <c r="DU2775" s="1"/>
      <c r="DV2775" s="1"/>
      <c r="DW2775" s="1"/>
    </row>
    <row r="2776" spans="1:127" x14ac:dyDescent="0.3">
      <c r="A2776" s="1"/>
      <c r="B2776" s="1"/>
      <c r="C2776" s="1"/>
      <c r="D2776" s="1"/>
      <c r="E2776" s="1"/>
      <c r="F2776" s="1"/>
      <c r="G2776" s="1"/>
      <c r="H2776" s="2"/>
      <c r="I2776" s="1"/>
      <c r="J2776" s="1"/>
      <c r="K2776" s="2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2"/>
      <c r="BF2776" s="1"/>
      <c r="BG2776" s="1"/>
      <c r="BH2776" s="1"/>
      <c r="BI2776" s="1"/>
      <c r="BJ2776" s="1"/>
      <c r="BK2776" s="1"/>
      <c r="BL2776" s="1"/>
      <c r="BM2776" s="1"/>
      <c r="BN2776" s="2"/>
      <c r="BO2776" s="1"/>
      <c r="BP2776" s="1"/>
      <c r="BQ2776" s="1"/>
      <c r="BR2776" s="2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2"/>
      <c r="CG2776" s="1"/>
      <c r="CH2776" s="1"/>
      <c r="CI2776" s="2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2"/>
      <c r="DR2776" s="1"/>
      <c r="DS2776" s="1"/>
      <c r="DT2776" s="1"/>
      <c r="DU2776" s="1"/>
      <c r="DV2776" s="1"/>
      <c r="DW2776" s="1"/>
    </row>
    <row r="2777" spans="1:127" x14ac:dyDescent="0.3">
      <c r="A2777" s="1"/>
      <c r="B2777" s="1"/>
      <c r="C2777" s="1"/>
      <c r="D2777" s="1"/>
      <c r="E2777" s="1"/>
      <c r="F2777" s="1"/>
      <c r="G2777" s="1"/>
      <c r="H2777" s="2"/>
      <c r="I2777" s="1"/>
      <c r="J2777" s="1"/>
      <c r="K2777" s="2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2"/>
      <c r="BF2777" s="1"/>
      <c r="BG2777" s="1"/>
      <c r="BH2777" s="1"/>
      <c r="BI2777" s="1"/>
      <c r="BJ2777" s="1"/>
      <c r="BK2777" s="1"/>
      <c r="BL2777" s="1"/>
      <c r="BM2777" s="1"/>
      <c r="BN2777" s="2"/>
      <c r="BO2777" s="1"/>
      <c r="BP2777" s="1"/>
      <c r="BQ2777" s="1"/>
      <c r="BR2777" s="2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2"/>
      <c r="CG2777" s="1"/>
      <c r="CH2777" s="1"/>
      <c r="CI2777" s="2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2"/>
      <c r="DR2777" s="1"/>
      <c r="DS2777" s="1"/>
      <c r="DT2777" s="1"/>
      <c r="DU2777" s="1"/>
      <c r="DV2777" s="1"/>
      <c r="DW2777" s="1"/>
    </row>
    <row r="2778" spans="1:127" x14ac:dyDescent="0.3">
      <c r="A2778" s="1"/>
      <c r="B2778" s="1"/>
      <c r="C2778" s="1"/>
      <c r="D2778" s="1"/>
      <c r="E2778" s="1"/>
      <c r="F2778" s="1"/>
      <c r="G2778" s="1"/>
      <c r="H2778" s="2"/>
      <c r="I2778" s="1"/>
      <c r="J2778" s="1"/>
      <c r="K2778" s="2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2"/>
      <c r="BF2778" s="1"/>
      <c r="BG2778" s="1"/>
      <c r="BH2778" s="1"/>
      <c r="BI2778" s="1"/>
      <c r="BJ2778" s="1"/>
      <c r="BK2778" s="1"/>
      <c r="BL2778" s="1"/>
      <c r="BM2778" s="1"/>
      <c r="BN2778" s="2"/>
      <c r="BO2778" s="1"/>
      <c r="BP2778" s="1"/>
      <c r="BQ2778" s="1"/>
      <c r="BR2778" s="2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2"/>
      <c r="CG2778" s="1"/>
      <c r="CH2778" s="1"/>
      <c r="CI2778" s="2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2"/>
      <c r="DR2778" s="1"/>
      <c r="DS2778" s="1"/>
      <c r="DT2778" s="1"/>
      <c r="DU2778" s="1"/>
      <c r="DV2778" s="1"/>
      <c r="DW2778" s="1"/>
    </row>
    <row r="2779" spans="1:127" x14ac:dyDescent="0.3">
      <c r="A2779" s="1"/>
      <c r="B2779" s="1"/>
      <c r="C2779" s="1"/>
      <c r="D2779" s="1"/>
      <c r="E2779" s="1"/>
      <c r="F2779" s="1"/>
      <c r="G2779" s="1"/>
      <c r="H2779" s="2"/>
      <c r="I2779" s="1"/>
      <c r="J2779" s="1"/>
      <c r="K2779" s="2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2"/>
      <c r="BF2779" s="1"/>
      <c r="BG2779" s="1"/>
      <c r="BH2779" s="1"/>
      <c r="BI2779" s="1"/>
      <c r="BJ2779" s="1"/>
      <c r="BK2779" s="1"/>
      <c r="BL2779" s="1"/>
      <c r="BM2779" s="1"/>
      <c r="BN2779" s="2"/>
      <c r="BO2779" s="1"/>
      <c r="BP2779" s="1"/>
      <c r="BQ2779" s="1"/>
      <c r="BR2779" s="2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2"/>
      <c r="CG2779" s="1"/>
      <c r="CH2779" s="1"/>
      <c r="CI2779" s="2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2"/>
      <c r="DR2779" s="1"/>
      <c r="DS2779" s="1"/>
      <c r="DT2779" s="1"/>
      <c r="DU2779" s="1"/>
      <c r="DV2779" s="1"/>
      <c r="DW2779" s="1"/>
    </row>
    <row r="2780" spans="1:127" x14ac:dyDescent="0.3">
      <c r="A2780" s="1"/>
      <c r="B2780" s="1"/>
      <c r="C2780" s="1"/>
      <c r="D2780" s="1"/>
      <c r="E2780" s="1"/>
      <c r="F2780" s="1"/>
      <c r="G2780" s="1"/>
      <c r="H2780" s="2"/>
      <c r="I2780" s="1"/>
      <c r="J2780" s="1"/>
      <c r="K2780" s="2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2"/>
      <c r="BF2780" s="1"/>
      <c r="BG2780" s="1"/>
      <c r="BH2780" s="1"/>
      <c r="BI2780" s="1"/>
      <c r="BJ2780" s="1"/>
      <c r="BK2780" s="1"/>
      <c r="BL2780" s="1"/>
      <c r="BM2780" s="1"/>
      <c r="BN2780" s="2"/>
      <c r="BO2780" s="1"/>
      <c r="BP2780" s="1"/>
      <c r="BQ2780" s="1"/>
      <c r="BR2780" s="2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2"/>
      <c r="CG2780" s="1"/>
      <c r="CH2780" s="1"/>
      <c r="CI2780" s="2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2"/>
      <c r="DR2780" s="1"/>
      <c r="DS2780" s="1"/>
      <c r="DT2780" s="1"/>
      <c r="DU2780" s="1"/>
      <c r="DV2780" s="1"/>
      <c r="DW2780" s="1"/>
    </row>
    <row r="2781" spans="1:127" x14ac:dyDescent="0.3">
      <c r="A2781" s="1"/>
      <c r="B2781" s="1"/>
      <c r="C2781" s="1"/>
      <c r="D2781" s="1"/>
      <c r="E2781" s="1"/>
      <c r="F2781" s="1"/>
      <c r="G2781" s="1"/>
      <c r="H2781" s="2"/>
      <c r="I2781" s="1"/>
      <c r="J2781" s="1"/>
      <c r="K2781" s="2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2"/>
      <c r="BF2781" s="1"/>
      <c r="BG2781" s="1"/>
      <c r="BH2781" s="1"/>
      <c r="BI2781" s="1"/>
      <c r="BJ2781" s="1"/>
      <c r="BK2781" s="1"/>
      <c r="BL2781" s="1"/>
      <c r="BM2781" s="1"/>
      <c r="BN2781" s="2"/>
      <c r="BO2781" s="1"/>
      <c r="BP2781" s="1"/>
      <c r="BQ2781" s="1"/>
      <c r="BR2781" s="2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2"/>
      <c r="CG2781" s="1"/>
      <c r="CH2781" s="1"/>
      <c r="CI2781" s="2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2"/>
      <c r="DR2781" s="1"/>
      <c r="DS2781" s="1"/>
      <c r="DT2781" s="1"/>
      <c r="DU2781" s="1"/>
      <c r="DV2781" s="1"/>
      <c r="DW2781" s="1"/>
    </row>
    <row r="2782" spans="1:127" x14ac:dyDescent="0.3">
      <c r="A2782" s="1"/>
      <c r="B2782" s="1"/>
      <c r="C2782" s="1"/>
      <c r="D2782" s="1"/>
      <c r="E2782" s="1"/>
      <c r="F2782" s="1"/>
      <c r="G2782" s="1"/>
      <c r="H2782" s="2"/>
      <c r="I2782" s="1"/>
      <c r="J2782" s="1"/>
      <c r="K2782" s="2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2"/>
      <c r="BF2782" s="1"/>
      <c r="BG2782" s="1"/>
      <c r="BH2782" s="1"/>
      <c r="BI2782" s="1"/>
      <c r="BJ2782" s="1"/>
      <c r="BK2782" s="1"/>
      <c r="BL2782" s="1"/>
      <c r="BM2782" s="1"/>
      <c r="BN2782" s="2"/>
      <c r="BO2782" s="1"/>
      <c r="BP2782" s="1"/>
      <c r="BQ2782" s="1"/>
      <c r="BR2782" s="2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2"/>
      <c r="CG2782" s="1"/>
      <c r="CH2782" s="1"/>
      <c r="CI2782" s="2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2"/>
      <c r="DR2782" s="1"/>
      <c r="DS2782" s="1"/>
      <c r="DT2782" s="1"/>
      <c r="DU2782" s="1"/>
      <c r="DV2782" s="1"/>
      <c r="DW2782" s="1"/>
    </row>
    <row r="2783" spans="1:127" x14ac:dyDescent="0.3">
      <c r="A2783" s="1"/>
      <c r="B2783" s="1"/>
      <c r="C2783" s="1"/>
      <c r="D2783" s="1"/>
      <c r="E2783" s="1"/>
      <c r="F2783" s="1"/>
      <c r="G2783" s="1"/>
      <c r="H2783" s="2"/>
      <c r="I2783" s="1"/>
      <c r="J2783" s="1"/>
      <c r="K2783" s="2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2"/>
      <c r="BF2783" s="1"/>
      <c r="BG2783" s="1"/>
      <c r="BH2783" s="1"/>
      <c r="BI2783" s="1"/>
      <c r="BJ2783" s="1"/>
      <c r="BK2783" s="1"/>
      <c r="BL2783" s="1"/>
      <c r="BM2783" s="1"/>
      <c r="BN2783" s="2"/>
      <c r="BO2783" s="1"/>
      <c r="BP2783" s="1"/>
      <c r="BQ2783" s="1"/>
      <c r="BR2783" s="2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2"/>
      <c r="CG2783" s="1"/>
      <c r="CH2783" s="1"/>
      <c r="CI2783" s="2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2"/>
      <c r="DR2783" s="1"/>
      <c r="DS2783" s="1"/>
      <c r="DT2783" s="1"/>
      <c r="DU2783" s="1"/>
      <c r="DV2783" s="1"/>
      <c r="DW2783" s="1"/>
    </row>
    <row r="2784" spans="1:127" x14ac:dyDescent="0.3">
      <c r="A2784" s="1"/>
      <c r="B2784" s="1"/>
      <c r="C2784" s="1"/>
      <c r="D2784" s="1"/>
      <c r="E2784" s="1"/>
      <c r="F2784" s="1"/>
      <c r="G2784" s="1"/>
      <c r="H2784" s="2"/>
      <c r="I2784" s="1"/>
      <c r="J2784" s="1"/>
      <c r="K2784" s="2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2"/>
      <c r="BF2784" s="1"/>
      <c r="BG2784" s="1"/>
      <c r="BH2784" s="1"/>
      <c r="BI2784" s="1"/>
      <c r="BJ2784" s="1"/>
      <c r="BK2784" s="1"/>
      <c r="BL2784" s="1"/>
      <c r="BM2784" s="1"/>
      <c r="BN2784" s="2"/>
      <c r="BO2784" s="1"/>
      <c r="BP2784" s="1"/>
      <c r="BQ2784" s="1"/>
      <c r="BR2784" s="2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2"/>
      <c r="CG2784" s="1"/>
      <c r="CH2784" s="1"/>
      <c r="CI2784" s="2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2"/>
      <c r="DR2784" s="1"/>
      <c r="DS2784" s="1"/>
      <c r="DT2784" s="1"/>
      <c r="DU2784" s="1"/>
      <c r="DV2784" s="1"/>
      <c r="DW2784" s="1"/>
    </row>
    <row r="2785" spans="1:127" x14ac:dyDescent="0.3">
      <c r="A2785" s="1"/>
      <c r="B2785" s="1"/>
      <c r="C2785" s="1"/>
      <c r="D2785" s="1"/>
      <c r="E2785" s="1"/>
      <c r="F2785" s="1"/>
      <c r="G2785" s="1"/>
      <c r="H2785" s="2"/>
      <c r="I2785" s="1"/>
      <c r="J2785" s="1"/>
      <c r="K2785" s="2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2"/>
      <c r="BF2785" s="1"/>
      <c r="BG2785" s="1"/>
      <c r="BH2785" s="1"/>
      <c r="BI2785" s="1"/>
      <c r="BJ2785" s="1"/>
      <c r="BK2785" s="1"/>
      <c r="BL2785" s="1"/>
      <c r="BM2785" s="1"/>
      <c r="BN2785" s="2"/>
      <c r="BO2785" s="1"/>
      <c r="BP2785" s="1"/>
      <c r="BQ2785" s="1"/>
      <c r="BR2785" s="2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2"/>
      <c r="CG2785" s="1"/>
      <c r="CH2785" s="1"/>
      <c r="CI2785" s="2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2"/>
      <c r="DR2785" s="1"/>
      <c r="DS2785" s="1"/>
      <c r="DT2785" s="1"/>
      <c r="DU2785" s="1"/>
      <c r="DV2785" s="1"/>
      <c r="DW2785" s="1"/>
    </row>
    <row r="2786" spans="1:127" x14ac:dyDescent="0.3">
      <c r="A2786" s="1"/>
      <c r="B2786" s="1"/>
      <c r="C2786" s="1"/>
      <c r="D2786" s="1"/>
      <c r="E2786" s="1"/>
      <c r="F2786" s="1"/>
      <c r="G2786" s="1"/>
      <c r="H2786" s="2"/>
      <c r="I2786" s="1"/>
      <c r="J2786" s="1"/>
      <c r="K2786" s="2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2"/>
      <c r="BF2786" s="1"/>
      <c r="BG2786" s="1"/>
      <c r="BH2786" s="1"/>
      <c r="BI2786" s="1"/>
      <c r="BJ2786" s="1"/>
      <c r="BK2786" s="1"/>
      <c r="BL2786" s="1"/>
      <c r="BM2786" s="1"/>
      <c r="BN2786" s="2"/>
      <c r="BO2786" s="1"/>
      <c r="BP2786" s="1"/>
      <c r="BQ2786" s="1"/>
      <c r="BR2786" s="2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2"/>
      <c r="CG2786" s="1"/>
      <c r="CH2786" s="1"/>
      <c r="CI2786" s="2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2"/>
      <c r="DR2786" s="1"/>
      <c r="DS2786" s="1"/>
      <c r="DT2786" s="1"/>
      <c r="DU2786" s="1"/>
      <c r="DV2786" s="1"/>
      <c r="DW2786" s="1"/>
    </row>
    <row r="2787" spans="1:127" x14ac:dyDescent="0.3">
      <c r="A2787" s="1"/>
      <c r="B2787" s="1"/>
      <c r="C2787" s="1"/>
      <c r="D2787" s="1"/>
      <c r="E2787" s="1"/>
      <c r="F2787" s="1"/>
      <c r="G2787" s="1"/>
      <c r="H2787" s="2"/>
      <c r="I2787" s="1"/>
      <c r="J2787" s="1"/>
      <c r="K2787" s="2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2"/>
      <c r="BF2787" s="1"/>
      <c r="BG2787" s="1"/>
      <c r="BH2787" s="1"/>
      <c r="BI2787" s="1"/>
      <c r="BJ2787" s="1"/>
      <c r="BK2787" s="1"/>
      <c r="BL2787" s="1"/>
      <c r="BM2787" s="1"/>
      <c r="BN2787" s="2"/>
      <c r="BO2787" s="1"/>
      <c r="BP2787" s="1"/>
      <c r="BQ2787" s="1"/>
      <c r="BR2787" s="2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2"/>
      <c r="CG2787" s="1"/>
      <c r="CH2787" s="1"/>
      <c r="CI2787" s="2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2"/>
      <c r="DR2787" s="1"/>
      <c r="DS2787" s="1"/>
      <c r="DT2787" s="1"/>
      <c r="DU2787" s="1"/>
      <c r="DV2787" s="1"/>
      <c r="DW2787" s="1"/>
    </row>
    <row r="2788" spans="1:127" x14ac:dyDescent="0.3">
      <c r="A2788" s="1"/>
      <c r="B2788" s="1"/>
      <c r="C2788" s="1"/>
      <c r="D2788" s="1"/>
      <c r="E2788" s="1"/>
      <c r="F2788" s="1"/>
      <c r="G2788" s="1"/>
      <c r="H2788" s="2"/>
      <c r="I2788" s="1"/>
      <c r="J2788" s="1"/>
      <c r="K2788" s="2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2"/>
      <c r="BF2788" s="1"/>
      <c r="BG2788" s="1"/>
      <c r="BH2788" s="1"/>
      <c r="BI2788" s="1"/>
      <c r="BJ2788" s="1"/>
      <c r="BK2788" s="1"/>
      <c r="BL2788" s="1"/>
      <c r="BM2788" s="1"/>
      <c r="BN2788" s="2"/>
      <c r="BO2788" s="1"/>
      <c r="BP2788" s="1"/>
      <c r="BQ2788" s="1"/>
      <c r="BR2788" s="2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2"/>
      <c r="CG2788" s="1"/>
      <c r="CH2788" s="1"/>
      <c r="CI2788" s="2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2"/>
      <c r="DR2788" s="1"/>
      <c r="DS2788" s="1"/>
      <c r="DT2788" s="1"/>
      <c r="DU2788" s="1"/>
      <c r="DV2788" s="1"/>
      <c r="DW2788" s="1"/>
    </row>
    <row r="2789" spans="1:127" x14ac:dyDescent="0.3">
      <c r="A2789" s="1"/>
      <c r="B2789" s="1"/>
      <c r="C2789" s="1"/>
      <c r="D2789" s="1"/>
      <c r="E2789" s="1"/>
      <c r="F2789" s="1"/>
      <c r="G2789" s="1"/>
      <c r="H2789" s="2"/>
      <c r="I2789" s="1"/>
      <c r="J2789" s="1"/>
      <c r="K2789" s="2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2"/>
      <c r="BF2789" s="1"/>
      <c r="BG2789" s="1"/>
      <c r="BH2789" s="1"/>
      <c r="BI2789" s="1"/>
      <c r="BJ2789" s="1"/>
      <c r="BK2789" s="1"/>
      <c r="BL2789" s="1"/>
      <c r="BM2789" s="1"/>
      <c r="BN2789" s="2"/>
      <c r="BO2789" s="1"/>
      <c r="BP2789" s="1"/>
      <c r="BQ2789" s="1"/>
      <c r="BR2789" s="2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2"/>
      <c r="CG2789" s="1"/>
      <c r="CH2789" s="1"/>
      <c r="CI2789" s="2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2"/>
      <c r="DR2789" s="1"/>
      <c r="DS2789" s="1"/>
      <c r="DT2789" s="1"/>
      <c r="DU2789" s="1"/>
      <c r="DV2789" s="1"/>
      <c r="DW2789" s="1"/>
    </row>
    <row r="2790" spans="1:127" x14ac:dyDescent="0.3">
      <c r="A2790" s="1"/>
      <c r="B2790" s="1"/>
      <c r="C2790" s="1"/>
      <c r="D2790" s="1"/>
      <c r="E2790" s="1"/>
      <c r="F2790" s="1"/>
      <c r="G2790" s="1"/>
      <c r="H2790" s="2"/>
      <c r="I2790" s="1"/>
      <c r="J2790" s="1"/>
      <c r="K2790" s="2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2"/>
      <c r="BF2790" s="1"/>
      <c r="BG2790" s="1"/>
      <c r="BH2790" s="1"/>
      <c r="BI2790" s="1"/>
      <c r="BJ2790" s="1"/>
      <c r="BK2790" s="1"/>
      <c r="BL2790" s="1"/>
      <c r="BM2790" s="1"/>
      <c r="BN2790" s="2"/>
      <c r="BO2790" s="1"/>
      <c r="BP2790" s="1"/>
      <c r="BQ2790" s="1"/>
      <c r="BR2790" s="2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2"/>
      <c r="CG2790" s="1"/>
      <c r="CH2790" s="1"/>
      <c r="CI2790" s="2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2"/>
      <c r="DR2790" s="1"/>
      <c r="DS2790" s="1"/>
      <c r="DT2790" s="1"/>
      <c r="DU2790" s="1"/>
      <c r="DV2790" s="1"/>
      <c r="DW2790" s="1"/>
    </row>
    <row r="2791" spans="1:127" x14ac:dyDescent="0.3">
      <c r="A2791" s="1"/>
      <c r="B2791" s="1"/>
      <c r="C2791" s="1"/>
      <c r="D2791" s="1"/>
      <c r="E2791" s="1"/>
      <c r="F2791" s="1"/>
      <c r="G2791" s="1"/>
      <c r="H2791" s="2"/>
      <c r="I2791" s="1"/>
      <c r="J2791" s="1"/>
      <c r="K2791" s="2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2"/>
      <c r="BF2791" s="1"/>
      <c r="BG2791" s="1"/>
      <c r="BH2791" s="1"/>
      <c r="BI2791" s="1"/>
      <c r="BJ2791" s="1"/>
      <c r="BK2791" s="1"/>
      <c r="BL2791" s="1"/>
      <c r="BM2791" s="1"/>
      <c r="BN2791" s="2"/>
      <c r="BO2791" s="1"/>
      <c r="BP2791" s="1"/>
      <c r="BQ2791" s="1"/>
      <c r="BR2791" s="2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2"/>
      <c r="CG2791" s="1"/>
      <c r="CH2791" s="1"/>
      <c r="CI2791" s="2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2"/>
      <c r="DR2791" s="1"/>
      <c r="DS2791" s="1"/>
      <c r="DT2791" s="1"/>
      <c r="DU2791" s="1"/>
      <c r="DV2791" s="1"/>
      <c r="DW2791" s="1"/>
    </row>
    <row r="2792" spans="1:127" x14ac:dyDescent="0.3">
      <c r="A2792" s="1"/>
      <c r="B2792" s="1"/>
      <c r="C2792" s="1"/>
      <c r="D2792" s="1"/>
      <c r="E2792" s="1"/>
      <c r="F2792" s="1"/>
      <c r="G2792" s="1"/>
      <c r="H2792" s="2"/>
      <c r="I2792" s="1"/>
      <c r="J2792" s="1"/>
      <c r="K2792" s="2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2"/>
      <c r="BF2792" s="1"/>
      <c r="BG2792" s="1"/>
      <c r="BH2792" s="1"/>
      <c r="BI2792" s="1"/>
      <c r="BJ2792" s="1"/>
      <c r="BK2792" s="1"/>
      <c r="BL2792" s="1"/>
      <c r="BM2792" s="1"/>
      <c r="BN2792" s="2"/>
      <c r="BO2792" s="1"/>
      <c r="BP2792" s="1"/>
      <c r="BQ2792" s="1"/>
      <c r="BR2792" s="2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2"/>
      <c r="CG2792" s="1"/>
      <c r="CH2792" s="1"/>
      <c r="CI2792" s="2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2"/>
      <c r="DR2792" s="1"/>
      <c r="DS2792" s="1"/>
      <c r="DT2792" s="1"/>
      <c r="DU2792" s="1"/>
      <c r="DV2792" s="1"/>
      <c r="DW2792" s="1"/>
    </row>
    <row r="2793" spans="1:127" x14ac:dyDescent="0.3">
      <c r="A2793" s="1"/>
      <c r="B2793" s="1"/>
      <c r="C2793" s="1"/>
      <c r="D2793" s="1"/>
      <c r="E2793" s="1"/>
      <c r="F2793" s="1"/>
      <c r="G2793" s="1"/>
      <c r="H2793" s="2"/>
      <c r="I2793" s="1"/>
      <c r="J2793" s="1"/>
      <c r="K2793" s="2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2"/>
      <c r="BF2793" s="1"/>
      <c r="BG2793" s="1"/>
      <c r="BH2793" s="1"/>
      <c r="BI2793" s="1"/>
      <c r="BJ2793" s="1"/>
      <c r="BK2793" s="1"/>
      <c r="BL2793" s="1"/>
      <c r="BM2793" s="1"/>
      <c r="BN2793" s="2"/>
      <c r="BO2793" s="1"/>
      <c r="BP2793" s="1"/>
      <c r="BQ2793" s="1"/>
      <c r="BR2793" s="2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2"/>
      <c r="CG2793" s="1"/>
      <c r="CH2793" s="1"/>
      <c r="CI2793" s="2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2"/>
      <c r="DR2793" s="1"/>
      <c r="DS2793" s="1"/>
      <c r="DT2793" s="1"/>
      <c r="DU2793" s="1"/>
      <c r="DV2793" s="1"/>
      <c r="DW2793" s="1"/>
    </row>
    <row r="2794" spans="1:127" x14ac:dyDescent="0.3">
      <c r="A2794" s="1"/>
      <c r="B2794" s="1"/>
      <c r="C2794" s="1"/>
      <c r="D2794" s="1"/>
      <c r="E2794" s="1"/>
      <c r="F2794" s="1"/>
      <c r="G2794" s="1"/>
      <c r="H2794" s="2"/>
      <c r="I2794" s="1"/>
      <c r="J2794" s="1"/>
      <c r="K2794" s="2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2"/>
      <c r="BF2794" s="1"/>
      <c r="BG2794" s="1"/>
      <c r="BH2794" s="1"/>
      <c r="BI2794" s="1"/>
      <c r="BJ2794" s="1"/>
      <c r="BK2794" s="1"/>
      <c r="BL2794" s="1"/>
      <c r="BM2794" s="1"/>
      <c r="BN2794" s="2"/>
      <c r="BO2794" s="1"/>
      <c r="BP2794" s="1"/>
      <c r="BQ2794" s="1"/>
      <c r="BR2794" s="2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2"/>
      <c r="CG2794" s="1"/>
      <c r="CH2794" s="1"/>
      <c r="CI2794" s="2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2"/>
      <c r="DR2794" s="1"/>
      <c r="DS2794" s="1"/>
      <c r="DT2794" s="1"/>
      <c r="DU2794" s="1"/>
      <c r="DV2794" s="1"/>
      <c r="DW2794" s="1"/>
    </row>
    <row r="2795" spans="1:127" x14ac:dyDescent="0.3">
      <c r="A2795" s="1"/>
      <c r="B2795" s="1"/>
      <c r="C2795" s="1"/>
      <c r="D2795" s="1"/>
      <c r="E2795" s="1"/>
      <c r="F2795" s="1"/>
      <c r="G2795" s="1"/>
      <c r="H2795" s="2"/>
      <c r="I2795" s="1"/>
      <c r="J2795" s="1"/>
      <c r="K2795" s="2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2"/>
      <c r="BF2795" s="1"/>
      <c r="BG2795" s="1"/>
      <c r="BH2795" s="1"/>
      <c r="BI2795" s="1"/>
      <c r="BJ2795" s="1"/>
      <c r="BK2795" s="1"/>
      <c r="BL2795" s="1"/>
      <c r="BM2795" s="1"/>
      <c r="BN2795" s="2"/>
      <c r="BO2795" s="1"/>
      <c r="BP2795" s="1"/>
      <c r="BQ2795" s="1"/>
      <c r="BR2795" s="2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2"/>
      <c r="CG2795" s="1"/>
      <c r="CH2795" s="1"/>
      <c r="CI2795" s="2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2"/>
      <c r="DR2795" s="1"/>
      <c r="DS2795" s="1"/>
      <c r="DT2795" s="1"/>
      <c r="DU2795" s="1"/>
      <c r="DV2795" s="1"/>
      <c r="DW2795" s="1"/>
    </row>
    <row r="2796" spans="1:127" x14ac:dyDescent="0.3">
      <c r="A2796" s="1"/>
      <c r="B2796" s="1"/>
      <c r="C2796" s="1"/>
      <c r="D2796" s="1"/>
      <c r="E2796" s="1"/>
      <c r="F2796" s="1"/>
      <c r="G2796" s="1"/>
      <c r="H2796" s="2"/>
      <c r="I2796" s="1"/>
      <c r="J2796" s="1"/>
      <c r="K2796" s="2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2"/>
      <c r="BF2796" s="1"/>
      <c r="BG2796" s="1"/>
      <c r="BH2796" s="1"/>
      <c r="BI2796" s="1"/>
      <c r="BJ2796" s="1"/>
      <c r="BK2796" s="1"/>
      <c r="BL2796" s="1"/>
      <c r="BM2796" s="1"/>
      <c r="BN2796" s="2"/>
      <c r="BO2796" s="1"/>
      <c r="BP2796" s="1"/>
      <c r="BQ2796" s="1"/>
      <c r="BR2796" s="2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2"/>
      <c r="CG2796" s="1"/>
      <c r="CH2796" s="1"/>
      <c r="CI2796" s="2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2"/>
      <c r="DR2796" s="1"/>
      <c r="DS2796" s="1"/>
      <c r="DT2796" s="1"/>
      <c r="DU2796" s="1"/>
      <c r="DV2796" s="1"/>
      <c r="DW2796" s="1"/>
    </row>
    <row r="2797" spans="1:127" x14ac:dyDescent="0.3">
      <c r="A2797" s="1"/>
      <c r="B2797" s="1"/>
      <c r="C2797" s="1"/>
      <c r="D2797" s="1"/>
      <c r="E2797" s="1"/>
      <c r="F2797" s="1"/>
      <c r="G2797" s="1"/>
      <c r="H2797" s="2"/>
      <c r="I2797" s="1"/>
      <c r="J2797" s="1"/>
      <c r="K2797" s="2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2"/>
      <c r="BF2797" s="1"/>
      <c r="BG2797" s="1"/>
      <c r="BH2797" s="1"/>
      <c r="BI2797" s="1"/>
      <c r="BJ2797" s="1"/>
      <c r="BK2797" s="1"/>
      <c r="BL2797" s="1"/>
      <c r="BM2797" s="1"/>
      <c r="BN2797" s="2"/>
      <c r="BO2797" s="1"/>
      <c r="BP2797" s="1"/>
      <c r="BQ2797" s="1"/>
      <c r="BR2797" s="2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2"/>
      <c r="CG2797" s="1"/>
      <c r="CH2797" s="1"/>
      <c r="CI2797" s="2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2"/>
      <c r="DR2797" s="1"/>
      <c r="DS2797" s="1"/>
      <c r="DT2797" s="1"/>
      <c r="DU2797" s="1"/>
      <c r="DV2797" s="1"/>
      <c r="DW2797" s="1"/>
    </row>
    <row r="2798" spans="1:127" x14ac:dyDescent="0.3">
      <c r="A2798" s="1"/>
      <c r="B2798" s="1"/>
      <c r="C2798" s="1"/>
      <c r="D2798" s="1"/>
      <c r="E2798" s="1"/>
      <c r="F2798" s="1"/>
      <c r="G2798" s="1"/>
      <c r="H2798" s="2"/>
      <c r="I2798" s="1"/>
      <c r="J2798" s="1"/>
      <c r="K2798" s="2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2"/>
      <c r="BF2798" s="1"/>
      <c r="BG2798" s="1"/>
      <c r="BH2798" s="1"/>
      <c r="BI2798" s="1"/>
      <c r="BJ2798" s="1"/>
      <c r="BK2798" s="1"/>
      <c r="BL2798" s="1"/>
      <c r="BM2798" s="1"/>
      <c r="BN2798" s="2"/>
      <c r="BO2798" s="1"/>
      <c r="BP2798" s="1"/>
      <c r="BQ2798" s="1"/>
      <c r="BR2798" s="2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2"/>
      <c r="CG2798" s="1"/>
      <c r="CH2798" s="1"/>
      <c r="CI2798" s="2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2"/>
      <c r="DR2798" s="1"/>
      <c r="DS2798" s="1"/>
      <c r="DT2798" s="1"/>
      <c r="DU2798" s="1"/>
      <c r="DV2798" s="1"/>
      <c r="DW2798" s="1"/>
    </row>
    <row r="2799" spans="1:127" x14ac:dyDescent="0.3">
      <c r="A2799" s="1"/>
      <c r="B2799" s="1"/>
      <c r="C2799" s="1"/>
      <c r="D2799" s="1"/>
      <c r="E2799" s="1"/>
      <c r="F2799" s="1"/>
      <c r="G2799" s="1"/>
      <c r="H2799" s="2"/>
      <c r="I2799" s="1"/>
      <c r="J2799" s="1"/>
      <c r="K2799" s="2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2"/>
      <c r="BF2799" s="1"/>
      <c r="BG2799" s="1"/>
      <c r="BH2799" s="1"/>
      <c r="BI2799" s="1"/>
      <c r="BJ2799" s="1"/>
      <c r="BK2799" s="1"/>
      <c r="BL2799" s="1"/>
      <c r="BM2799" s="1"/>
      <c r="BN2799" s="2"/>
      <c r="BO2799" s="1"/>
      <c r="BP2799" s="1"/>
      <c r="BQ2799" s="1"/>
      <c r="BR2799" s="2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2"/>
      <c r="CG2799" s="1"/>
      <c r="CH2799" s="1"/>
      <c r="CI2799" s="2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2"/>
      <c r="DR2799" s="1"/>
      <c r="DS2799" s="1"/>
      <c r="DT2799" s="1"/>
      <c r="DU2799" s="1"/>
      <c r="DV2799" s="1"/>
      <c r="DW2799" s="1"/>
    </row>
    <row r="2800" spans="1:127" x14ac:dyDescent="0.3">
      <c r="A2800" s="1"/>
      <c r="B2800" s="1"/>
      <c r="C2800" s="1"/>
      <c r="D2800" s="1"/>
      <c r="E2800" s="1"/>
      <c r="F2800" s="1"/>
      <c r="G2800" s="1"/>
      <c r="H2800" s="2"/>
      <c r="I2800" s="1"/>
      <c r="J2800" s="1"/>
      <c r="K2800" s="2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2"/>
      <c r="BF2800" s="1"/>
      <c r="BG2800" s="1"/>
      <c r="BH2800" s="1"/>
      <c r="BI2800" s="1"/>
      <c r="BJ2800" s="1"/>
      <c r="BK2800" s="1"/>
      <c r="BL2800" s="1"/>
      <c r="BM2800" s="1"/>
      <c r="BN2800" s="2"/>
      <c r="BO2800" s="1"/>
      <c r="BP2800" s="1"/>
      <c r="BQ2800" s="1"/>
      <c r="BR2800" s="2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2"/>
      <c r="CG2800" s="1"/>
      <c r="CH2800" s="1"/>
      <c r="CI2800" s="2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2"/>
      <c r="DR2800" s="1"/>
      <c r="DS2800" s="1"/>
      <c r="DT2800" s="1"/>
      <c r="DU2800" s="1"/>
      <c r="DV2800" s="1"/>
      <c r="DW2800" s="1"/>
    </row>
    <row r="2801" spans="1:127" x14ac:dyDescent="0.3">
      <c r="A2801" s="1"/>
      <c r="B2801" s="1"/>
      <c r="C2801" s="1"/>
      <c r="D2801" s="1"/>
      <c r="E2801" s="1"/>
      <c r="F2801" s="1"/>
      <c r="G2801" s="1"/>
      <c r="H2801" s="2"/>
      <c r="I2801" s="1"/>
      <c r="J2801" s="1"/>
      <c r="K2801" s="2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2"/>
      <c r="BF2801" s="1"/>
      <c r="BG2801" s="1"/>
      <c r="BH2801" s="1"/>
      <c r="BI2801" s="1"/>
      <c r="BJ2801" s="1"/>
      <c r="BK2801" s="1"/>
      <c r="BL2801" s="1"/>
      <c r="BM2801" s="1"/>
      <c r="BN2801" s="2"/>
      <c r="BO2801" s="1"/>
      <c r="BP2801" s="1"/>
      <c r="BQ2801" s="1"/>
      <c r="BR2801" s="2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2"/>
      <c r="CG2801" s="1"/>
      <c r="CH2801" s="1"/>
      <c r="CI2801" s="2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2"/>
      <c r="DR2801" s="1"/>
      <c r="DS2801" s="1"/>
      <c r="DT2801" s="1"/>
      <c r="DU2801" s="1"/>
      <c r="DV2801" s="1"/>
      <c r="DW2801" s="1"/>
    </row>
    <row r="2802" spans="1:127" x14ac:dyDescent="0.3">
      <c r="A2802" s="1"/>
      <c r="B2802" s="1"/>
      <c r="C2802" s="1"/>
      <c r="D2802" s="1"/>
      <c r="E2802" s="1"/>
      <c r="F2802" s="1"/>
      <c r="G2802" s="1"/>
      <c r="H2802" s="2"/>
      <c r="I2802" s="1"/>
      <c r="J2802" s="1"/>
      <c r="K2802" s="2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2"/>
      <c r="BF2802" s="1"/>
      <c r="BG2802" s="1"/>
      <c r="BH2802" s="1"/>
      <c r="BI2802" s="1"/>
      <c r="BJ2802" s="1"/>
      <c r="BK2802" s="1"/>
      <c r="BL2802" s="1"/>
      <c r="BM2802" s="1"/>
      <c r="BN2802" s="2"/>
      <c r="BO2802" s="1"/>
      <c r="BP2802" s="1"/>
      <c r="BQ2802" s="1"/>
      <c r="BR2802" s="2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2"/>
      <c r="CG2802" s="1"/>
      <c r="CH2802" s="1"/>
      <c r="CI2802" s="2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2"/>
      <c r="DR2802" s="1"/>
      <c r="DS2802" s="1"/>
      <c r="DT2802" s="1"/>
      <c r="DU2802" s="1"/>
      <c r="DV2802" s="1"/>
      <c r="DW2802" s="1"/>
    </row>
    <row r="2803" spans="1:127" x14ac:dyDescent="0.3">
      <c r="A2803" s="1"/>
      <c r="B2803" s="1"/>
      <c r="C2803" s="1"/>
      <c r="D2803" s="1"/>
      <c r="E2803" s="1"/>
      <c r="F2803" s="1"/>
      <c r="G2803" s="1"/>
      <c r="H2803" s="2"/>
      <c r="I2803" s="1"/>
      <c r="J2803" s="1"/>
      <c r="K2803" s="2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2"/>
      <c r="BF2803" s="1"/>
      <c r="BG2803" s="1"/>
      <c r="BH2803" s="1"/>
      <c r="BI2803" s="1"/>
      <c r="BJ2803" s="1"/>
      <c r="BK2803" s="1"/>
      <c r="BL2803" s="1"/>
      <c r="BM2803" s="1"/>
      <c r="BN2803" s="2"/>
      <c r="BO2803" s="1"/>
      <c r="BP2803" s="1"/>
      <c r="BQ2803" s="1"/>
      <c r="BR2803" s="2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2"/>
      <c r="CG2803" s="1"/>
      <c r="CH2803" s="1"/>
      <c r="CI2803" s="2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2"/>
      <c r="DR2803" s="1"/>
      <c r="DS2803" s="1"/>
      <c r="DT2803" s="1"/>
      <c r="DU2803" s="1"/>
      <c r="DV2803" s="1"/>
      <c r="DW2803" s="1"/>
    </row>
    <row r="2804" spans="1:127" x14ac:dyDescent="0.3">
      <c r="A2804" s="1"/>
      <c r="B2804" s="1"/>
      <c r="C2804" s="1"/>
      <c r="D2804" s="1"/>
      <c r="E2804" s="1"/>
      <c r="F2804" s="1"/>
      <c r="G2804" s="1"/>
      <c r="H2804" s="2"/>
      <c r="I2804" s="1"/>
      <c r="J2804" s="1"/>
      <c r="K2804" s="2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2"/>
      <c r="BF2804" s="1"/>
      <c r="BG2804" s="1"/>
      <c r="BH2804" s="1"/>
      <c r="BI2804" s="1"/>
      <c r="BJ2804" s="1"/>
      <c r="BK2804" s="1"/>
      <c r="BL2804" s="1"/>
      <c r="BM2804" s="1"/>
      <c r="BN2804" s="2"/>
      <c r="BO2804" s="1"/>
      <c r="BP2804" s="1"/>
      <c r="BQ2804" s="1"/>
      <c r="BR2804" s="2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2"/>
      <c r="CG2804" s="1"/>
      <c r="CH2804" s="1"/>
      <c r="CI2804" s="2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2"/>
      <c r="DR2804" s="1"/>
      <c r="DS2804" s="1"/>
      <c r="DT2804" s="1"/>
      <c r="DU2804" s="1"/>
      <c r="DV2804" s="1"/>
      <c r="DW2804" s="1"/>
    </row>
    <row r="2805" spans="1:127" x14ac:dyDescent="0.3">
      <c r="A2805" s="1"/>
      <c r="B2805" s="1"/>
      <c r="C2805" s="1"/>
      <c r="D2805" s="1"/>
      <c r="E2805" s="1"/>
      <c r="F2805" s="1"/>
      <c r="G2805" s="1"/>
      <c r="H2805" s="2"/>
      <c r="I2805" s="1"/>
      <c r="J2805" s="1"/>
      <c r="K2805" s="2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2"/>
      <c r="BF2805" s="1"/>
      <c r="BG2805" s="1"/>
      <c r="BH2805" s="1"/>
      <c r="BI2805" s="1"/>
      <c r="BJ2805" s="1"/>
      <c r="BK2805" s="1"/>
      <c r="BL2805" s="1"/>
      <c r="BM2805" s="1"/>
      <c r="BN2805" s="2"/>
      <c r="BO2805" s="1"/>
      <c r="BP2805" s="1"/>
      <c r="BQ2805" s="1"/>
      <c r="BR2805" s="2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2"/>
      <c r="CG2805" s="1"/>
      <c r="CH2805" s="1"/>
      <c r="CI2805" s="2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2"/>
      <c r="DR2805" s="1"/>
      <c r="DS2805" s="1"/>
      <c r="DT2805" s="1"/>
      <c r="DU2805" s="1"/>
      <c r="DV2805" s="1"/>
      <c r="DW2805" s="1"/>
    </row>
    <row r="2806" spans="1:127" x14ac:dyDescent="0.3">
      <c r="A2806" s="1"/>
      <c r="B2806" s="1"/>
      <c r="C2806" s="1"/>
      <c r="D2806" s="1"/>
      <c r="E2806" s="1"/>
      <c r="F2806" s="1"/>
      <c r="G2806" s="1"/>
      <c r="H2806" s="2"/>
      <c r="I2806" s="1"/>
      <c r="J2806" s="1"/>
      <c r="K2806" s="2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2"/>
      <c r="BF2806" s="1"/>
      <c r="BG2806" s="1"/>
      <c r="BH2806" s="1"/>
      <c r="BI2806" s="1"/>
      <c r="BJ2806" s="1"/>
      <c r="BK2806" s="1"/>
      <c r="BL2806" s="1"/>
      <c r="BM2806" s="1"/>
      <c r="BN2806" s="2"/>
      <c r="BO2806" s="1"/>
      <c r="BP2806" s="1"/>
      <c r="BQ2806" s="1"/>
      <c r="BR2806" s="2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2"/>
      <c r="CG2806" s="1"/>
      <c r="CH2806" s="1"/>
      <c r="CI2806" s="2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2"/>
      <c r="DR2806" s="1"/>
      <c r="DS2806" s="1"/>
      <c r="DT2806" s="1"/>
      <c r="DU2806" s="1"/>
      <c r="DV2806" s="1"/>
      <c r="DW2806" s="1"/>
    </row>
    <row r="2807" spans="1:127" x14ac:dyDescent="0.3">
      <c r="A2807" s="1"/>
      <c r="B2807" s="1"/>
      <c r="C2807" s="1"/>
      <c r="D2807" s="1"/>
      <c r="E2807" s="1"/>
      <c r="F2807" s="1"/>
      <c r="G2807" s="1"/>
      <c r="H2807" s="2"/>
      <c r="I2807" s="1"/>
      <c r="J2807" s="1"/>
      <c r="K2807" s="2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2"/>
      <c r="BF2807" s="1"/>
      <c r="BG2807" s="1"/>
      <c r="BH2807" s="1"/>
      <c r="BI2807" s="1"/>
      <c r="BJ2807" s="1"/>
      <c r="BK2807" s="1"/>
      <c r="BL2807" s="1"/>
      <c r="BM2807" s="1"/>
      <c r="BN2807" s="2"/>
      <c r="BO2807" s="1"/>
      <c r="BP2807" s="1"/>
      <c r="BQ2807" s="1"/>
      <c r="BR2807" s="2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2"/>
      <c r="CG2807" s="1"/>
      <c r="CH2807" s="1"/>
      <c r="CI2807" s="2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2"/>
      <c r="DR2807" s="1"/>
      <c r="DS2807" s="1"/>
      <c r="DT2807" s="1"/>
      <c r="DU2807" s="1"/>
      <c r="DV2807" s="1"/>
      <c r="DW2807" s="1"/>
    </row>
    <row r="2808" spans="1:127" x14ac:dyDescent="0.3">
      <c r="A2808" s="1"/>
      <c r="B2808" s="1"/>
      <c r="C2808" s="1"/>
      <c r="D2808" s="1"/>
      <c r="E2808" s="1"/>
      <c r="F2808" s="1"/>
      <c r="G2808" s="1"/>
      <c r="H2808" s="2"/>
      <c r="I2808" s="1"/>
      <c r="J2808" s="1"/>
      <c r="K2808" s="2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2"/>
      <c r="BF2808" s="1"/>
      <c r="BG2808" s="1"/>
      <c r="BH2808" s="1"/>
      <c r="BI2808" s="1"/>
      <c r="BJ2808" s="1"/>
      <c r="BK2808" s="1"/>
      <c r="BL2808" s="1"/>
      <c r="BM2808" s="1"/>
      <c r="BN2808" s="2"/>
      <c r="BO2808" s="1"/>
      <c r="BP2808" s="1"/>
      <c r="BQ2808" s="1"/>
      <c r="BR2808" s="2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2"/>
      <c r="CG2808" s="1"/>
      <c r="CH2808" s="1"/>
      <c r="CI2808" s="2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2"/>
      <c r="DR2808" s="1"/>
      <c r="DS2808" s="1"/>
      <c r="DT2808" s="1"/>
      <c r="DU2808" s="1"/>
      <c r="DV2808" s="1"/>
      <c r="DW2808" s="1"/>
    </row>
    <row r="2809" spans="1:127" x14ac:dyDescent="0.3">
      <c r="A2809" s="1"/>
      <c r="B2809" s="1"/>
      <c r="C2809" s="1"/>
      <c r="D2809" s="1"/>
      <c r="E2809" s="1"/>
      <c r="F2809" s="1"/>
      <c r="G2809" s="1"/>
      <c r="H2809" s="2"/>
      <c r="I2809" s="1"/>
      <c r="J2809" s="1"/>
      <c r="K2809" s="2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2"/>
      <c r="BF2809" s="1"/>
      <c r="BG2809" s="1"/>
      <c r="BH2809" s="1"/>
      <c r="BI2809" s="1"/>
      <c r="BJ2809" s="1"/>
      <c r="BK2809" s="1"/>
      <c r="BL2809" s="1"/>
      <c r="BM2809" s="1"/>
      <c r="BN2809" s="2"/>
      <c r="BO2809" s="1"/>
      <c r="BP2809" s="1"/>
      <c r="BQ2809" s="1"/>
      <c r="BR2809" s="2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2"/>
      <c r="CG2809" s="1"/>
      <c r="CH2809" s="1"/>
      <c r="CI2809" s="2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2"/>
      <c r="DR2809" s="1"/>
      <c r="DS2809" s="1"/>
      <c r="DT2809" s="1"/>
      <c r="DU2809" s="1"/>
      <c r="DV2809" s="1"/>
      <c r="DW2809" s="1"/>
    </row>
    <row r="2810" spans="1:127" x14ac:dyDescent="0.3">
      <c r="A2810" s="1"/>
      <c r="B2810" s="1"/>
      <c r="C2810" s="1"/>
      <c r="D2810" s="1"/>
      <c r="E2810" s="1"/>
      <c r="F2810" s="1"/>
      <c r="G2810" s="1"/>
      <c r="H2810" s="2"/>
      <c r="I2810" s="1"/>
      <c r="J2810" s="1"/>
      <c r="K2810" s="2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2"/>
      <c r="BF2810" s="1"/>
      <c r="BG2810" s="1"/>
      <c r="BH2810" s="1"/>
      <c r="BI2810" s="1"/>
      <c r="BJ2810" s="1"/>
      <c r="BK2810" s="1"/>
      <c r="BL2810" s="1"/>
      <c r="BM2810" s="1"/>
      <c r="BN2810" s="2"/>
      <c r="BO2810" s="1"/>
      <c r="BP2810" s="1"/>
      <c r="BQ2810" s="1"/>
      <c r="BR2810" s="2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2"/>
      <c r="CG2810" s="1"/>
      <c r="CH2810" s="1"/>
      <c r="CI2810" s="2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2"/>
      <c r="DR2810" s="1"/>
      <c r="DS2810" s="1"/>
      <c r="DT2810" s="1"/>
      <c r="DU2810" s="1"/>
      <c r="DV2810" s="1"/>
      <c r="DW2810" s="1"/>
    </row>
    <row r="2811" spans="1:127" x14ac:dyDescent="0.3">
      <c r="A2811" s="1"/>
      <c r="B2811" s="1"/>
      <c r="C2811" s="1"/>
      <c r="D2811" s="1"/>
      <c r="E2811" s="1"/>
      <c r="F2811" s="1"/>
      <c r="G2811" s="1"/>
      <c r="H2811" s="2"/>
      <c r="I2811" s="1"/>
      <c r="J2811" s="1"/>
      <c r="K2811" s="2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2"/>
      <c r="BF2811" s="1"/>
      <c r="BG2811" s="1"/>
      <c r="BH2811" s="1"/>
      <c r="BI2811" s="1"/>
      <c r="BJ2811" s="1"/>
      <c r="BK2811" s="1"/>
      <c r="BL2811" s="1"/>
      <c r="BM2811" s="1"/>
      <c r="BN2811" s="2"/>
      <c r="BO2811" s="1"/>
      <c r="BP2811" s="1"/>
      <c r="BQ2811" s="1"/>
      <c r="BR2811" s="2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2"/>
      <c r="CG2811" s="1"/>
      <c r="CH2811" s="1"/>
      <c r="CI2811" s="2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2"/>
      <c r="DR2811" s="1"/>
      <c r="DS2811" s="1"/>
      <c r="DT2811" s="1"/>
      <c r="DU2811" s="1"/>
      <c r="DV2811" s="1"/>
      <c r="DW2811" s="1"/>
    </row>
    <row r="2812" spans="1:127" x14ac:dyDescent="0.3">
      <c r="A2812" s="1"/>
      <c r="B2812" s="1"/>
      <c r="C2812" s="1"/>
      <c r="D2812" s="1"/>
      <c r="E2812" s="1"/>
      <c r="F2812" s="1"/>
      <c r="G2812" s="1"/>
      <c r="H2812" s="2"/>
      <c r="I2812" s="1"/>
      <c r="J2812" s="1"/>
      <c r="K2812" s="2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2"/>
      <c r="BF2812" s="1"/>
      <c r="BG2812" s="1"/>
      <c r="BH2812" s="1"/>
      <c r="BI2812" s="1"/>
      <c r="BJ2812" s="1"/>
      <c r="BK2812" s="1"/>
      <c r="BL2812" s="1"/>
      <c r="BM2812" s="1"/>
      <c r="BN2812" s="2"/>
      <c r="BO2812" s="1"/>
      <c r="BP2812" s="1"/>
      <c r="BQ2812" s="1"/>
      <c r="BR2812" s="2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2"/>
      <c r="CG2812" s="1"/>
      <c r="CH2812" s="1"/>
      <c r="CI2812" s="2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2"/>
      <c r="DR2812" s="1"/>
      <c r="DS2812" s="1"/>
      <c r="DT2812" s="1"/>
      <c r="DU2812" s="1"/>
      <c r="DV2812" s="1"/>
      <c r="DW2812" s="1"/>
    </row>
    <row r="2813" spans="1:127" x14ac:dyDescent="0.3">
      <c r="A2813" s="1"/>
      <c r="B2813" s="1"/>
      <c r="C2813" s="1"/>
      <c r="D2813" s="1"/>
      <c r="E2813" s="1"/>
      <c r="F2813" s="1"/>
      <c r="G2813" s="1"/>
      <c r="H2813" s="2"/>
      <c r="I2813" s="1"/>
      <c r="J2813" s="1"/>
      <c r="K2813" s="2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2"/>
      <c r="BF2813" s="1"/>
      <c r="BG2813" s="1"/>
      <c r="BH2813" s="1"/>
      <c r="BI2813" s="1"/>
      <c r="BJ2813" s="1"/>
      <c r="BK2813" s="1"/>
      <c r="BL2813" s="1"/>
      <c r="BM2813" s="1"/>
      <c r="BN2813" s="2"/>
      <c r="BO2813" s="1"/>
      <c r="BP2813" s="1"/>
      <c r="BQ2813" s="1"/>
      <c r="BR2813" s="2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2"/>
      <c r="CG2813" s="1"/>
      <c r="CH2813" s="1"/>
      <c r="CI2813" s="2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2"/>
      <c r="DR2813" s="1"/>
      <c r="DS2813" s="1"/>
      <c r="DT2813" s="1"/>
      <c r="DU2813" s="1"/>
      <c r="DV2813" s="1"/>
      <c r="DW2813" s="1"/>
    </row>
    <row r="2814" spans="1:127" x14ac:dyDescent="0.3">
      <c r="A2814" s="1"/>
      <c r="B2814" s="1"/>
      <c r="C2814" s="1"/>
      <c r="D2814" s="1"/>
      <c r="E2814" s="1"/>
      <c r="F2814" s="1"/>
      <c r="G2814" s="1"/>
      <c r="H2814" s="2"/>
      <c r="I2814" s="1"/>
      <c r="J2814" s="1"/>
      <c r="K2814" s="2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2"/>
      <c r="BF2814" s="1"/>
      <c r="BG2814" s="1"/>
      <c r="BH2814" s="1"/>
      <c r="BI2814" s="1"/>
      <c r="BJ2814" s="1"/>
      <c r="BK2814" s="1"/>
      <c r="BL2814" s="1"/>
      <c r="BM2814" s="1"/>
      <c r="BN2814" s="2"/>
      <c r="BO2814" s="1"/>
      <c r="BP2814" s="1"/>
      <c r="BQ2814" s="1"/>
      <c r="BR2814" s="2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2"/>
      <c r="CG2814" s="1"/>
      <c r="CH2814" s="1"/>
      <c r="CI2814" s="2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2"/>
      <c r="DR2814" s="1"/>
      <c r="DS2814" s="1"/>
      <c r="DT2814" s="1"/>
      <c r="DU2814" s="1"/>
      <c r="DV2814" s="1"/>
      <c r="DW2814" s="1"/>
    </row>
    <row r="2815" spans="1:127" x14ac:dyDescent="0.3">
      <c r="A2815" s="1"/>
      <c r="B2815" s="1"/>
      <c r="C2815" s="1"/>
      <c r="D2815" s="1"/>
      <c r="E2815" s="1"/>
      <c r="F2815" s="1"/>
      <c r="G2815" s="1"/>
      <c r="H2815" s="2"/>
      <c r="I2815" s="1"/>
      <c r="J2815" s="1"/>
      <c r="K2815" s="2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2"/>
      <c r="BF2815" s="1"/>
      <c r="BG2815" s="1"/>
      <c r="BH2815" s="1"/>
      <c r="BI2815" s="1"/>
      <c r="BJ2815" s="1"/>
      <c r="BK2815" s="1"/>
      <c r="BL2815" s="1"/>
      <c r="BM2815" s="1"/>
      <c r="BN2815" s="2"/>
      <c r="BO2815" s="1"/>
      <c r="BP2815" s="1"/>
      <c r="BQ2815" s="1"/>
      <c r="BR2815" s="2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2"/>
      <c r="CG2815" s="1"/>
      <c r="CH2815" s="1"/>
      <c r="CI2815" s="2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2"/>
      <c r="DR2815" s="1"/>
      <c r="DS2815" s="1"/>
      <c r="DT2815" s="1"/>
      <c r="DU2815" s="1"/>
      <c r="DV2815" s="1"/>
      <c r="DW2815" s="1"/>
    </row>
    <row r="2816" spans="1:127" x14ac:dyDescent="0.3">
      <c r="A2816" s="1"/>
      <c r="B2816" s="1"/>
      <c r="C2816" s="1"/>
      <c r="D2816" s="1"/>
      <c r="E2816" s="1"/>
      <c r="F2816" s="1"/>
      <c r="G2816" s="1"/>
      <c r="H2816" s="2"/>
      <c r="I2816" s="1"/>
      <c r="J2816" s="1"/>
      <c r="K2816" s="2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2"/>
      <c r="BF2816" s="1"/>
      <c r="BG2816" s="1"/>
      <c r="BH2816" s="1"/>
      <c r="BI2816" s="1"/>
      <c r="BJ2816" s="1"/>
      <c r="BK2816" s="1"/>
      <c r="BL2816" s="1"/>
      <c r="BM2816" s="1"/>
      <c r="BN2816" s="2"/>
      <c r="BO2816" s="1"/>
      <c r="BP2816" s="1"/>
      <c r="BQ2816" s="1"/>
      <c r="BR2816" s="2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2"/>
      <c r="CG2816" s="1"/>
      <c r="CH2816" s="1"/>
      <c r="CI2816" s="2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2"/>
      <c r="DR2816" s="1"/>
      <c r="DS2816" s="1"/>
      <c r="DT2816" s="1"/>
      <c r="DU2816" s="1"/>
      <c r="DV2816" s="1"/>
      <c r="DW2816" s="1"/>
    </row>
    <row r="2817" spans="1:127" x14ac:dyDescent="0.3">
      <c r="A2817" s="1"/>
      <c r="B2817" s="1"/>
      <c r="C2817" s="1"/>
      <c r="D2817" s="1"/>
      <c r="E2817" s="1"/>
      <c r="F2817" s="1"/>
      <c r="G2817" s="1"/>
      <c r="H2817" s="2"/>
      <c r="I2817" s="1"/>
      <c r="J2817" s="1"/>
      <c r="K2817" s="2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2"/>
      <c r="BF2817" s="1"/>
      <c r="BG2817" s="1"/>
      <c r="BH2817" s="1"/>
      <c r="BI2817" s="1"/>
      <c r="BJ2817" s="1"/>
      <c r="BK2817" s="1"/>
      <c r="BL2817" s="1"/>
      <c r="BM2817" s="1"/>
      <c r="BN2817" s="2"/>
      <c r="BO2817" s="1"/>
      <c r="BP2817" s="1"/>
      <c r="BQ2817" s="1"/>
      <c r="BR2817" s="2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2"/>
      <c r="CG2817" s="1"/>
      <c r="CH2817" s="1"/>
      <c r="CI2817" s="2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2"/>
      <c r="DR2817" s="1"/>
      <c r="DS2817" s="1"/>
      <c r="DT2817" s="1"/>
      <c r="DU2817" s="1"/>
      <c r="DV2817" s="1"/>
      <c r="DW2817" s="1"/>
    </row>
    <row r="2818" spans="1:127" x14ac:dyDescent="0.3">
      <c r="A2818" s="1"/>
      <c r="B2818" s="1"/>
      <c r="C2818" s="1"/>
      <c r="D2818" s="1"/>
      <c r="E2818" s="1"/>
      <c r="F2818" s="1"/>
      <c r="G2818" s="1"/>
      <c r="H2818" s="2"/>
      <c r="I2818" s="1"/>
      <c r="J2818" s="1"/>
      <c r="K2818" s="2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2"/>
      <c r="BF2818" s="1"/>
      <c r="BG2818" s="1"/>
      <c r="BH2818" s="1"/>
      <c r="BI2818" s="1"/>
      <c r="BJ2818" s="1"/>
      <c r="BK2818" s="1"/>
      <c r="BL2818" s="1"/>
      <c r="BM2818" s="1"/>
      <c r="BN2818" s="2"/>
      <c r="BO2818" s="1"/>
      <c r="BP2818" s="1"/>
      <c r="BQ2818" s="1"/>
      <c r="BR2818" s="2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2"/>
      <c r="CG2818" s="1"/>
      <c r="CH2818" s="1"/>
      <c r="CI2818" s="2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2"/>
      <c r="DR2818" s="1"/>
      <c r="DS2818" s="1"/>
      <c r="DT2818" s="1"/>
      <c r="DU2818" s="1"/>
      <c r="DV2818" s="1"/>
      <c r="DW2818" s="1"/>
    </row>
    <row r="2819" spans="1:127" x14ac:dyDescent="0.3">
      <c r="A2819" s="1"/>
      <c r="B2819" s="1"/>
      <c r="C2819" s="1"/>
      <c r="D2819" s="1"/>
      <c r="E2819" s="1"/>
      <c r="F2819" s="1"/>
      <c r="G2819" s="1"/>
      <c r="H2819" s="2"/>
      <c r="I2819" s="1"/>
      <c r="J2819" s="1"/>
      <c r="K2819" s="2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2"/>
      <c r="BF2819" s="1"/>
      <c r="BG2819" s="1"/>
      <c r="BH2819" s="1"/>
      <c r="BI2819" s="1"/>
      <c r="BJ2819" s="1"/>
      <c r="BK2819" s="1"/>
      <c r="BL2819" s="1"/>
      <c r="BM2819" s="1"/>
      <c r="BN2819" s="2"/>
      <c r="BO2819" s="1"/>
      <c r="BP2819" s="1"/>
      <c r="BQ2819" s="1"/>
      <c r="BR2819" s="2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2"/>
      <c r="CG2819" s="1"/>
      <c r="CH2819" s="1"/>
      <c r="CI2819" s="2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2"/>
      <c r="DR2819" s="1"/>
      <c r="DS2819" s="1"/>
      <c r="DT2819" s="1"/>
      <c r="DU2819" s="1"/>
      <c r="DV2819" s="1"/>
      <c r="DW2819" s="1"/>
    </row>
    <row r="2820" spans="1:127" x14ac:dyDescent="0.3">
      <c r="A2820" s="1"/>
      <c r="B2820" s="1"/>
      <c r="C2820" s="1"/>
      <c r="D2820" s="1"/>
      <c r="E2820" s="1"/>
      <c r="F2820" s="1"/>
      <c r="G2820" s="1"/>
      <c r="H2820" s="2"/>
      <c r="I2820" s="1"/>
      <c r="J2820" s="1"/>
      <c r="K2820" s="2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2"/>
      <c r="BF2820" s="1"/>
      <c r="BG2820" s="1"/>
      <c r="BH2820" s="1"/>
      <c r="BI2820" s="1"/>
      <c r="BJ2820" s="1"/>
      <c r="BK2820" s="1"/>
      <c r="BL2820" s="1"/>
      <c r="BM2820" s="1"/>
      <c r="BN2820" s="2"/>
      <c r="BO2820" s="1"/>
      <c r="BP2820" s="1"/>
      <c r="BQ2820" s="1"/>
      <c r="BR2820" s="2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2"/>
      <c r="CG2820" s="1"/>
      <c r="CH2820" s="1"/>
      <c r="CI2820" s="2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2"/>
      <c r="DR2820" s="1"/>
      <c r="DS2820" s="1"/>
      <c r="DT2820" s="1"/>
      <c r="DU2820" s="1"/>
      <c r="DV2820" s="1"/>
      <c r="DW2820" s="1"/>
    </row>
    <row r="2821" spans="1:127" x14ac:dyDescent="0.3">
      <c r="A2821" s="1"/>
      <c r="B2821" s="1"/>
      <c r="C2821" s="1"/>
      <c r="D2821" s="1"/>
      <c r="E2821" s="1"/>
      <c r="F2821" s="1"/>
      <c r="G2821" s="1"/>
      <c r="H2821" s="2"/>
      <c r="I2821" s="1"/>
      <c r="J2821" s="1"/>
      <c r="K2821" s="2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2"/>
      <c r="BF2821" s="1"/>
      <c r="BG2821" s="1"/>
      <c r="BH2821" s="1"/>
      <c r="BI2821" s="1"/>
      <c r="BJ2821" s="1"/>
      <c r="BK2821" s="1"/>
      <c r="BL2821" s="1"/>
      <c r="BM2821" s="1"/>
      <c r="BN2821" s="2"/>
      <c r="BO2821" s="1"/>
      <c r="BP2821" s="1"/>
      <c r="BQ2821" s="1"/>
      <c r="BR2821" s="2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2"/>
      <c r="CG2821" s="1"/>
      <c r="CH2821" s="1"/>
      <c r="CI2821" s="2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2"/>
      <c r="DR2821" s="1"/>
      <c r="DS2821" s="1"/>
      <c r="DT2821" s="1"/>
      <c r="DU2821" s="1"/>
      <c r="DV2821" s="1"/>
      <c r="DW2821" s="1"/>
    </row>
    <row r="2822" spans="1:127" x14ac:dyDescent="0.3">
      <c r="A2822" s="1"/>
      <c r="B2822" s="1"/>
      <c r="C2822" s="1"/>
      <c r="D2822" s="1"/>
      <c r="E2822" s="1"/>
      <c r="F2822" s="1"/>
      <c r="G2822" s="1"/>
      <c r="H2822" s="2"/>
      <c r="I2822" s="1"/>
      <c r="J2822" s="1"/>
      <c r="K2822" s="2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2"/>
      <c r="BF2822" s="1"/>
      <c r="BG2822" s="1"/>
      <c r="BH2822" s="1"/>
      <c r="BI2822" s="1"/>
      <c r="BJ2822" s="1"/>
      <c r="BK2822" s="1"/>
      <c r="BL2822" s="1"/>
      <c r="BM2822" s="1"/>
      <c r="BN2822" s="2"/>
      <c r="BO2822" s="1"/>
      <c r="BP2822" s="1"/>
      <c r="BQ2822" s="1"/>
      <c r="BR2822" s="2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2"/>
      <c r="CG2822" s="1"/>
      <c r="CH2822" s="1"/>
      <c r="CI2822" s="2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2"/>
      <c r="DR2822" s="1"/>
      <c r="DS2822" s="1"/>
      <c r="DT2822" s="1"/>
      <c r="DU2822" s="1"/>
      <c r="DV2822" s="1"/>
      <c r="DW2822" s="1"/>
    </row>
    <row r="2823" spans="1:127" x14ac:dyDescent="0.3">
      <c r="A2823" s="1"/>
      <c r="B2823" s="1"/>
      <c r="C2823" s="1"/>
      <c r="D2823" s="1"/>
      <c r="E2823" s="1"/>
      <c r="F2823" s="1"/>
      <c r="G2823" s="1"/>
      <c r="H2823" s="2"/>
      <c r="I2823" s="1"/>
      <c r="J2823" s="1"/>
      <c r="K2823" s="2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2"/>
      <c r="BF2823" s="1"/>
      <c r="BG2823" s="1"/>
      <c r="BH2823" s="1"/>
      <c r="BI2823" s="1"/>
      <c r="BJ2823" s="1"/>
      <c r="BK2823" s="1"/>
      <c r="BL2823" s="1"/>
      <c r="BM2823" s="1"/>
      <c r="BN2823" s="2"/>
      <c r="BO2823" s="1"/>
      <c r="BP2823" s="1"/>
      <c r="BQ2823" s="1"/>
      <c r="BR2823" s="2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2"/>
      <c r="CG2823" s="1"/>
      <c r="CH2823" s="1"/>
      <c r="CI2823" s="2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2"/>
      <c r="DR2823" s="1"/>
      <c r="DS2823" s="1"/>
      <c r="DT2823" s="1"/>
      <c r="DU2823" s="1"/>
      <c r="DV2823" s="1"/>
      <c r="DW2823" s="1"/>
    </row>
    <row r="2824" spans="1:127" x14ac:dyDescent="0.3">
      <c r="A2824" s="1"/>
      <c r="B2824" s="1"/>
      <c r="C2824" s="1"/>
      <c r="D2824" s="1"/>
      <c r="E2824" s="1"/>
      <c r="F2824" s="1"/>
      <c r="G2824" s="1"/>
      <c r="H2824" s="2"/>
      <c r="I2824" s="1"/>
      <c r="J2824" s="1"/>
      <c r="K2824" s="2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2"/>
      <c r="BF2824" s="1"/>
      <c r="BG2824" s="1"/>
      <c r="BH2824" s="1"/>
      <c r="BI2824" s="1"/>
      <c r="BJ2824" s="1"/>
      <c r="BK2824" s="1"/>
      <c r="BL2824" s="1"/>
      <c r="BM2824" s="1"/>
      <c r="BN2824" s="2"/>
      <c r="BO2824" s="1"/>
      <c r="BP2824" s="1"/>
      <c r="BQ2824" s="1"/>
      <c r="BR2824" s="2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2"/>
      <c r="CG2824" s="1"/>
      <c r="CH2824" s="1"/>
      <c r="CI2824" s="2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2"/>
      <c r="DR2824" s="1"/>
      <c r="DS2824" s="1"/>
      <c r="DT2824" s="1"/>
      <c r="DU2824" s="1"/>
      <c r="DV2824" s="1"/>
      <c r="DW2824" s="1"/>
    </row>
    <row r="2825" spans="1:127" x14ac:dyDescent="0.3">
      <c r="A2825" s="1"/>
      <c r="B2825" s="1"/>
      <c r="C2825" s="1"/>
      <c r="D2825" s="1"/>
      <c r="E2825" s="1"/>
      <c r="F2825" s="1"/>
      <c r="G2825" s="1"/>
      <c r="H2825" s="2"/>
      <c r="I2825" s="1"/>
      <c r="J2825" s="1"/>
      <c r="K2825" s="2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2"/>
      <c r="BF2825" s="1"/>
      <c r="BG2825" s="1"/>
      <c r="BH2825" s="1"/>
      <c r="BI2825" s="1"/>
      <c r="BJ2825" s="1"/>
      <c r="BK2825" s="1"/>
      <c r="BL2825" s="1"/>
      <c r="BM2825" s="1"/>
      <c r="BN2825" s="2"/>
      <c r="BO2825" s="1"/>
      <c r="BP2825" s="1"/>
      <c r="BQ2825" s="1"/>
      <c r="BR2825" s="2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2"/>
      <c r="CG2825" s="1"/>
      <c r="CH2825" s="1"/>
      <c r="CI2825" s="2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2"/>
      <c r="DR2825" s="1"/>
      <c r="DS2825" s="1"/>
      <c r="DT2825" s="1"/>
      <c r="DU2825" s="1"/>
      <c r="DV2825" s="1"/>
      <c r="DW2825" s="1"/>
    </row>
    <row r="2826" spans="1:127" x14ac:dyDescent="0.3">
      <c r="A2826" s="1"/>
      <c r="B2826" s="1"/>
      <c r="C2826" s="1"/>
      <c r="D2826" s="1"/>
      <c r="E2826" s="1"/>
      <c r="F2826" s="1"/>
      <c r="G2826" s="1"/>
      <c r="H2826" s="2"/>
      <c r="I2826" s="1"/>
      <c r="J2826" s="1"/>
      <c r="K2826" s="2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2"/>
      <c r="BF2826" s="1"/>
      <c r="BG2826" s="1"/>
      <c r="BH2826" s="1"/>
      <c r="BI2826" s="1"/>
      <c r="BJ2826" s="1"/>
      <c r="BK2826" s="1"/>
      <c r="BL2826" s="1"/>
      <c r="BM2826" s="1"/>
      <c r="BN2826" s="2"/>
      <c r="BO2826" s="1"/>
      <c r="BP2826" s="1"/>
      <c r="BQ2826" s="1"/>
      <c r="BR2826" s="2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2"/>
      <c r="CG2826" s="1"/>
      <c r="CH2826" s="1"/>
      <c r="CI2826" s="2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2"/>
      <c r="DR2826" s="1"/>
      <c r="DS2826" s="1"/>
      <c r="DT2826" s="1"/>
      <c r="DU2826" s="1"/>
      <c r="DV2826" s="1"/>
      <c r="DW2826" s="1"/>
    </row>
    <row r="2827" spans="1:127" x14ac:dyDescent="0.3">
      <c r="A2827" s="1"/>
      <c r="B2827" s="1"/>
      <c r="C2827" s="1"/>
      <c r="D2827" s="1"/>
      <c r="E2827" s="1"/>
      <c r="F2827" s="1"/>
      <c r="G2827" s="1"/>
      <c r="H2827" s="2"/>
      <c r="I2827" s="1"/>
      <c r="J2827" s="1"/>
      <c r="K2827" s="2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2"/>
      <c r="BF2827" s="1"/>
      <c r="BG2827" s="1"/>
      <c r="BH2827" s="1"/>
      <c r="BI2827" s="1"/>
      <c r="BJ2827" s="1"/>
      <c r="BK2827" s="1"/>
      <c r="BL2827" s="1"/>
      <c r="BM2827" s="1"/>
      <c r="BN2827" s="2"/>
      <c r="BO2827" s="1"/>
      <c r="BP2827" s="1"/>
      <c r="BQ2827" s="1"/>
      <c r="BR2827" s="2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2"/>
      <c r="CG2827" s="1"/>
      <c r="CH2827" s="1"/>
      <c r="CI2827" s="2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2"/>
      <c r="DR2827" s="1"/>
      <c r="DS2827" s="1"/>
      <c r="DT2827" s="1"/>
      <c r="DU2827" s="1"/>
      <c r="DV2827" s="1"/>
      <c r="DW2827" s="1"/>
    </row>
    <row r="2828" spans="1:127" x14ac:dyDescent="0.3">
      <c r="A2828" s="1"/>
      <c r="B2828" s="1"/>
      <c r="C2828" s="1"/>
      <c r="D2828" s="1"/>
      <c r="E2828" s="1"/>
      <c r="F2828" s="1"/>
      <c r="G2828" s="1"/>
      <c r="H2828" s="2"/>
      <c r="I2828" s="1"/>
      <c r="J2828" s="1"/>
      <c r="K2828" s="2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2"/>
      <c r="BF2828" s="1"/>
      <c r="BG2828" s="1"/>
      <c r="BH2828" s="1"/>
      <c r="BI2828" s="1"/>
      <c r="BJ2828" s="1"/>
      <c r="BK2828" s="1"/>
      <c r="BL2828" s="1"/>
      <c r="BM2828" s="1"/>
      <c r="BN2828" s="2"/>
      <c r="BO2828" s="1"/>
      <c r="BP2828" s="1"/>
      <c r="BQ2828" s="1"/>
      <c r="BR2828" s="2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2"/>
      <c r="CG2828" s="1"/>
      <c r="CH2828" s="1"/>
      <c r="CI2828" s="2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2"/>
      <c r="DR2828" s="1"/>
      <c r="DS2828" s="1"/>
      <c r="DT2828" s="1"/>
      <c r="DU2828" s="1"/>
      <c r="DV2828" s="1"/>
      <c r="DW2828" s="1"/>
    </row>
    <row r="2829" spans="1:127" x14ac:dyDescent="0.3">
      <c r="A2829" s="1"/>
      <c r="B2829" s="1"/>
      <c r="C2829" s="1"/>
      <c r="D2829" s="1"/>
      <c r="E2829" s="1"/>
      <c r="F2829" s="1"/>
      <c r="G2829" s="1"/>
      <c r="H2829" s="2"/>
      <c r="I2829" s="1"/>
      <c r="J2829" s="1"/>
      <c r="K2829" s="2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2"/>
      <c r="BF2829" s="1"/>
      <c r="BG2829" s="1"/>
      <c r="BH2829" s="1"/>
      <c r="BI2829" s="1"/>
      <c r="BJ2829" s="1"/>
      <c r="BK2829" s="1"/>
      <c r="BL2829" s="1"/>
      <c r="BM2829" s="1"/>
      <c r="BN2829" s="2"/>
      <c r="BO2829" s="1"/>
      <c r="BP2829" s="1"/>
      <c r="BQ2829" s="1"/>
      <c r="BR2829" s="2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2"/>
      <c r="CG2829" s="1"/>
      <c r="CH2829" s="1"/>
      <c r="CI2829" s="2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2"/>
      <c r="DR2829" s="1"/>
      <c r="DS2829" s="1"/>
      <c r="DT2829" s="1"/>
      <c r="DU2829" s="1"/>
      <c r="DV2829" s="1"/>
      <c r="DW2829" s="1"/>
    </row>
    <row r="2830" spans="1:127" x14ac:dyDescent="0.3">
      <c r="A2830" s="1"/>
      <c r="B2830" s="1"/>
      <c r="C2830" s="1"/>
      <c r="D2830" s="1"/>
      <c r="E2830" s="1"/>
      <c r="F2830" s="1"/>
      <c r="G2830" s="1"/>
      <c r="H2830" s="2"/>
      <c r="I2830" s="1"/>
      <c r="J2830" s="1"/>
      <c r="K2830" s="2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2"/>
      <c r="BF2830" s="1"/>
      <c r="BG2830" s="1"/>
      <c r="BH2830" s="1"/>
      <c r="BI2830" s="1"/>
      <c r="BJ2830" s="1"/>
      <c r="BK2830" s="1"/>
      <c r="BL2830" s="1"/>
      <c r="BM2830" s="1"/>
      <c r="BN2830" s="2"/>
      <c r="BO2830" s="1"/>
      <c r="BP2830" s="1"/>
      <c r="BQ2830" s="1"/>
      <c r="BR2830" s="2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2"/>
      <c r="CG2830" s="1"/>
      <c r="CH2830" s="1"/>
      <c r="CI2830" s="2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2"/>
      <c r="DR2830" s="1"/>
      <c r="DS2830" s="1"/>
      <c r="DT2830" s="1"/>
      <c r="DU2830" s="1"/>
      <c r="DV2830" s="1"/>
      <c r="DW2830" s="1"/>
    </row>
    <row r="2831" spans="1:127" x14ac:dyDescent="0.3">
      <c r="A2831" s="1"/>
      <c r="B2831" s="1"/>
      <c r="C2831" s="1"/>
      <c r="D2831" s="1"/>
      <c r="E2831" s="1"/>
      <c r="F2831" s="1"/>
      <c r="G2831" s="1"/>
      <c r="H2831" s="2"/>
      <c r="I2831" s="1"/>
      <c r="J2831" s="1"/>
      <c r="K2831" s="2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2"/>
      <c r="BF2831" s="1"/>
      <c r="BG2831" s="1"/>
      <c r="BH2831" s="1"/>
      <c r="BI2831" s="1"/>
      <c r="BJ2831" s="1"/>
      <c r="BK2831" s="1"/>
      <c r="BL2831" s="1"/>
      <c r="BM2831" s="1"/>
      <c r="BN2831" s="2"/>
      <c r="BO2831" s="1"/>
      <c r="BP2831" s="1"/>
      <c r="BQ2831" s="1"/>
      <c r="BR2831" s="2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2"/>
      <c r="CG2831" s="1"/>
      <c r="CH2831" s="1"/>
      <c r="CI2831" s="2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2"/>
      <c r="DR2831" s="1"/>
      <c r="DS2831" s="1"/>
      <c r="DT2831" s="1"/>
      <c r="DU2831" s="1"/>
      <c r="DV2831" s="1"/>
      <c r="DW2831" s="1"/>
    </row>
    <row r="2832" spans="1:127" x14ac:dyDescent="0.3">
      <c r="A2832" s="1"/>
      <c r="B2832" s="1"/>
      <c r="C2832" s="1"/>
      <c r="D2832" s="1"/>
      <c r="E2832" s="1"/>
      <c r="F2832" s="1"/>
      <c r="G2832" s="1"/>
      <c r="H2832" s="2"/>
      <c r="I2832" s="1"/>
      <c r="J2832" s="1"/>
      <c r="K2832" s="2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2"/>
      <c r="BF2832" s="1"/>
      <c r="BG2832" s="1"/>
      <c r="BH2832" s="1"/>
      <c r="BI2832" s="1"/>
      <c r="BJ2832" s="1"/>
      <c r="BK2832" s="1"/>
      <c r="BL2832" s="1"/>
      <c r="BM2832" s="1"/>
      <c r="BN2832" s="2"/>
      <c r="BO2832" s="1"/>
      <c r="BP2832" s="1"/>
      <c r="BQ2832" s="1"/>
      <c r="BR2832" s="2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2"/>
      <c r="CG2832" s="1"/>
      <c r="CH2832" s="1"/>
      <c r="CI2832" s="2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2"/>
      <c r="DR2832" s="1"/>
      <c r="DS2832" s="1"/>
      <c r="DT2832" s="1"/>
      <c r="DU2832" s="1"/>
      <c r="DV2832" s="1"/>
      <c r="DW2832" s="1"/>
    </row>
    <row r="2833" spans="1:127" x14ac:dyDescent="0.3">
      <c r="A2833" s="1"/>
      <c r="B2833" s="1"/>
      <c r="C2833" s="1"/>
      <c r="D2833" s="1"/>
      <c r="E2833" s="1"/>
      <c r="F2833" s="1"/>
      <c r="G2833" s="1"/>
      <c r="H2833" s="2"/>
      <c r="I2833" s="1"/>
      <c r="J2833" s="1"/>
      <c r="K2833" s="2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2"/>
      <c r="BF2833" s="1"/>
      <c r="BG2833" s="1"/>
      <c r="BH2833" s="1"/>
      <c r="BI2833" s="1"/>
      <c r="BJ2833" s="1"/>
      <c r="BK2833" s="1"/>
      <c r="BL2833" s="1"/>
      <c r="BM2833" s="1"/>
      <c r="BN2833" s="2"/>
      <c r="BO2833" s="1"/>
      <c r="BP2833" s="1"/>
      <c r="BQ2833" s="1"/>
      <c r="BR2833" s="2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2"/>
      <c r="CG2833" s="1"/>
      <c r="CH2833" s="1"/>
      <c r="CI2833" s="2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2"/>
      <c r="DR2833" s="1"/>
      <c r="DS2833" s="1"/>
      <c r="DT2833" s="1"/>
      <c r="DU2833" s="1"/>
      <c r="DV2833" s="1"/>
      <c r="DW2833" s="1"/>
    </row>
    <row r="2834" spans="1:127" x14ac:dyDescent="0.3">
      <c r="A2834" s="1"/>
      <c r="B2834" s="1"/>
      <c r="C2834" s="1"/>
      <c r="D2834" s="1"/>
      <c r="E2834" s="1"/>
      <c r="F2834" s="1"/>
      <c r="G2834" s="1"/>
      <c r="H2834" s="2"/>
      <c r="I2834" s="1"/>
      <c r="J2834" s="1"/>
      <c r="K2834" s="2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2"/>
      <c r="BF2834" s="1"/>
      <c r="BG2834" s="1"/>
      <c r="BH2834" s="1"/>
      <c r="BI2834" s="1"/>
      <c r="BJ2834" s="1"/>
      <c r="BK2834" s="1"/>
      <c r="BL2834" s="1"/>
      <c r="BM2834" s="1"/>
      <c r="BN2834" s="2"/>
      <c r="BO2834" s="1"/>
      <c r="BP2834" s="1"/>
      <c r="BQ2834" s="1"/>
      <c r="BR2834" s="2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2"/>
      <c r="CG2834" s="1"/>
      <c r="CH2834" s="1"/>
      <c r="CI2834" s="2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2"/>
      <c r="DR2834" s="1"/>
      <c r="DS2834" s="1"/>
      <c r="DT2834" s="1"/>
      <c r="DU2834" s="1"/>
      <c r="DV2834" s="1"/>
      <c r="DW2834" s="1"/>
    </row>
    <row r="2835" spans="1:127" x14ac:dyDescent="0.3">
      <c r="A2835" s="1"/>
      <c r="B2835" s="1"/>
      <c r="C2835" s="1"/>
      <c r="D2835" s="1"/>
      <c r="E2835" s="1"/>
      <c r="F2835" s="1"/>
      <c r="G2835" s="1"/>
      <c r="H2835" s="2"/>
      <c r="I2835" s="1"/>
      <c r="J2835" s="1"/>
      <c r="K2835" s="2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2"/>
      <c r="BF2835" s="1"/>
      <c r="BG2835" s="1"/>
      <c r="BH2835" s="1"/>
      <c r="BI2835" s="1"/>
      <c r="BJ2835" s="1"/>
      <c r="BK2835" s="1"/>
      <c r="BL2835" s="1"/>
      <c r="BM2835" s="1"/>
      <c r="BN2835" s="2"/>
      <c r="BO2835" s="1"/>
      <c r="BP2835" s="1"/>
      <c r="BQ2835" s="1"/>
      <c r="BR2835" s="2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2"/>
      <c r="CG2835" s="1"/>
      <c r="CH2835" s="1"/>
      <c r="CI2835" s="2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2"/>
      <c r="DR2835" s="1"/>
      <c r="DS2835" s="1"/>
      <c r="DT2835" s="1"/>
      <c r="DU2835" s="1"/>
      <c r="DV2835" s="1"/>
      <c r="DW2835" s="1"/>
    </row>
    <row r="2836" spans="1:127" x14ac:dyDescent="0.3">
      <c r="A2836" s="1"/>
      <c r="B2836" s="1"/>
      <c r="C2836" s="1"/>
      <c r="D2836" s="1"/>
      <c r="E2836" s="1"/>
      <c r="F2836" s="1"/>
      <c r="G2836" s="1"/>
      <c r="H2836" s="2"/>
      <c r="I2836" s="1"/>
      <c r="J2836" s="1"/>
      <c r="K2836" s="2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2"/>
      <c r="BF2836" s="1"/>
      <c r="BG2836" s="1"/>
      <c r="BH2836" s="1"/>
      <c r="BI2836" s="1"/>
      <c r="BJ2836" s="1"/>
      <c r="BK2836" s="1"/>
      <c r="BL2836" s="1"/>
      <c r="BM2836" s="1"/>
      <c r="BN2836" s="2"/>
      <c r="BO2836" s="1"/>
      <c r="BP2836" s="1"/>
      <c r="BQ2836" s="1"/>
      <c r="BR2836" s="2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2"/>
      <c r="CG2836" s="1"/>
      <c r="CH2836" s="1"/>
      <c r="CI2836" s="2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2"/>
      <c r="DR2836" s="1"/>
      <c r="DS2836" s="1"/>
      <c r="DT2836" s="1"/>
      <c r="DU2836" s="1"/>
      <c r="DV2836" s="1"/>
      <c r="DW2836" s="1"/>
    </row>
    <row r="2837" spans="1:127" x14ac:dyDescent="0.3">
      <c r="A2837" s="1"/>
      <c r="B2837" s="1"/>
      <c r="C2837" s="1"/>
      <c r="D2837" s="1"/>
      <c r="E2837" s="1"/>
      <c r="F2837" s="1"/>
      <c r="G2837" s="1"/>
      <c r="H2837" s="2"/>
      <c r="I2837" s="1"/>
      <c r="J2837" s="1"/>
      <c r="K2837" s="2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2"/>
      <c r="BF2837" s="1"/>
      <c r="BG2837" s="1"/>
      <c r="BH2837" s="1"/>
      <c r="BI2837" s="1"/>
      <c r="BJ2837" s="1"/>
      <c r="BK2837" s="1"/>
      <c r="BL2837" s="1"/>
      <c r="BM2837" s="1"/>
      <c r="BN2837" s="2"/>
      <c r="BO2837" s="1"/>
      <c r="BP2837" s="1"/>
      <c r="BQ2837" s="1"/>
      <c r="BR2837" s="2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2"/>
      <c r="CG2837" s="1"/>
      <c r="CH2837" s="1"/>
      <c r="CI2837" s="2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2"/>
      <c r="DR2837" s="1"/>
      <c r="DS2837" s="1"/>
      <c r="DT2837" s="1"/>
      <c r="DU2837" s="1"/>
      <c r="DV2837" s="1"/>
      <c r="DW2837" s="1"/>
    </row>
    <row r="2838" spans="1:127" x14ac:dyDescent="0.3">
      <c r="A2838" s="1"/>
      <c r="B2838" s="1"/>
      <c r="C2838" s="1"/>
      <c r="D2838" s="1"/>
      <c r="E2838" s="1"/>
      <c r="F2838" s="1"/>
      <c r="G2838" s="1"/>
      <c r="H2838" s="2"/>
      <c r="I2838" s="1"/>
      <c r="J2838" s="1"/>
      <c r="K2838" s="2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2"/>
      <c r="BF2838" s="1"/>
      <c r="BG2838" s="1"/>
      <c r="BH2838" s="1"/>
      <c r="BI2838" s="1"/>
      <c r="BJ2838" s="1"/>
      <c r="BK2838" s="1"/>
      <c r="BL2838" s="1"/>
      <c r="BM2838" s="1"/>
      <c r="BN2838" s="2"/>
      <c r="BO2838" s="1"/>
      <c r="BP2838" s="1"/>
      <c r="BQ2838" s="1"/>
      <c r="BR2838" s="2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2"/>
      <c r="CG2838" s="1"/>
      <c r="CH2838" s="1"/>
      <c r="CI2838" s="2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2"/>
      <c r="DR2838" s="1"/>
      <c r="DS2838" s="1"/>
      <c r="DT2838" s="1"/>
      <c r="DU2838" s="1"/>
      <c r="DV2838" s="1"/>
      <c r="DW2838" s="1"/>
    </row>
    <row r="2839" spans="1:127" x14ac:dyDescent="0.3">
      <c r="A2839" s="1"/>
      <c r="B2839" s="1"/>
      <c r="C2839" s="1"/>
      <c r="D2839" s="1"/>
      <c r="E2839" s="1"/>
      <c r="F2839" s="1"/>
      <c r="G2839" s="1"/>
      <c r="H2839" s="2"/>
      <c r="I2839" s="1"/>
      <c r="J2839" s="1"/>
      <c r="K2839" s="2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2"/>
      <c r="BF2839" s="1"/>
      <c r="BG2839" s="1"/>
      <c r="BH2839" s="1"/>
      <c r="BI2839" s="1"/>
      <c r="BJ2839" s="1"/>
      <c r="BK2839" s="1"/>
      <c r="BL2839" s="1"/>
      <c r="BM2839" s="1"/>
      <c r="BN2839" s="2"/>
      <c r="BO2839" s="1"/>
      <c r="BP2839" s="1"/>
      <c r="BQ2839" s="1"/>
      <c r="BR2839" s="2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2"/>
      <c r="CG2839" s="1"/>
      <c r="CH2839" s="1"/>
      <c r="CI2839" s="2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2"/>
      <c r="DR2839" s="1"/>
      <c r="DS2839" s="1"/>
      <c r="DT2839" s="1"/>
      <c r="DU2839" s="1"/>
      <c r="DV2839" s="1"/>
      <c r="DW2839" s="1"/>
    </row>
    <row r="2840" spans="1:127" x14ac:dyDescent="0.3">
      <c r="A2840" s="1"/>
      <c r="B2840" s="1"/>
      <c r="C2840" s="1"/>
      <c r="D2840" s="1"/>
      <c r="E2840" s="1"/>
      <c r="F2840" s="1"/>
      <c r="G2840" s="1"/>
      <c r="H2840" s="2"/>
      <c r="I2840" s="1"/>
      <c r="J2840" s="1"/>
      <c r="K2840" s="2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2"/>
      <c r="BF2840" s="1"/>
      <c r="BG2840" s="1"/>
      <c r="BH2840" s="1"/>
      <c r="BI2840" s="1"/>
      <c r="BJ2840" s="1"/>
      <c r="BK2840" s="1"/>
      <c r="BL2840" s="1"/>
      <c r="BM2840" s="1"/>
      <c r="BN2840" s="2"/>
      <c r="BO2840" s="1"/>
      <c r="BP2840" s="1"/>
      <c r="BQ2840" s="1"/>
      <c r="BR2840" s="2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2"/>
      <c r="CG2840" s="1"/>
      <c r="CH2840" s="1"/>
      <c r="CI2840" s="2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2"/>
      <c r="DR2840" s="1"/>
      <c r="DS2840" s="1"/>
      <c r="DT2840" s="1"/>
      <c r="DU2840" s="1"/>
      <c r="DV2840" s="1"/>
      <c r="DW2840" s="1"/>
    </row>
    <row r="2841" spans="1:127" x14ac:dyDescent="0.3">
      <c r="A2841" s="1"/>
      <c r="B2841" s="1"/>
      <c r="C2841" s="1"/>
      <c r="D2841" s="1"/>
      <c r="E2841" s="1"/>
      <c r="F2841" s="1"/>
      <c r="G2841" s="2"/>
      <c r="H2841" s="2"/>
      <c r="I2841" s="1"/>
      <c r="J2841" s="1"/>
      <c r="K2841" s="2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2"/>
      <c r="BF2841" s="1"/>
      <c r="BG2841" s="1"/>
      <c r="BH2841" s="1"/>
      <c r="BI2841" s="1"/>
      <c r="BJ2841" s="1"/>
      <c r="BK2841" s="1"/>
      <c r="BL2841" s="1"/>
      <c r="BM2841" s="1"/>
      <c r="BN2841" s="2"/>
      <c r="BO2841" s="1"/>
      <c r="BP2841" s="2"/>
      <c r="BQ2841" s="1"/>
      <c r="BR2841" s="2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2"/>
      <c r="CG2841" s="1"/>
      <c r="CH2841" s="1"/>
      <c r="CI2841" s="2"/>
      <c r="CJ2841" s="1"/>
      <c r="CK2841" s="1"/>
      <c r="CL2841" s="1"/>
      <c r="CM2841" s="1"/>
      <c r="CN2841" s="1"/>
      <c r="CO2841" s="1"/>
      <c r="CP2841" s="1"/>
      <c r="CQ2841" s="1"/>
      <c r="CR2841" s="2"/>
      <c r="CS2841" s="2"/>
      <c r="CT2841" s="2"/>
      <c r="CU2841" s="2"/>
      <c r="CV2841" s="1"/>
      <c r="CW2841" s="1"/>
      <c r="CX2841" s="2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2"/>
      <c r="DR2841" s="1"/>
      <c r="DS2841" s="1"/>
      <c r="DT2841" s="1"/>
      <c r="DU2841" s="2"/>
      <c r="DV2841" s="1"/>
      <c r="DW2841" s="1"/>
    </row>
    <row r="2842" spans="1:127" x14ac:dyDescent="0.3">
      <c r="A2842" s="1"/>
      <c r="B2842" s="1"/>
      <c r="C2842" s="1"/>
      <c r="D2842" s="1"/>
      <c r="E2842" s="1"/>
      <c r="F2842" s="1"/>
      <c r="G2842" s="2"/>
      <c r="H2842" s="2"/>
      <c r="I2842" s="1"/>
      <c r="J2842" s="1"/>
      <c r="K2842" s="2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2"/>
      <c r="BF2842" s="1"/>
      <c r="BG2842" s="1"/>
      <c r="BH2842" s="1"/>
      <c r="BI2842" s="1"/>
      <c r="BJ2842" s="1"/>
      <c r="BK2842" s="1"/>
      <c r="BL2842" s="1"/>
      <c r="BM2842" s="1"/>
      <c r="BN2842" s="2"/>
      <c r="BO2842" s="1"/>
      <c r="BP2842" s="2"/>
      <c r="BQ2842" s="1"/>
      <c r="BR2842" s="2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2"/>
      <c r="CG2842" s="1"/>
      <c r="CH2842" s="1"/>
      <c r="CI2842" s="2"/>
      <c r="CJ2842" s="1"/>
      <c r="CK2842" s="1"/>
      <c r="CL2842" s="1"/>
      <c r="CM2842" s="1"/>
      <c r="CN2842" s="1"/>
      <c r="CO2842" s="1"/>
      <c r="CP2842" s="1"/>
      <c r="CQ2842" s="1"/>
      <c r="CR2842" s="2"/>
      <c r="CS2842" s="2"/>
      <c r="CT2842" s="2"/>
      <c r="CU2842" s="2"/>
      <c r="CV2842" s="1"/>
      <c r="CW2842" s="1"/>
      <c r="CX2842" s="2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2"/>
      <c r="DR2842" s="1"/>
      <c r="DS2842" s="1"/>
      <c r="DT2842" s="1"/>
      <c r="DU2842" s="2"/>
      <c r="DV2842" s="1"/>
      <c r="DW2842" s="1"/>
    </row>
    <row r="2843" spans="1:127" x14ac:dyDescent="0.3">
      <c r="A2843" s="1"/>
      <c r="B2843" s="1"/>
      <c r="C2843" s="1"/>
      <c r="D2843" s="1"/>
      <c r="E2843" s="1"/>
      <c r="F2843" s="1"/>
      <c r="G2843" s="2"/>
      <c r="H2843" s="2"/>
      <c r="I2843" s="1"/>
      <c r="J2843" s="1"/>
      <c r="K2843" s="2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2"/>
      <c r="BO2843" s="1"/>
      <c r="BP2843" s="2"/>
      <c r="BQ2843" s="1"/>
      <c r="BR2843" s="2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2"/>
      <c r="CG2843" s="1"/>
      <c r="CH2843" s="1"/>
      <c r="CI2843" s="2"/>
      <c r="CJ2843" s="1"/>
      <c r="CK2843" s="1"/>
      <c r="CL2843" s="1"/>
      <c r="CM2843" s="1"/>
      <c r="CN2843" s="1"/>
      <c r="CO2843" s="1"/>
      <c r="CP2843" s="1"/>
      <c r="CQ2843" s="1"/>
      <c r="CR2843" s="2"/>
      <c r="CS2843" s="2"/>
      <c r="CT2843" s="2"/>
      <c r="CU2843" s="2"/>
      <c r="CV2843" s="1"/>
      <c r="CW2843" s="1"/>
      <c r="CX2843" s="2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2"/>
      <c r="DR2843" s="1"/>
      <c r="DS2843" s="1"/>
      <c r="DT2843" s="1"/>
      <c r="DU2843" s="2"/>
      <c r="DV2843" s="1"/>
      <c r="DW2843" s="1"/>
    </row>
    <row r="2844" spans="1:127" x14ac:dyDescent="0.3">
      <c r="A2844" s="1"/>
      <c r="B2844" s="1"/>
      <c r="C2844" s="1"/>
      <c r="D2844" s="1"/>
      <c r="E2844" s="1"/>
      <c r="F2844" s="1"/>
      <c r="G2844" s="1"/>
      <c r="H2844" s="2"/>
      <c r="I2844" s="1"/>
      <c r="J2844" s="1"/>
      <c r="K2844" s="2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2"/>
      <c r="BF2844" s="1"/>
      <c r="BG2844" s="1"/>
      <c r="BH2844" s="1"/>
      <c r="BI2844" s="1"/>
      <c r="BJ2844" s="1"/>
      <c r="BK2844" s="1"/>
      <c r="BL2844" s="1"/>
      <c r="BM2844" s="1"/>
      <c r="BN2844" s="2"/>
      <c r="BO2844" s="1"/>
      <c r="BP2844" s="1"/>
      <c r="BQ2844" s="1"/>
      <c r="BR2844" s="2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2"/>
      <c r="CG2844" s="1"/>
      <c r="CH2844" s="1"/>
      <c r="CI2844" s="2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2"/>
      <c r="DR2844" s="1"/>
      <c r="DS2844" s="1"/>
      <c r="DT2844" s="1"/>
      <c r="DU2844" s="1"/>
      <c r="DV2844" s="1"/>
      <c r="DW2844" s="1"/>
    </row>
    <row r="2845" spans="1:127" x14ac:dyDescent="0.3">
      <c r="A2845" s="1"/>
      <c r="B2845" s="1"/>
      <c r="C2845" s="1"/>
      <c r="D2845" s="1"/>
      <c r="E2845" s="1"/>
      <c r="F2845" s="1"/>
      <c r="G2845" s="1"/>
      <c r="H2845" s="2"/>
      <c r="I2845" s="1"/>
      <c r="J2845" s="1"/>
      <c r="K2845" s="2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2"/>
      <c r="BF2845" s="1"/>
      <c r="BG2845" s="1"/>
      <c r="BH2845" s="1"/>
      <c r="BI2845" s="1"/>
      <c r="BJ2845" s="1"/>
      <c r="BK2845" s="1"/>
      <c r="BL2845" s="1"/>
      <c r="BM2845" s="1"/>
      <c r="BN2845" s="2"/>
      <c r="BO2845" s="1"/>
      <c r="BP2845" s="1"/>
      <c r="BQ2845" s="1"/>
      <c r="BR2845" s="2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2"/>
      <c r="CG2845" s="1"/>
      <c r="CH2845" s="1"/>
      <c r="CI2845" s="2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2"/>
      <c r="DR2845" s="1"/>
      <c r="DS2845" s="1"/>
      <c r="DT2845" s="1"/>
      <c r="DU2845" s="1"/>
      <c r="DV2845" s="1"/>
      <c r="DW2845" s="1"/>
    </row>
    <row r="2846" spans="1:127" x14ac:dyDescent="0.3">
      <c r="A2846" s="1"/>
      <c r="B2846" s="1"/>
      <c r="C2846" s="1"/>
      <c r="D2846" s="1"/>
      <c r="E2846" s="1"/>
      <c r="F2846" s="1"/>
      <c r="G2846" s="1"/>
      <c r="H2846" s="2"/>
      <c r="I2846" s="1"/>
      <c r="J2846" s="1"/>
      <c r="K2846" s="2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2"/>
      <c r="BF2846" s="1"/>
      <c r="BG2846" s="1"/>
      <c r="BH2846" s="1"/>
      <c r="BI2846" s="1"/>
      <c r="BJ2846" s="1"/>
      <c r="BK2846" s="1"/>
      <c r="BL2846" s="1"/>
      <c r="BM2846" s="1"/>
      <c r="BN2846" s="2"/>
      <c r="BO2846" s="1"/>
      <c r="BP2846" s="1"/>
      <c r="BQ2846" s="1"/>
      <c r="BR2846" s="2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2"/>
      <c r="CG2846" s="1"/>
      <c r="CH2846" s="1"/>
      <c r="CI2846" s="2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2"/>
      <c r="DR2846" s="1"/>
      <c r="DS2846" s="1"/>
      <c r="DT2846" s="1"/>
      <c r="DU2846" s="1"/>
      <c r="DV2846" s="1"/>
      <c r="DW2846" s="1"/>
    </row>
    <row r="2847" spans="1:127" x14ac:dyDescent="0.3">
      <c r="A2847" s="1"/>
      <c r="B2847" s="1"/>
      <c r="C2847" s="1"/>
      <c r="D2847" s="1"/>
      <c r="E2847" s="1"/>
      <c r="F2847" s="1"/>
      <c r="G2847" s="1"/>
      <c r="H2847" s="2"/>
      <c r="I2847" s="1"/>
      <c r="J2847" s="1"/>
      <c r="K2847" s="2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2"/>
      <c r="BF2847" s="1"/>
      <c r="BG2847" s="1"/>
      <c r="BH2847" s="1"/>
      <c r="BI2847" s="1"/>
      <c r="BJ2847" s="1"/>
      <c r="BK2847" s="1"/>
      <c r="BL2847" s="1"/>
      <c r="BM2847" s="1"/>
      <c r="BN2847" s="2"/>
      <c r="BO2847" s="1"/>
      <c r="BP2847" s="1"/>
      <c r="BQ2847" s="1"/>
      <c r="BR2847" s="2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2"/>
      <c r="CG2847" s="1"/>
      <c r="CH2847" s="1"/>
      <c r="CI2847" s="2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2"/>
      <c r="DR2847" s="1"/>
      <c r="DS2847" s="1"/>
      <c r="DT2847" s="1"/>
      <c r="DU2847" s="1"/>
      <c r="DV2847" s="1"/>
      <c r="DW2847" s="1"/>
    </row>
    <row r="2848" spans="1:127" x14ac:dyDescent="0.3">
      <c r="A2848" s="1"/>
      <c r="B2848" s="1"/>
      <c r="C2848" s="1"/>
      <c r="D2848" s="1"/>
      <c r="E2848" s="1"/>
      <c r="F2848" s="1"/>
      <c r="G2848" s="1"/>
      <c r="H2848" s="2"/>
      <c r="I2848" s="1"/>
      <c r="J2848" s="1"/>
      <c r="K2848" s="2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2"/>
      <c r="BF2848" s="1"/>
      <c r="BG2848" s="1"/>
      <c r="BH2848" s="1"/>
      <c r="BI2848" s="1"/>
      <c r="BJ2848" s="1"/>
      <c r="BK2848" s="1"/>
      <c r="BL2848" s="1"/>
      <c r="BM2848" s="1"/>
      <c r="BN2848" s="2"/>
      <c r="BO2848" s="1"/>
      <c r="BP2848" s="1"/>
      <c r="BQ2848" s="1"/>
      <c r="BR2848" s="2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2"/>
      <c r="CG2848" s="1"/>
      <c r="CH2848" s="1"/>
      <c r="CI2848" s="2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2"/>
      <c r="DR2848" s="1"/>
      <c r="DS2848" s="1"/>
      <c r="DT2848" s="1"/>
      <c r="DU2848" s="1"/>
      <c r="DV2848" s="1"/>
      <c r="DW2848" s="1"/>
    </row>
    <row r="2849" spans="1:127" x14ac:dyDescent="0.3">
      <c r="A2849" s="1"/>
      <c r="B2849" s="1"/>
      <c r="C2849" s="1"/>
      <c r="D2849" s="1"/>
      <c r="E2849" s="1"/>
      <c r="F2849" s="1"/>
      <c r="G2849" s="1"/>
      <c r="H2849" s="2"/>
      <c r="I2849" s="1"/>
      <c r="J2849" s="1"/>
      <c r="K2849" s="2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2"/>
      <c r="BF2849" s="1"/>
      <c r="BG2849" s="1"/>
      <c r="BH2849" s="1"/>
      <c r="BI2849" s="1"/>
      <c r="BJ2849" s="1"/>
      <c r="BK2849" s="1"/>
      <c r="BL2849" s="1"/>
      <c r="BM2849" s="1"/>
      <c r="BN2849" s="2"/>
      <c r="BO2849" s="1"/>
      <c r="BP2849" s="1"/>
      <c r="BQ2849" s="1"/>
      <c r="BR2849" s="2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2"/>
      <c r="CG2849" s="1"/>
      <c r="CH2849" s="1"/>
      <c r="CI2849" s="2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2"/>
      <c r="DR2849" s="1"/>
      <c r="DS2849" s="1"/>
      <c r="DT2849" s="1"/>
      <c r="DU2849" s="1"/>
      <c r="DV2849" s="1"/>
      <c r="DW2849" s="1"/>
    </row>
    <row r="2850" spans="1:127" x14ac:dyDescent="0.3">
      <c r="A2850" s="1"/>
      <c r="B2850" s="1"/>
      <c r="C2850" s="1"/>
      <c r="D2850" s="1"/>
      <c r="E2850" s="1"/>
      <c r="F2850" s="1"/>
      <c r="G2850" s="1"/>
      <c r="H2850" s="2"/>
      <c r="I2850" s="1"/>
      <c r="J2850" s="1"/>
      <c r="K2850" s="2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2"/>
      <c r="BF2850" s="1"/>
      <c r="BG2850" s="1"/>
      <c r="BH2850" s="1"/>
      <c r="BI2850" s="1"/>
      <c r="BJ2850" s="1"/>
      <c r="BK2850" s="1"/>
      <c r="BL2850" s="1"/>
      <c r="BM2850" s="1"/>
      <c r="BN2850" s="2"/>
      <c r="BO2850" s="1"/>
      <c r="BP2850" s="1"/>
      <c r="BQ2850" s="1"/>
      <c r="BR2850" s="2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2"/>
      <c r="CG2850" s="1"/>
      <c r="CH2850" s="1"/>
      <c r="CI2850" s="2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2"/>
      <c r="DR2850" s="1"/>
      <c r="DS2850" s="1"/>
      <c r="DT2850" s="1"/>
      <c r="DU2850" s="1"/>
      <c r="DV2850" s="1"/>
      <c r="DW2850" s="1"/>
    </row>
    <row r="2851" spans="1:127" x14ac:dyDescent="0.3">
      <c r="A2851" s="1"/>
      <c r="B2851" s="1"/>
      <c r="C2851" s="1"/>
      <c r="D2851" s="1"/>
      <c r="E2851" s="1"/>
      <c r="F2851" s="1"/>
      <c r="G2851" s="1"/>
      <c r="H2851" s="2"/>
      <c r="I2851" s="1"/>
      <c r="J2851" s="1"/>
      <c r="K2851" s="2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2"/>
      <c r="BF2851" s="1"/>
      <c r="BG2851" s="1"/>
      <c r="BH2851" s="1"/>
      <c r="BI2851" s="1"/>
      <c r="BJ2851" s="1"/>
      <c r="BK2851" s="1"/>
      <c r="BL2851" s="1"/>
      <c r="BM2851" s="1"/>
      <c r="BN2851" s="2"/>
      <c r="BO2851" s="1"/>
      <c r="BP2851" s="1"/>
      <c r="BQ2851" s="1"/>
      <c r="BR2851" s="2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2"/>
      <c r="CG2851" s="1"/>
      <c r="CH2851" s="1"/>
      <c r="CI2851" s="2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2"/>
      <c r="DR2851" s="1"/>
      <c r="DS2851" s="1"/>
      <c r="DT2851" s="1"/>
      <c r="DU2851" s="1"/>
      <c r="DV2851" s="1"/>
      <c r="DW2851" s="1"/>
    </row>
    <row r="2852" spans="1:127" x14ac:dyDescent="0.3">
      <c r="A2852" s="1"/>
      <c r="B2852" s="1"/>
      <c r="C2852" s="1"/>
      <c r="D2852" s="1"/>
      <c r="E2852" s="1"/>
      <c r="F2852" s="1"/>
      <c r="G2852" s="2"/>
      <c r="H2852" s="2"/>
      <c r="I2852" s="1"/>
      <c r="J2852" s="1"/>
      <c r="K2852" s="2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2"/>
      <c r="BO2852" s="1"/>
      <c r="BP2852" s="1"/>
      <c r="BQ2852" s="1"/>
      <c r="BR2852" s="2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2"/>
      <c r="CG2852" s="1"/>
      <c r="CH2852" s="1"/>
      <c r="CI2852" s="2"/>
      <c r="CJ2852" s="1"/>
      <c r="CK2852" s="1"/>
      <c r="CL2852" s="1"/>
      <c r="CM2852" s="1"/>
      <c r="CN2852" s="1"/>
      <c r="CO2852" s="1"/>
      <c r="CP2852" s="1"/>
      <c r="CQ2852" s="1"/>
      <c r="CR2852" s="2"/>
      <c r="CS2852" s="2"/>
      <c r="CT2852" s="2"/>
      <c r="CU2852" s="2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2"/>
      <c r="DR2852" s="1"/>
      <c r="DS2852" s="1"/>
      <c r="DT2852" s="1"/>
      <c r="DU2852" s="1"/>
      <c r="DV2852" s="1"/>
      <c r="DW2852" s="1"/>
    </row>
    <row r="2853" spans="1:127" x14ac:dyDescent="0.3">
      <c r="A2853" s="1"/>
      <c r="B2853" s="1"/>
      <c r="C2853" s="1"/>
      <c r="D2853" s="1"/>
      <c r="E2853" s="1"/>
      <c r="F2853" s="1"/>
      <c r="G2853" s="1"/>
      <c r="H2853" s="2"/>
      <c r="I2853" s="1"/>
      <c r="J2853" s="1"/>
      <c r="K2853" s="2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2"/>
      <c r="BF2853" s="1"/>
      <c r="BG2853" s="1"/>
      <c r="BH2853" s="1"/>
      <c r="BI2853" s="1"/>
      <c r="BJ2853" s="1"/>
      <c r="BK2853" s="1"/>
      <c r="BL2853" s="1"/>
      <c r="BM2853" s="1"/>
      <c r="BN2853" s="2"/>
      <c r="BO2853" s="1"/>
      <c r="BP2853" s="1"/>
      <c r="BQ2853" s="1"/>
      <c r="BR2853" s="2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2"/>
      <c r="CG2853" s="1"/>
      <c r="CH2853" s="1"/>
      <c r="CI2853" s="2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2"/>
      <c r="DR2853" s="1"/>
      <c r="DS2853" s="1"/>
      <c r="DT2853" s="1"/>
      <c r="DU2853" s="1"/>
      <c r="DV2853" s="1"/>
      <c r="DW2853" s="1"/>
    </row>
    <row r="2854" spans="1:127" x14ac:dyDescent="0.3">
      <c r="A2854" s="1"/>
      <c r="B2854" s="1"/>
      <c r="C2854" s="1"/>
      <c r="D2854" s="1"/>
      <c r="E2854" s="1"/>
      <c r="F2854" s="1"/>
      <c r="G2854" s="1"/>
      <c r="H2854" s="2"/>
      <c r="I2854" s="1"/>
      <c r="J2854" s="1"/>
      <c r="K2854" s="2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2"/>
      <c r="BF2854" s="1"/>
      <c r="BG2854" s="1"/>
      <c r="BH2854" s="1"/>
      <c r="BI2854" s="1"/>
      <c r="BJ2854" s="1"/>
      <c r="BK2854" s="1"/>
      <c r="BL2854" s="1"/>
      <c r="BM2854" s="1"/>
      <c r="BN2854" s="2"/>
      <c r="BO2854" s="1"/>
      <c r="BP2854" s="1"/>
      <c r="BQ2854" s="1"/>
      <c r="BR2854" s="2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2"/>
      <c r="CG2854" s="1"/>
      <c r="CH2854" s="1"/>
      <c r="CI2854" s="2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2"/>
      <c r="DR2854" s="1"/>
      <c r="DS2854" s="1"/>
      <c r="DT2854" s="1"/>
      <c r="DU2854" s="1"/>
      <c r="DV2854" s="1"/>
      <c r="DW2854" s="1"/>
    </row>
    <row r="2855" spans="1:127" x14ac:dyDescent="0.3">
      <c r="A2855" s="1"/>
      <c r="B2855" s="1"/>
      <c r="C2855" s="1"/>
      <c r="D2855" s="1"/>
      <c r="E2855" s="1"/>
      <c r="F2855" s="1"/>
      <c r="G2855" s="1"/>
      <c r="H2855" s="2"/>
      <c r="I2855" s="1"/>
      <c r="J2855" s="1"/>
      <c r="K2855" s="2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2"/>
      <c r="BF2855" s="1"/>
      <c r="BG2855" s="1"/>
      <c r="BH2855" s="1"/>
      <c r="BI2855" s="1"/>
      <c r="BJ2855" s="1"/>
      <c r="BK2855" s="1"/>
      <c r="BL2855" s="1"/>
      <c r="BM2855" s="1"/>
      <c r="BN2855" s="2"/>
      <c r="BO2855" s="1"/>
      <c r="BP2855" s="1"/>
      <c r="BQ2855" s="1"/>
      <c r="BR2855" s="2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2"/>
      <c r="CG2855" s="1"/>
      <c r="CH2855" s="1"/>
      <c r="CI2855" s="2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2"/>
      <c r="DR2855" s="1"/>
      <c r="DS2855" s="1"/>
      <c r="DT2855" s="1"/>
      <c r="DU2855" s="1"/>
      <c r="DV2855" s="1"/>
      <c r="DW2855" s="1"/>
    </row>
    <row r="2856" spans="1:127" x14ac:dyDescent="0.3">
      <c r="A2856" s="1"/>
      <c r="B2856" s="1"/>
      <c r="C2856" s="1"/>
      <c r="D2856" s="1"/>
      <c r="E2856" s="1"/>
      <c r="F2856" s="1"/>
      <c r="G2856" s="1"/>
      <c r="H2856" s="2"/>
      <c r="I2856" s="1"/>
      <c r="J2856" s="1"/>
      <c r="K2856" s="2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2"/>
      <c r="BF2856" s="1"/>
      <c r="BG2856" s="1"/>
      <c r="BH2856" s="1"/>
      <c r="BI2856" s="1"/>
      <c r="BJ2856" s="1"/>
      <c r="BK2856" s="1"/>
      <c r="BL2856" s="1"/>
      <c r="BM2856" s="1"/>
      <c r="BN2856" s="2"/>
      <c r="BO2856" s="1"/>
      <c r="BP2856" s="1"/>
      <c r="BQ2856" s="1"/>
      <c r="BR2856" s="2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2"/>
      <c r="CG2856" s="1"/>
      <c r="CH2856" s="1"/>
      <c r="CI2856" s="2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2"/>
      <c r="DR2856" s="1"/>
      <c r="DS2856" s="1"/>
      <c r="DT2856" s="1"/>
      <c r="DU2856" s="1"/>
      <c r="DV2856" s="1"/>
      <c r="DW2856" s="1"/>
    </row>
    <row r="2857" spans="1:127" x14ac:dyDescent="0.3">
      <c r="A2857" s="1"/>
      <c r="B2857" s="1"/>
      <c r="C2857" s="1"/>
      <c r="D2857" s="1"/>
      <c r="E2857" s="1"/>
      <c r="F2857" s="1"/>
      <c r="G2857" s="1"/>
      <c r="H2857" s="2"/>
      <c r="I2857" s="1"/>
      <c r="J2857" s="1"/>
      <c r="K2857" s="2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2"/>
      <c r="BF2857" s="1"/>
      <c r="BG2857" s="1"/>
      <c r="BH2857" s="1"/>
      <c r="BI2857" s="1"/>
      <c r="BJ2857" s="1"/>
      <c r="BK2857" s="1"/>
      <c r="BL2857" s="1"/>
      <c r="BM2857" s="1"/>
      <c r="BN2857" s="2"/>
      <c r="BO2857" s="1"/>
      <c r="BP2857" s="1"/>
      <c r="BQ2857" s="1"/>
      <c r="BR2857" s="2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2"/>
      <c r="CG2857" s="1"/>
      <c r="CH2857" s="1"/>
      <c r="CI2857" s="2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2"/>
      <c r="DR2857" s="1"/>
      <c r="DS2857" s="1"/>
      <c r="DT2857" s="1"/>
      <c r="DU2857" s="1"/>
      <c r="DV2857" s="1"/>
      <c r="DW2857" s="1"/>
    </row>
    <row r="2858" spans="1:127" x14ac:dyDescent="0.3">
      <c r="A2858" s="1"/>
      <c r="B2858" s="1"/>
      <c r="C2858" s="1"/>
      <c r="D2858" s="1"/>
      <c r="E2858" s="1"/>
      <c r="F2858" s="1"/>
      <c r="G2858" s="1"/>
      <c r="H2858" s="2"/>
      <c r="I2858" s="1"/>
      <c r="J2858" s="1"/>
      <c r="K2858" s="2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2"/>
      <c r="BF2858" s="1"/>
      <c r="BG2858" s="1"/>
      <c r="BH2858" s="1"/>
      <c r="BI2858" s="1"/>
      <c r="BJ2858" s="1"/>
      <c r="BK2858" s="1"/>
      <c r="BL2858" s="1"/>
      <c r="BM2858" s="1"/>
      <c r="BN2858" s="2"/>
      <c r="BO2858" s="1"/>
      <c r="BP2858" s="1"/>
      <c r="BQ2858" s="1"/>
      <c r="BR2858" s="2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2"/>
      <c r="CG2858" s="1"/>
      <c r="CH2858" s="1"/>
      <c r="CI2858" s="2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2"/>
      <c r="DR2858" s="1"/>
      <c r="DS2858" s="1"/>
      <c r="DT2858" s="1"/>
      <c r="DU2858" s="1"/>
      <c r="DV2858" s="1"/>
      <c r="DW2858" s="1"/>
    </row>
    <row r="2859" spans="1:127" x14ac:dyDescent="0.3">
      <c r="A2859" s="1"/>
      <c r="B2859" s="1"/>
      <c r="C2859" s="1"/>
      <c r="D2859" s="1"/>
      <c r="E2859" s="1"/>
      <c r="F2859" s="1"/>
      <c r="G2859" s="1"/>
      <c r="H2859" s="2"/>
      <c r="I2859" s="1"/>
      <c r="J2859" s="1"/>
      <c r="K2859" s="2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2"/>
      <c r="BF2859" s="1"/>
      <c r="BG2859" s="1"/>
      <c r="BH2859" s="1"/>
      <c r="BI2859" s="1"/>
      <c r="BJ2859" s="1"/>
      <c r="BK2859" s="1"/>
      <c r="BL2859" s="1"/>
      <c r="BM2859" s="1"/>
      <c r="BN2859" s="2"/>
      <c r="BO2859" s="1"/>
      <c r="BP2859" s="1"/>
      <c r="BQ2859" s="1"/>
      <c r="BR2859" s="2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2"/>
      <c r="CG2859" s="1"/>
      <c r="CH2859" s="1"/>
      <c r="CI2859" s="2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2"/>
      <c r="DR2859" s="1"/>
      <c r="DS2859" s="1"/>
      <c r="DT2859" s="1"/>
      <c r="DU2859" s="1"/>
      <c r="DV2859" s="1"/>
      <c r="DW2859" s="1"/>
    </row>
    <row r="2860" spans="1:127" x14ac:dyDescent="0.3">
      <c r="A2860" s="1"/>
      <c r="B2860" s="1"/>
      <c r="C2860" s="1"/>
      <c r="D2860" s="1"/>
      <c r="E2860" s="1"/>
      <c r="F2860" s="1"/>
      <c r="G2860" s="1"/>
      <c r="H2860" s="2"/>
      <c r="I2860" s="1"/>
      <c r="J2860" s="1"/>
      <c r="K2860" s="2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2"/>
      <c r="BF2860" s="1"/>
      <c r="BG2860" s="1"/>
      <c r="BH2860" s="1"/>
      <c r="BI2860" s="1"/>
      <c r="BJ2860" s="1"/>
      <c r="BK2860" s="1"/>
      <c r="BL2860" s="1"/>
      <c r="BM2860" s="1"/>
      <c r="BN2860" s="2"/>
      <c r="BO2860" s="1"/>
      <c r="BP2860" s="1"/>
      <c r="BQ2860" s="1"/>
      <c r="BR2860" s="2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2"/>
      <c r="CG2860" s="1"/>
      <c r="CH2860" s="1"/>
      <c r="CI2860" s="2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2"/>
      <c r="DR2860" s="1"/>
      <c r="DS2860" s="1"/>
      <c r="DT2860" s="1"/>
      <c r="DU2860" s="1"/>
      <c r="DV2860" s="1"/>
      <c r="DW2860" s="1"/>
    </row>
    <row r="2861" spans="1:127" x14ac:dyDescent="0.3">
      <c r="A2861" s="1"/>
      <c r="B2861" s="1"/>
      <c r="C2861" s="1"/>
      <c r="D2861" s="1"/>
      <c r="E2861" s="1"/>
      <c r="F2861" s="1"/>
      <c r="G2861" s="1"/>
      <c r="H2861" s="2"/>
      <c r="I2861" s="1"/>
      <c r="J2861" s="1"/>
      <c r="K2861" s="2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2"/>
      <c r="BF2861" s="1"/>
      <c r="BG2861" s="1"/>
      <c r="BH2861" s="1"/>
      <c r="BI2861" s="1"/>
      <c r="BJ2861" s="1"/>
      <c r="BK2861" s="1"/>
      <c r="BL2861" s="1"/>
      <c r="BM2861" s="1"/>
      <c r="BN2861" s="2"/>
      <c r="BO2861" s="1"/>
      <c r="BP2861" s="1"/>
      <c r="BQ2861" s="1"/>
      <c r="BR2861" s="2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2"/>
      <c r="CG2861" s="1"/>
      <c r="CH2861" s="1"/>
      <c r="CI2861" s="2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2"/>
      <c r="DR2861" s="1"/>
      <c r="DS2861" s="1"/>
      <c r="DT2861" s="1"/>
      <c r="DU2861" s="1"/>
      <c r="DV2861" s="1"/>
      <c r="DW2861" s="1"/>
    </row>
    <row r="2862" spans="1:127" x14ac:dyDescent="0.3">
      <c r="A2862" s="1"/>
      <c r="B2862" s="1"/>
      <c r="C2862" s="1"/>
      <c r="D2862" s="1"/>
      <c r="E2862" s="1"/>
      <c r="F2862" s="1"/>
      <c r="G2862" s="1"/>
      <c r="H2862" s="2"/>
      <c r="I2862" s="1"/>
      <c r="J2862" s="1"/>
      <c r="K2862" s="2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2"/>
      <c r="BF2862" s="1"/>
      <c r="BG2862" s="1"/>
      <c r="BH2862" s="1"/>
      <c r="BI2862" s="1"/>
      <c r="BJ2862" s="1"/>
      <c r="BK2862" s="1"/>
      <c r="BL2862" s="1"/>
      <c r="BM2862" s="1"/>
      <c r="BN2862" s="2"/>
      <c r="BO2862" s="1"/>
      <c r="BP2862" s="1"/>
      <c r="BQ2862" s="1"/>
      <c r="BR2862" s="2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2"/>
      <c r="CG2862" s="1"/>
      <c r="CH2862" s="1"/>
      <c r="CI2862" s="2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2"/>
      <c r="DR2862" s="1"/>
      <c r="DS2862" s="1"/>
      <c r="DT2862" s="1"/>
      <c r="DU2862" s="1"/>
      <c r="DV2862" s="1"/>
      <c r="DW2862" s="1"/>
    </row>
    <row r="2863" spans="1:127" x14ac:dyDescent="0.3">
      <c r="A2863" s="1"/>
      <c r="B2863" s="1"/>
      <c r="C2863" s="1"/>
      <c r="D2863" s="1"/>
      <c r="E2863" s="1"/>
      <c r="F2863" s="1"/>
      <c r="G2863" s="1"/>
      <c r="H2863" s="2"/>
      <c r="I2863" s="1"/>
      <c r="J2863" s="1"/>
      <c r="K2863" s="2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2"/>
      <c r="BF2863" s="1"/>
      <c r="BG2863" s="1"/>
      <c r="BH2863" s="1"/>
      <c r="BI2863" s="1"/>
      <c r="BJ2863" s="1"/>
      <c r="BK2863" s="1"/>
      <c r="BL2863" s="1"/>
      <c r="BM2863" s="1"/>
      <c r="BN2863" s="2"/>
      <c r="BO2863" s="1"/>
      <c r="BP2863" s="1"/>
      <c r="BQ2863" s="1"/>
      <c r="BR2863" s="2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2"/>
      <c r="CG2863" s="1"/>
      <c r="CH2863" s="1"/>
      <c r="CI2863" s="2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2"/>
      <c r="DR2863" s="1"/>
      <c r="DS2863" s="1"/>
      <c r="DT2863" s="1"/>
      <c r="DU2863" s="1"/>
      <c r="DV2863" s="1"/>
      <c r="DW2863" s="1"/>
    </row>
    <row r="2864" spans="1:127" x14ac:dyDescent="0.3">
      <c r="A2864" s="1"/>
      <c r="B2864" s="1"/>
      <c r="C2864" s="1"/>
      <c r="D2864" s="1"/>
      <c r="E2864" s="1"/>
      <c r="F2864" s="1"/>
      <c r="G2864" s="1"/>
      <c r="H2864" s="2"/>
      <c r="I2864" s="1"/>
      <c r="J2864" s="1"/>
      <c r="K2864" s="2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2"/>
      <c r="BF2864" s="1"/>
      <c r="BG2864" s="1"/>
      <c r="BH2864" s="1"/>
      <c r="BI2864" s="1"/>
      <c r="BJ2864" s="1"/>
      <c r="BK2864" s="1"/>
      <c r="BL2864" s="1"/>
      <c r="BM2864" s="1"/>
      <c r="BN2864" s="2"/>
      <c r="BO2864" s="1"/>
      <c r="BP2864" s="1"/>
      <c r="BQ2864" s="1"/>
      <c r="BR2864" s="2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2"/>
      <c r="CG2864" s="1"/>
      <c r="CH2864" s="1"/>
      <c r="CI2864" s="2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2"/>
      <c r="DR2864" s="1"/>
      <c r="DS2864" s="1"/>
      <c r="DT2864" s="1"/>
      <c r="DU2864" s="1"/>
      <c r="DV2864" s="1"/>
      <c r="DW2864" s="1"/>
    </row>
    <row r="2865" spans="1:127" x14ac:dyDescent="0.3">
      <c r="A2865" s="1"/>
      <c r="B2865" s="1"/>
      <c r="C2865" s="1"/>
      <c r="D2865" s="1"/>
      <c r="E2865" s="1"/>
      <c r="F2865" s="1"/>
      <c r="G2865" s="1"/>
      <c r="H2865" s="2"/>
      <c r="I2865" s="1"/>
      <c r="J2865" s="1"/>
      <c r="K2865" s="2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2"/>
      <c r="BF2865" s="1"/>
      <c r="BG2865" s="1"/>
      <c r="BH2865" s="1"/>
      <c r="BI2865" s="1"/>
      <c r="BJ2865" s="1"/>
      <c r="BK2865" s="1"/>
      <c r="BL2865" s="1"/>
      <c r="BM2865" s="1"/>
      <c r="BN2865" s="2"/>
      <c r="BO2865" s="1"/>
      <c r="BP2865" s="1"/>
      <c r="BQ2865" s="1"/>
      <c r="BR2865" s="2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2"/>
      <c r="CG2865" s="1"/>
      <c r="CH2865" s="1"/>
      <c r="CI2865" s="2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2"/>
      <c r="DR2865" s="1"/>
      <c r="DS2865" s="1"/>
      <c r="DT2865" s="1"/>
      <c r="DU2865" s="1"/>
      <c r="DV2865" s="1"/>
      <c r="DW2865" s="1"/>
    </row>
    <row r="2866" spans="1:127" x14ac:dyDescent="0.3">
      <c r="A2866" s="1"/>
      <c r="B2866" s="1"/>
      <c r="C2866" s="1"/>
      <c r="D2866" s="1"/>
      <c r="E2866" s="1"/>
      <c r="F2866" s="1"/>
      <c r="G2866" s="1"/>
      <c r="H2866" s="2"/>
      <c r="I2866" s="1"/>
      <c r="J2866" s="1"/>
      <c r="K2866" s="2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2"/>
      <c r="BF2866" s="1"/>
      <c r="BG2866" s="1"/>
      <c r="BH2866" s="1"/>
      <c r="BI2866" s="1"/>
      <c r="BJ2866" s="1"/>
      <c r="BK2866" s="1"/>
      <c r="BL2866" s="1"/>
      <c r="BM2866" s="1"/>
      <c r="BN2866" s="2"/>
      <c r="BO2866" s="1"/>
      <c r="BP2866" s="1"/>
      <c r="BQ2866" s="1"/>
      <c r="BR2866" s="2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2"/>
      <c r="CG2866" s="1"/>
      <c r="CH2866" s="1"/>
      <c r="CI2866" s="2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2"/>
      <c r="DR2866" s="1"/>
      <c r="DS2866" s="1"/>
      <c r="DT2866" s="1"/>
      <c r="DU2866" s="1"/>
      <c r="DV2866" s="1"/>
      <c r="DW2866" s="1"/>
    </row>
    <row r="2867" spans="1:127" x14ac:dyDescent="0.3">
      <c r="A2867" s="1"/>
      <c r="B2867" s="1"/>
      <c r="C2867" s="1"/>
      <c r="D2867" s="1"/>
      <c r="E2867" s="1"/>
      <c r="F2867" s="1"/>
      <c r="G2867" s="1"/>
      <c r="H2867" s="2"/>
      <c r="I2867" s="1"/>
      <c r="J2867" s="1"/>
      <c r="K2867" s="2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2"/>
      <c r="BF2867" s="1"/>
      <c r="BG2867" s="1"/>
      <c r="BH2867" s="1"/>
      <c r="BI2867" s="1"/>
      <c r="BJ2867" s="1"/>
      <c r="BK2867" s="1"/>
      <c r="BL2867" s="1"/>
      <c r="BM2867" s="1"/>
      <c r="BN2867" s="2"/>
      <c r="BO2867" s="1"/>
      <c r="BP2867" s="1"/>
      <c r="BQ2867" s="1"/>
      <c r="BR2867" s="2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2"/>
      <c r="CG2867" s="1"/>
      <c r="CH2867" s="1"/>
      <c r="CI2867" s="2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2"/>
      <c r="DR2867" s="1"/>
      <c r="DS2867" s="1"/>
      <c r="DT2867" s="1"/>
      <c r="DU2867" s="1"/>
      <c r="DV2867" s="1"/>
      <c r="DW2867" s="1"/>
    </row>
    <row r="2868" spans="1:127" x14ac:dyDescent="0.3">
      <c r="A2868" s="1"/>
      <c r="B2868" s="1"/>
      <c r="C2868" s="1"/>
      <c r="D2868" s="1"/>
      <c r="E2868" s="1"/>
      <c r="F2868" s="1"/>
      <c r="G2868" s="1"/>
      <c r="H2868" s="2"/>
      <c r="I2868" s="1"/>
      <c r="J2868" s="1"/>
      <c r="K2868" s="2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2"/>
      <c r="BF2868" s="1"/>
      <c r="BG2868" s="1"/>
      <c r="BH2868" s="1"/>
      <c r="BI2868" s="1"/>
      <c r="BJ2868" s="1"/>
      <c r="BK2868" s="1"/>
      <c r="BL2868" s="1"/>
      <c r="BM2868" s="1"/>
      <c r="BN2868" s="2"/>
      <c r="BO2868" s="1"/>
      <c r="BP2868" s="1"/>
      <c r="BQ2868" s="1"/>
      <c r="BR2868" s="2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2"/>
      <c r="CG2868" s="1"/>
      <c r="CH2868" s="1"/>
      <c r="CI2868" s="2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2"/>
      <c r="DR2868" s="1"/>
      <c r="DS2868" s="1"/>
      <c r="DT2868" s="1"/>
      <c r="DU2868" s="1"/>
      <c r="DV2868" s="1"/>
      <c r="DW2868" s="1"/>
    </row>
    <row r="2869" spans="1:127" x14ac:dyDescent="0.3">
      <c r="A2869" s="1"/>
      <c r="B2869" s="1"/>
      <c r="C2869" s="1"/>
      <c r="D2869" s="1"/>
      <c r="E2869" s="1"/>
      <c r="F2869" s="1"/>
      <c r="G2869" s="2"/>
      <c r="H2869" s="2"/>
      <c r="I2869" s="1"/>
      <c r="J2869" s="1"/>
      <c r="K2869" s="2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2"/>
      <c r="BF2869" s="1"/>
      <c r="BG2869" s="1"/>
      <c r="BH2869" s="1"/>
      <c r="BI2869" s="1"/>
      <c r="BJ2869" s="1"/>
      <c r="BK2869" s="1"/>
      <c r="BL2869" s="1"/>
      <c r="BM2869" s="1"/>
      <c r="BN2869" s="2"/>
      <c r="BO2869" s="1"/>
      <c r="BP2869" s="1"/>
      <c r="BQ2869" s="1"/>
      <c r="BR2869" s="2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2"/>
      <c r="CG2869" s="1"/>
      <c r="CH2869" s="1"/>
      <c r="CI2869" s="2"/>
      <c r="CJ2869" s="1"/>
      <c r="CK2869" s="1"/>
      <c r="CL2869" s="1"/>
      <c r="CM2869" s="1"/>
      <c r="CN2869" s="1"/>
      <c r="CO2869" s="1"/>
      <c r="CP2869" s="1"/>
      <c r="CQ2869" s="1"/>
      <c r="CR2869" s="2"/>
      <c r="CS2869" s="2"/>
      <c r="CT2869" s="2"/>
      <c r="CU2869" s="2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2"/>
      <c r="DR2869" s="1"/>
      <c r="DS2869" s="1"/>
      <c r="DT2869" s="1"/>
      <c r="DU2869" s="2"/>
      <c r="DV2869" s="1"/>
      <c r="DW2869" s="1"/>
    </row>
    <row r="2870" spans="1:127" x14ac:dyDescent="0.3">
      <c r="A2870" s="1"/>
      <c r="B2870" s="1"/>
      <c r="C2870" s="1"/>
      <c r="D2870" s="1"/>
      <c r="E2870" s="1"/>
      <c r="F2870" s="1"/>
      <c r="G2870" s="2"/>
      <c r="H2870" s="2"/>
      <c r="I2870" s="1"/>
      <c r="J2870" s="1"/>
      <c r="K2870" s="2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2"/>
      <c r="BF2870" s="1"/>
      <c r="BG2870" s="1"/>
      <c r="BH2870" s="1"/>
      <c r="BI2870" s="1"/>
      <c r="BJ2870" s="1"/>
      <c r="BK2870" s="1"/>
      <c r="BL2870" s="1"/>
      <c r="BM2870" s="1"/>
      <c r="BN2870" s="2"/>
      <c r="BO2870" s="1"/>
      <c r="BP2870" s="1"/>
      <c r="BQ2870" s="1"/>
      <c r="BR2870" s="2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2"/>
      <c r="CG2870" s="1"/>
      <c r="CH2870" s="1"/>
      <c r="CI2870" s="2"/>
      <c r="CJ2870" s="1"/>
      <c r="CK2870" s="1"/>
      <c r="CL2870" s="1"/>
      <c r="CM2870" s="1"/>
      <c r="CN2870" s="1"/>
      <c r="CO2870" s="1"/>
      <c r="CP2870" s="1"/>
      <c r="CQ2870" s="1"/>
      <c r="CR2870" s="2"/>
      <c r="CS2870" s="2"/>
      <c r="CT2870" s="2"/>
      <c r="CU2870" s="2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2"/>
      <c r="DR2870" s="1"/>
      <c r="DS2870" s="1"/>
      <c r="DT2870" s="1"/>
      <c r="DU2870" s="2"/>
      <c r="DV2870" s="1"/>
      <c r="DW2870" s="1"/>
    </row>
    <row r="2871" spans="1:127" x14ac:dyDescent="0.3">
      <c r="A2871" s="1"/>
      <c r="B2871" s="1"/>
      <c r="C2871" s="1"/>
      <c r="D2871" s="1"/>
      <c r="E2871" s="1"/>
      <c r="F2871" s="1"/>
      <c r="G2871" s="2"/>
      <c r="H2871" s="2"/>
      <c r="I2871" s="1"/>
      <c r="J2871" s="1"/>
      <c r="K2871" s="2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2"/>
      <c r="BF2871" s="1"/>
      <c r="BG2871" s="1"/>
      <c r="BH2871" s="1"/>
      <c r="BI2871" s="1"/>
      <c r="BJ2871" s="1"/>
      <c r="BK2871" s="1"/>
      <c r="BL2871" s="1"/>
      <c r="BM2871" s="1"/>
      <c r="BN2871" s="2"/>
      <c r="BO2871" s="1"/>
      <c r="BP2871" s="1"/>
      <c r="BQ2871" s="1"/>
      <c r="BR2871" s="2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2"/>
      <c r="CG2871" s="1"/>
      <c r="CH2871" s="1"/>
      <c r="CI2871" s="2"/>
      <c r="CJ2871" s="1"/>
      <c r="CK2871" s="1"/>
      <c r="CL2871" s="1"/>
      <c r="CM2871" s="1"/>
      <c r="CN2871" s="1"/>
      <c r="CO2871" s="1"/>
      <c r="CP2871" s="1"/>
      <c r="CQ2871" s="1"/>
      <c r="CR2871" s="2"/>
      <c r="CS2871" s="2"/>
      <c r="CT2871" s="2"/>
      <c r="CU2871" s="2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2"/>
      <c r="DR2871" s="1"/>
      <c r="DS2871" s="1"/>
      <c r="DT2871" s="1"/>
      <c r="DU2871" s="2"/>
      <c r="DV2871" s="1"/>
      <c r="DW2871" s="1"/>
    </row>
    <row r="2872" spans="1:127" x14ac:dyDescent="0.3">
      <c r="A2872" s="1"/>
      <c r="B2872" s="1"/>
      <c r="C2872" s="1"/>
      <c r="D2872" s="1"/>
      <c r="E2872" s="1"/>
      <c r="F2872" s="1"/>
      <c r="G2872" s="2"/>
      <c r="H2872" s="2"/>
      <c r="I2872" s="1"/>
      <c r="J2872" s="1"/>
      <c r="K2872" s="2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2"/>
      <c r="BF2872" s="1"/>
      <c r="BG2872" s="1"/>
      <c r="BH2872" s="1"/>
      <c r="BI2872" s="1"/>
      <c r="BJ2872" s="1"/>
      <c r="BK2872" s="1"/>
      <c r="BL2872" s="1"/>
      <c r="BM2872" s="1"/>
      <c r="BN2872" s="2"/>
      <c r="BO2872" s="1"/>
      <c r="BP2872" s="1"/>
      <c r="BQ2872" s="1"/>
      <c r="BR2872" s="2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2"/>
      <c r="CG2872" s="1"/>
      <c r="CH2872" s="1"/>
      <c r="CI2872" s="2"/>
      <c r="CJ2872" s="1"/>
      <c r="CK2872" s="1"/>
      <c r="CL2872" s="1"/>
      <c r="CM2872" s="1"/>
      <c r="CN2872" s="1"/>
      <c r="CO2872" s="1"/>
      <c r="CP2872" s="1"/>
      <c r="CQ2872" s="1"/>
      <c r="CR2872" s="2"/>
      <c r="CS2872" s="2"/>
      <c r="CT2872" s="2"/>
      <c r="CU2872" s="2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2"/>
      <c r="DR2872" s="1"/>
      <c r="DS2872" s="1"/>
      <c r="DT2872" s="1"/>
      <c r="DU2872" s="2"/>
      <c r="DV2872" s="1"/>
      <c r="DW2872" s="1"/>
    </row>
    <row r="2873" spans="1:127" x14ac:dyDescent="0.3">
      <c r="A2873" s="1"/>
      <c r="B2873" s="1"/>
      <c r="C2873" s="1"/>
      <c r="D2873" s="1"/>
      <c r="E2873" s="1"/>
      <c r="F2873" s="1"/>
      <c r="G2873" s="1"/>
      <c r="H2873" s="2"/>
      <c r="I2873" s="1"/>
      <c r="J2873" s="1"/>
      <c r="K2873" s="2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2"/>
      <c r="BF2873" s="1"/>
      <c r="BG2873" s="1"/>
      <c r="BH2873" s="1"/>
      <c r="BI2873" s="1"/>
      <c r="BJ2873" s="1"/>
      <c r="BK2873" s="1"/>
      <c r="BL2873" s="1"/>
      <c r="BM2873" s="1"/>
      <c r="BN2873" s="2"/>
      <c r="BO2873" s="1"/>
      <c r="BP2873" s="1"/>
      <c r="BQ2873" s="1"/>
      <c r="BR2873" s="2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2"/>
      <c r="CG2873" s="1"/>
      <c r="CH2873" s="1"/>
      <c r="CI2873" s="2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2"/>
      <c r="DR2873" s="1"/>
      <c r="DS2873" s="1"/>
      <c r="DT2873" s="1"/>
      <c r="DU2873" s="1"/>
      <c r="DV2873" s="1"/>
      <c r="DW2873" s="1"/>
    </row>
    <row r="2874" spans="1:127" x14ac:dyDescent="0.3">
      <c r="A2874" s="1"/>
      <c r="B2874" s="1"/>
      <c r="C2874" s="1"/>
      <c r="D2874" s="1"/>
      <c r="E2874" s="1"/>
      <c r="F2874" s="1"/>
      <c r="G2874" s="1"/>
      <c r="H2874" s="2"/>
      <c r="I2874" s="1"/>
      <c r="J2874" s="1"/>
      <c r="K2874" s="2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2"/>
      <c r="BF2874" s="1"/>
      <c r="BG2874" s="1"/>
      <c r="BH2874" s="1"/>
      <c r="BI2874" s="1"/>
      <c r="BJ2874" s="1"/>
      <c r="BK2874" s="1"/>
      <c r="BL2874" s="1"/>
      <c r="BM2874" s="1"/>
      <c r="BN2874" s="2"/>
      <c r="BO2874" s="1"/>
      <c r="BP2874" s="1"/>
      <c r="BQ2874" s="1"/>
      <c r="BR2874" s="2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2"/>
      <c r="CG2874" s="1"/>
      <c r="CH2874" s="1"/>
      <c r="CI2874" s="2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2"/>
      <c r="DR2874" s="1"/>
      <c r="DS2874" s="1"/>
      <c r="DT2874" s="1"/>
      <c r="DU2874" s="1"/>
      <c r="DV2874" s="1"/>
      <c r="DW2874" s="1"/>
    </row>
    <row r="2875" spans="1:127" x14ac:dyDescent="0.3">
      <c r="A2875" s="1"/>
      <c r="B2875" s="1"/>
      <c r="C2875" s="1"/>
      <c r="D2875" s="1"/>
      <c r="E2875" s="1"/>
      <c r="F2875" s="1"/>
      <c r="G2875" s="1"/>
      <c r="H2875" s="2"/>
      <c r="I2875" s="1"/>
      <c r="J2875" s="1"/>
      <c r="K2875" s="2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2"/>
      <c r="BF2875" s="1"/>
      <c r="BG2875" s="1"/>
      <c r="BH2875" s="1"/>
      <c r="BI2875" s="1"/>
      <c r="BJ2875" s="1"/>
      <c r="BK2875" s="1"/>
      <c r="BL2875" s="1"/>
      <c r="BM2875" s="1"/>
      <c r="BN2875" s="2"/>
      <c r="BO2875" s="1"/>
      <c r="BP2875" s="1"/>
      <c r="BQ2875" s="1"/>
      <c r="BR2875" s="2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2"/>
      <c r="CG2875" s="1"/>
      <c r="CH2875" s="1"/>
      <c r="CI2875" s="2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2"/>
      <c r="DR2875" s="1"/>
      <c r="DS2875" s="1"/>
      <c r="DT2875" s="1"/>
      <c r="DU2875" s="1"/>
      <c r="DV2875" s="1"/>
      <c r="DW2875" s="1"/>
    </row>
    <row r="2876" spans="1:127" x14ac:dyDescent="0.3">
      <c r="A2876" s="1"/>
      <c r="B2876" s="1"/>
      <c r="C2876" s="1"/>
      <c r="D2876" s="1"/>
      <c r="E2876" s="1"/>
      <c r="F2876" s="1"/>
      <c r="G2876" s="1"/>
      <c r="H2876" s="2"/>
      <c r="I2876" s="1"/>
      <c r="J2876" s="1"/>
      <c r="K2876" s="2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2"/>
      <c r="BF2876" s="1"/>
      <c r="BG2876" s="1"/>
      <c r="BH2876" s="1"/>
      <c r="BI2876" s="1"/>
      <c r="BJ2876" s="1"/>
      <c r="BK2876" s="1"/>
      <c r="BL2876" s="1"/>
      <c r="BM2876" s="1"/>
      <c r="BN2876" s="2"/>
      <c r="BO2876" s="1"/>
      <c r="BP2876" s="1"/>
      <c r="BQ2876" s="1"/>
      <c r="BR2876" s="2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2"/>
      <c r="CG2876" s="1"/>
      <c r="CH2876" s="1"/>
      <c r="CI2876" s="2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2"/>
      <c r="DR2876" s="1"/>
      <c r="DS2876" s="1"/>
      <c r="DT2876" s="1"/>
      <c r="DU2876" s="1"/>
      <c r="DV2876" s="1"/>
      <c r="DW2876" s="1"/>
    </row>
    <row r="2877" spans="1:127" x14ac:dyDescent="0.3">
      <c r="A2877" s="1"/>
      <c r="B2877" s="1"/>
      <c r="C2877" s="1"/>
      <c r="D2877" s="1"/>
      <c r="E2877" s="1"/>
      <c r="F2877" s="1"/>
      <c r="G2877" s="1"/>
      <c r="H2877" s="2"/>
      <c r="I2877" s="1"/>
      <c r="J2877" s="1"/>
      <c r="K2877" s="2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2"/>
      <c r="BF2877" s="1"/>
      <c r="BG2877" s="1"/>
      <c r="BH2877" s="1"/>
      <c r="BI2877" s="1"/>
      <c r="BJ2877" s="1"/>
      <c r="BK2877" s="1"/>
      <c r="BL2877" s="1"/>
      <c r="BM2877" s="1"/>
      <c r="BN2877" s="2"/>
      <c r="BO2877" s="1"/>
      <c r="BP2877" s="1"/>
      <c r="BQ2877" s="1"/>
      <c r="BR2877" s="2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2"/>
      <c r="CG2877" s="1"/>
      <c r="CH2877" s="1"/>
      <c r="CI2877" s="2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2"/>
      <c r="DR2877" s="1"/>
      <c r="DS2877" s="1"/>
      <c r="DT2877" s="1"/>
      <c r="DU2877" s="1"/>
      <c r="DV2877" s="1"/>
      <c r="DW2877" s="1"/>
    </row>
    <row r="2878" spans="1:127" x14ac:dyDescent="0.3">
      <c r="A2878" s="1"/>
      <c r="B2878" s="1"/>
      <c r="C2878" s="1"/>
      <c r="D2878" s="1"/>
      <c r="E2878" s="1"/>
      <c r="F2878" s="1"/>
      <c r="G2878" s="1"/>
      <c r="H2878" s="2"/>
      <c r="I2878" s="1"/>
      <c r="J2878" s="1"/>
      <c r="K2878" s="2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2"/>
      <c r="BF2878" s="1"/>
      <c r="BG2878" s="1"/>
      <c r="BH2878" s="1"/>
      <c r="BI2878" s="1"/>
      <c r="BJ2878" s="1"/>
      <c r="BK2878" s="1"/>
      <c r="BL2878" s="1"/>
      <c r="BM2878" s="1"/>
      <c r="BN2878" s="2"/>
      <c r="BO2878" s="1"/>
      <c r="BP2878" s="1"/>
      <c r="BQ2878" s="1"/>
      <c r="BR2878" s="2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2"/>
      <c r="CG2878" s="1"/>
      <c r="CH2878" s="1"/>
      <c r="CI2878" s="2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2"/>
      <c r="DR2878" s="1"/>
      <c r="DS2878" s="1"/>
      <c r="DT2878" s="1"/>
      <c r="DU2878" s="1"/>
      <c r="DV2878" s="1"/>
      <c r="DW2878" s="1"/>
    </row>
    <row r="2879" spans="1:127" x14ac:dyDescent="0.3">
      <c r="A2879" s="1"/>
      <c r="B2879" s="1"/>
      <c r="C2879" s="1"/>
      <c r="D2879" s="1"/>
      <c r="E2879" s="1"/>
      <c r="F2879" s="1"/>
      <c r="G2879" s="1"/>
      <c r="H2879" s="2"/>
      <c r="I2879" s="1"/>
      <c r="J2879" s="1"/>
      <c r="K2879" s="2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2"/>
      <c r="BF2879" s="1"/>
      <c r="BG2879" s="1"/>
      <c r="BH2879" s="1"/>
      <c r="BI2879" s="1"/>
      <c r="BJ2879" s="1"/>
      <c r="BK2879" s="1"/>
      <c r="BL2879" s="1"/>
      <c r="BM2879" s="1"/>
      <c r="BN2879" s="2"/>
      <c r="BO2879" s="1"/>
      <c r="BP2879" s="1"/>
      <c r="BQ2879" s="1"/>
      <c r="BR2879" s="2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2"/>
      <c r="CG2879" s="1"/>
      <c r="CH2879" s="1"/>
      <c r="CI2879" s="2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2"/>
      <c r="DR2879" s="1"/>
      <c r="DS2879" s="1"/>
      <c r="DT2879" s="1"/>
      <c r="DU2879" s="1"/>
      <c r="DV2879" s="1"/>
      <c r="DW2879" s="1"/>
    </row>
    <row r="2880" spans="1:127" x14ac:dyDescent="0.3">
      <c r="A2880" s="1"/>
      <c r="B2880" s="1"/>
      <c r="C2880" s="1"/>
      <c r="D2880" s="1"/>
      <c r="E2880" s="1"/>
      <c r="F2880" s="1"/>
      <c r="G2880" s="1"/>
      <c r="H2880" s="2"/>
      <c r="I2880" s="1"/>
      <c r="J2880" s="1"/>
      <c r="K2880" s="2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2"/>
      <c r="BF2880" s="1"/>
      <c r="BG2880" s="1"/>
      <c r="BH2880" s="1"/>
      <c r="BI2880" s="1"/>
      <c r="BJ2880" s="1"/>
      <c r="BK2880" s="1"/>
      <c r="BL2880" s="1"/>
      <c r="BM2880" s="1"/>
      <c r="BN2880" s="2"/>
      <c r="BO2880" s="1"/>
      <c r="BP2880" s="1"/>
      <c r="BQ2880" s="1"/>
      <c r="BR2880" s="2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2"/>
      <c r="CG2880" s="1"/>
      <c r="CH2880" s="1"/>
      <c r="CI2880" s="2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2"/>
      <c r="DR2880" s="1"/>
      <c r="DS2880" s="1"/>
      <c r="DT2880" s="1"/>
      <c r="DU2880" s="1"/>
      <c r="DV2880" s="1"/>
      <c r="DW2880" s="1"/>
    </row>
    <row r="2881" spans="1:127" x14ac:dyDescent="0.3">
      <c r="A2881" s="1"/>
      <c r="B2881" s="1"/>
      <c r="C2881" s="1"/>
      <c r="D2881" s="1"/>
      <c r="E2881" s="1"/>
      <c r="F2881" s="1"/>
      <c r="G2881" s="1"/>
      <c r="H2881" s="2"/>
      <c r="I2881" s="1"/>
      <c r="J2881" s="1"/>
      <c r="K2881" s="2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2"/>
      <c r="BF2881" s="1"/>
      <c r="BG2881" s="1"/>
      <c r="BH2881" s="1"/>
      <c r="BI2881" s="1"/>
      <c r="BJ2881" s="1"/>
      <c r="BK2881" s="1"/>
      <c r="BL2881" s="1"/>
      <c r="BM2881" s="1"/>
      <c r="BN2881" s="2"/>
      <c r="BO2881" s="1"/>
      <c r="BP2881" s="1"/>
      <c r="BQ2881" s="1"/>
      <c r="BR2881" s="2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2"/>
      <c r="CG2881" s="1"/>
      <c r="CH2881" s="1"/>
      <c r="CI2881" s="2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2"/>
      <c r="DR2881" s="1"/>
      <c r="DS2881" s="1"/>
      <c r="DT2881" s="1"/>
      <c r="DU2881" s="1"/>
      <c r="DV2881" s="1"/>
      <c r="DW2881" s="1"/>
    </row>
    <row r="2882" spans="1:127" x14ac:dyDescent="0.3">
      <c r="A2882" s="1"/>
      <c r="B2882" s="1"/>
      <c r="C2882" s="1"/>
      <c r="D2882" s="1"/>
      <c r="E2882" s="1"/>
      <c r="F2882" s="1"/>
      <c r="G2882" s="1"/>
      <c r="H2882" s="2"/>
      <c r="I2882" s="1"/>
      <c r="J2882" s="1"/>
      <c r="K2882" s="2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2"/>
      <c r="BF2882" s="1"/>
      <c r="BG2882" s="1"/>
      <c r="BH2882" s="1"/>
      <c r="BI2882" s="1"/>
      <c r="BJ2882" s="1"/>
      <c r="BK2882" s="1"/>
      <c r="BL2882" s="1"/>
      <c r="BM2882" s="1"/>
      <c r="BN2882" s="2"/>
      <c r="BO2882" s="1"/>
      <c r="BP2882" s="1"/>
      <c r="BQ2882" s="1"/>
      <c r="BR2882" s="2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2"/>
      <c r="CG2882" s="1"/>
      <c r="CH2882" s="1"/>
      <c r="CI2882" s="2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2"/>
      <c r="DR2882" s="1"/>
      <c r="DS2882" s="1"/>
      <c r="DT2882" s="1"/>
      <c r="DU2882" s="1"/>
      <c r="DV2882" s="1"/>
      <c r="DW2882" s="1"/>
    </row>
    <row r="2883" spans="1:127" x14ac:dyDescent="0.3">
      <c r="A2883" s="1"/>
      <c r="B2883" s="1"/>
      <c r="C2883" s="1"/>
      <c r="D2883" s="1"/>
      <c r="E2883" s="1"/>
      <c r="F2883" s="1"/>
      <c r="G2883" s="1"/>
      <c r="H2883" s="2"/>
      <c r="I2883" s="1"/>
      <c r="J2883" s="1"/>
      <c r="K2883" s="2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2"/>
      <c r="BF2883" s="1"/>
      <c r="BG2883" s="1"/>
      <c r="BH2883" s="1"/>
      <c r="BI2883" s="1"/>
      <c r="BJ2883" s="1"/>
      <c r="BK2883" s="1"/>
      <c r="BL2883" s="1"/>
      <c r="BM2883" s="1"/>
      <c r="BN2883" s="2"/>
      <c r="BO2883" s="1"/>
      <c r="BP2883" s="1"/>
      <c r="BQ2883" s="1"/>
      <c r="BR2883" s="2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2"/>
      <c r="CG2883" s="1"/>
      <c r="CH2883" s="1"/>
      <c r="CI2883" s="2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2"/>
      <c r="DR2883" s="1"/>
      <c r="DS2883" s="1"/>
      <c r="DT2883" s="1"/>
      <c r="DU2883" s="1"/>
      <c r="DV2883" s="1"/>
      <c r="DW2883" s="1"/>
    </row>
    <row r="2884" spans="1:127" x14ac:dyDescent="0.3">
      <c r="A2884" s="1"/>
      <c r="B2884" s="1"/>
      <c r="C2884" s="1"/>
      <c r="D2884" s="1"/>
      <c r="E2884" s="1"/>
      <c r="F2884" s="1"/>
      <c r="G2884" s="1"/>
      <c r="H2884" s="2"/>
      <c r="I2884" s="1"/>
      <c r="J2884" s="1"/>
      <c r="K2884" s="2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2"/>
      <c r="BF2884" s="1"/>
      <c r="BG2884" s="1"/>
      <c r="BH2884" s="1"/>
      <c r="BI2884" s="1"/>
      <c r="BJ2884" s="1"/>
      <c r="BK2884" s="1"/>
      <c r="BL2884" s="1"/>
      <c r="BM2884" s="1"/>
      <c r="BN2884" s="2"/>
      <c r="BO2884" s="1"/>
      <c r="BP2884" s="1"/>
      <c r="BQ2884" s="1"/>
      <c r="BR2884" s="2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2"/>
      <c r="CG2884" s="1"/>
      <c r="CH2884" s="1"/>
      <c r="CI2884" s="2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2"/>
      <c r="DR2884" s="1"/>
      <c r="DS2884" s="1"/>
      <c r="DT2884" s="1"/>
      <c r="DU2884" s="1"/>
      <c r="DV2884" s="1"/>
      <c r="DW2884" s="1"/>
    </row>
    <row r="2885" spans="1:127" x14ac:dyDescent="0.3">
      <c r="A2885" s="1"/>
      <c r="B2885" s="1"/>
      <c r="C2885" s="1"/>
      <c r="D2885" s="1"/>
      <c r="E2885" s="1"/>
      <c r="F2885" s="1"/>
      <c r="G2885" s="1"/>
      <c r="H2885" s="2"/>
      <c r="I2885" s="1"/>
      <c r="J2885" s="1"/>
      <c r="K2885" s="2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2"/>
      <c r="BF2885" s="1"/>
      <c r="BG2885" s="1"/>
      <c r="BH2885" s="1"/>
      <c r="BI2885" s="1"/>
      <c r="BJ2885" s="1"/>
      <c r="BK2885" s="1"/>
      <c r="BL2885" s="1"/>
      <c r="BM2885" s="1"/>
      <c r="BN2885" s="2"/>
      <c r="BO2885" s="1"/>
      <c r="BP2885" s="1"/>
      <c r="BQ2885" s="1"/>
      <c r="BR2885" s="2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2"/>
      <c r="CG2885" s="1"/>
      <c r="CH2885" s="1"/>
      <c r="CI2885" s="2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2"/>
      <c r="DR2885" s="1"/>
      <c r="DS2885" s="1"/>
      <c r="DT2885" s="1"/>
      <c r="DU2885" s="1"/>
      <c r="DV2885" s="1"/>
      <c r="DW2885" s="1"/>
    </row>
    <row r="2886" spans="1:127" x14ac:dyDescent="0.3">
      <c r="A2886" s="1"/>
      <c r="B2886" s="1"/>
      <c r="C2886" s="1"/>
      <c r="D2886" s="1"/>
      <c r="E2886" s="1"/>
      <c r="F2886" s="1"/>
      <c r="G2886" s="1"/>
      <c r="H2886" s="2"/>
      <c r="I2886" s="1"/>
      <c r="J2886" s="1"/>
      <c r="K2886" s="2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2"/>
      <c r="BF2886" s="1"/>
      <c r="BG2886" s="1"/>
      <c r="BH2886" s="1"/>
      <c r="BI2886" s="1"/>
      <c r="BJ2886" s="1"/>
      <c r="BK2886" s="1"/>
      <c r="BL2886" s="1"/>
      <c r="BM2886" s="1"/>
      <c r="BN2886" s="2"/>
      <c r="BO2886" s="1"/>
      <c r="BP2886" s="1"/>
      <c r="BQ2886" s="1"/>
      <c r="BR2886" s="2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2"/>
      <c r="CG2886" s="1"/>
      <c r="CH2886" s="1"/>
      <c r="CI2886" s="2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2"/>
      <c r="DR2886" s="1"/>
      <c r="DS2886" s="1"/>
      <c r="DT2886" s="1"/>
      <c r="DU2886" s="1"/>
      <c r="DV2886" s="1"/>
      <c r="DW2886" s="1"/>
    </row>
    <row r="2887" spans="1:127" x14ac:dyDescent="0.3">
      <c r="A2887" s="1"/>
      <c r="B2887" s="1"/>
      <c r="C2887" s="1"/>
      <c r="D2887" s="1"/>
      <c r="E2887" s="1"/>
      <c r="F2887" s="1"/>
      <c r="G2887" s="1"/>
      <c r="H2887" s="2"/>
      <c r="I2887" s="1"/>
      <c r="J2887" s="1"/>
      <c r="K2887" s="2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2"/>
      <c r="BF2887" s="1"/>
      <c r="BG2887" s="1"/>
      <c r="BH2887" s="1"/>
      <c r="BI2887" s="1"/>
      <c r="BJ2887" s="1"/>
      <c r="BK2887" s="1"/>
      <c r="BL2887" s="1"/>
      <c r="BM2887" s="1"/>
      <c r="BN2887" s="2"/>
      <c r="BO2887" s="1"/>
      <c r="BP2887" s="1"/>
      <c r="BQ2887" s="1"/>
      <c r="BR2887" s="2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2"/>
      <c r="CG2887" s="1"/>
      <c r="CH2887" s="1"/>
      <c r="CI2887" s="2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2"/>
      <c r="DR2887" s="1"/>
      <c r="DS2887" s="1"/>
      <c r="DT2887" s="1"/>
      <c r="DU2887" s="1"/>
      <c r="DV2887" s="1"/>
      <c r="DW2887" s="1"/>
    </row>
    <row r="2888" spans="1:127" x14ac:dyDescent="0.3">
      <c r="A2888" s="1"/>
      <c r="B2888" s="1"/>
      <c r="C2888" s="1"/>
      <c r="D2888" s="1"/>
      <c r="E2888" s="1"/>
      <c r="F2888" s="1"/>
      <c r="G2888" s="1"/>
      <c r="H2888" s="2"/>
      <c r="I2888" s="1"/>
      <c r="J2888" s="1"/>
      <c r="K2888" s="2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2"/>
      <c r="BF2888" s="1"/>
      <c r="BG2888" s="1"/>
      <c r="BH2888" s="1"/>
      <c r="BI2888" s="1"/>
      <c r="BJ2888" s="1"/>
      <c r="BK2888" s="1"/>
      <c r="BL2888" s="1"/>
      <c r="BM2888" s="1"/>
      <c r="BN2888" s="2"/>
      <c r="BO2888" s="1"/>
      <c r="BP2888" s="1"/>
      <c r="BQ2888" s="1"/>
      <c r="BR2888" s="2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2"/>
      <c r="CG2888" s="1"/>
      <c r="CH2888" s="1"/>
      <c r="CI2888" s="2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2"/>
      <c r="DR2888" s="1"/>
      <c r="DS2888" s="1"/>
      <c r="DT2888" s="1"/>
      <c r="DU2888" s="1"/>
      <c r="DV2888" s="1"/>
      <c r="DW2888" s="1"/>
    </row>
    <row r="2889" spans="1:127" x14ac:dyDescent="0.3">
      <c r="A2889" s="1"/>
      <c r="B2889" s="1"/>
      <c r="C2889" s="1"/>
      <c r="D2889" s="1"/>
      <c r="E2889" s="1"/>
      <c r="F2889" s="1"/>
      <c r="G2889" s="1"/>
      <c r="H2889" s="2"/>
      <c r="I2889" s="1"/>
      <c r="J2889" s="1"/>
      <c r="K2889" s="2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2"/>
      <c r="BF2889" s="1"/>
      <c r="BG2889" s="1"/>
      <c r="BH2889" s="1"/>
      <c r="BI2889" s="1"/>
      <c r="BJ2889" s="1"/>
      <c r="BK2889" s="1"/>
      <c r="BL2889" s="1"/>
      <c r="BM2889" s="1"/>
      <c r="BN2889" s="2"/>
      <c r="BO2889" s="1"/>
      <c r="BP2889" s="1"/>
      <c r="BQ2889" s="1"/>
      <c r="BR2889" s="2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2"/>
      <c r="CG2889" s="1"/>
      <c r="CH2889" s="1"/>
      <c r="CI2889" s="2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2"/>
      <c r="DR2889" s="1"/>
      <c r="DS2889" s="1"/>
      <c r="DT2889" s="1"/>
      <c r="DU2889" s="1"/>
      <c r="DV2889" s="1"/>
      <c r="DW2889" s="1"/>
    </row>
    <row r="2890" spans="1:127" x14ac:dyDescent="0.3">
      <c r="A2890" s="1"/>
      <c r="B2890" s="1"/>
      <c r="C2890" s="1"/>
      <c r="D2890" s="1"/>
      <c r="E2890" s="1"/>
      <c r="F2890" s="1"/>
      <c r="G2890" s="2"/>
      <c r="H2890" s="2"/>
      <c r="I2890" s="1"/>
      <c r="J2890" s="1"/>
      <c r="K2890" s="2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2"/>
      <c r="BF2890" s="1"/>
      <c r="BG2890" s="1"/>
      <c r="BH2890" s="1"/>
      <c r="BI2890" s="1"/>
      <c r="BJ2890" s="1"/>
      <c r="BK2890" s="1"/>
      <c r="BL2890" s="1"/>
      <c r="BM2890" s="1"/>
      <c r="BN2890" s="2"/>
      <c r="BO2890" s="1"/>
      <c r="BP2890" s="1"/>
      <c r="BQ2890" s="1"/>
      <c r="BR2890" s="2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2"/>
      <c r="CG2890" s="1"/>
      <c r="CH2890" s="1"/>
      <c r="CI2890" s="2"/>
      <c r="CJ2890" s="1"/>
      <c r="CK2890" s="1"/>
      <c r="CL2890" s="1"/>
      <c r="CM2890" s="1"/>
      <c r="CN2890" s="1"/>
      <c r="CO2890" s="1"/>
      <c r="CP2890" s="1"/>
      <c r="CQ2890" s="1"/>
      <c r="CR2890" s="2"/>
      <c r="CS2890" s="2"/>
      <c r="CT2890" s="2"/>
      <c r="CU2890" s="2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2"/>
      <c r="DR2890" s="1"/>
      <c r="DS2890" s="1"/>
      <c r="DT2890" s="1"/>
      <c r="DU2890" s="2"/>
      <c r="DV2890" s="1"/>
      <c r="DW2890" s="1"/>
    </row>
    <row r="2891" spans="1:127" x14ac:dyDescent="0.3">
      <c r="A2891" s="1"/>
      <c r="B2891" s="1"/>
      <c r="C2891" s="1"/>
      <c r="D2891" s="1"/>
      <c r="E2891" s="1"/>
      <c r="F2891" s="1"/>
      <c r="G2891" s="2"/>
      <c r="H2891" s="2"/>
      <c r="I2891" s="1"/>
      <c r="J2891" s="1"/>
      <c r="K2891" s="2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2"/>
      <c r="BF2891" s="1"/>
      <c r="BG2891" s="1"/>
      <c r="BH2891" s="1"/>
      <c r="BI2891" s="1"/>
      <c r="BJ2891" s="1"/>
      <c r="BK2891" s="1"/>
      <c r="BL2891" s="1"/>
      <c r="BM2891" s="1"/>
      <c r="BN2891" s="2"/>
      <c r="BO2891" s="1"/>
      <c r="BP2891" s="1"/>
      <c r="BQ2891" s="1"/>
      <c r="BR2891" s="2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2"/>
      <c r="CG2891" s="1"/>
      <c r="CH2891" s="1"/>
      <c r="CI2891" s="2"/>
      <c r="CJ2891" s="1"/>
      <c r="CK2891" s="1"/>
      <c r="CL2891" s="1"/>
      <c r="CM2891" s="1"/>
      <c r="CN2891" s="1"/>
      <c r="CO2891" s="1"/>
      <c r="CP2891" s="1"/>
      <c r="CQ2891" s="1"/>
      <c r="CR2891" s="2"/>
      <c r="CS2891" s="2"/>
      <c r="CT2891" s="2"/>
      <c r="CU2891" s="2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2"/>
      <c r="DR2891" s="1"/>
      <c r="DS2891" s="1"/>
      <c r="DT2891" s="1"/>
      <c r="DU2891" s="2"/>
      <c r="DV2891" s="1"/>
      <c r="DW2891" s="1"/>
    </row>
    <row r="2892" spans="1:127" x14ac:dyDescent="0.3">
      <c r="A2892" s="1"/>
      <c r="B2892" s="1"/>
      <c r="C2892" s="1"/>
      <c r="D2892" s="1"/>
      <c r="E2892" s="1"/>
      <c r="F2892" s="1"/>
      <c r="G2892" s="2"/>
      <c r="H2892" s="2"/>
      <c r="I2892" s="1"/>
      <c r="J2892" s="1"/>
      <c r="K2892" s="2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2"/>
      <c r="BF2892" s="1"/>
      <c r="BG2892" s="1"/>
      <c r="BH2892" s="1"/>
      <c r="BI2892" s="1"/>
      <c r="BJ2892" s="1"/>
      <c r="BK2892" s="1"/>
      <c r="BL2892" s="1"/>
      <c r="BM2892" s="1"/>
      <c r="BN2892" s="2"/>
      <c r="BO2892" s="1"/>
      <c r="BP2892" s="1"/>
      <c r="BQ2892" s="1"/>
      <c r="BR2892" s="2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2"/>
      <c r="CG2892" s="1"/>
      <c r="CH2892" s="1"/>
      <c r="CI2892" s="2"/>
      <c r="CJ2892" s="1"/>
      <c r="CK2892" s="1"/>
      <c r="CL2892" s="1"/>
      <c r="CM2892" s="1"/>
      <c r="CN2892" s="1"/>
      <c r="CO2892" s="1"/>
      <c r="CP2892" s="1"/>
      <c r="CQ2892" s="1"/>
      <c r="CR2892" s="2"/>
      <c r="CS2892" s="2"/>
      <c r="CT2892" s="2"/>
      <c r="CU2892" s="2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2"/>
      <c r="DR2892" s="1"/>
      <c r="DS2892" s="1"/>
      <c r="DT2892" s="1"/>
      <c r="DU2892" s="2"/>
      <c r="DV2892" s="1"/>
      <c r="DW2892" s="1"/>
    </row>
    <row r="2893" spans="1:127" x14ac:dyDescent="0.3">
      <c r="A2893" s="1"/>
      <c r="B2893" s="1"/>
      <c r="C2893" s="1"/>
      <c r="D2893" s="1"/>
      <c r="E2893" s="1"/>
      <c r="F2893" s="1"/>
      <c r="G2893" s="1"/>
      <c r="H2893" s="2"/>
      <c r="I2893" s="1"/>
      <c r="J2893" s="1"/>
      <c r="K2893" s="2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2"/>
      <c r="BF2893" s="1"/>
      <c r="BG2893" s="1"/>
      <c r="BH2893" s="1"/>
      <c r="BI2893" s="1"/>
      <c r="BJ2893" s="1"/>
      <c r="BK2893" s="1"/>
      <c r="BL2893" s="1"/>
      <c r="BM2893" s="1"/>
      <c r="BN2893" s="2"/>
      <c r="BO2893" s="1"/>
      <c r="BP2893" s="1"/>
      <c r="BQ2893" s="1"/>
      <c r="BR2893" s="2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2"/>
      <c r="CG2893" s="1"/>
      <c r="CH2893" s="1"/>
      <c r="CI2893" s="2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2"/>
      <c r="DR2893" s="1"/>
      <c r="DS2893" s="1"/>
      <c r="DT2893" s="1"/>
      <c r="DU2893" s="1"/>
      <c r="DV2893" s="1"/>
      <c r="DW2893" s="1"/>
    </row>
    <row r="2894" spans="1:127" x14ac:dyDescent="0.3">
      <c r="A2894" s="1"/>
      <c r="B2894" s="1"/>
      <c r="C2894" s="1"/>
      <c r="D2894" s="1"/>
      <c r="E2894" s="1"/>
      <c r="F2894" s="1"/>
      <c r="G2894" s="1"/>
      <c r="H2894" s="2"/>
      <c r="I2894" s="1"/>
      <c r="J2894" s="1"/>
      <c r="K2894" s="2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2"/>
      <c r="BF2894" s="1"/>
      <c r="BG2894" s="1"/>
      <c r="BH2894" s="1"/>
      <c r="BI2894" s="1"/>
      <c r="BJ2894" s="1"/>
      <c r="BK2894" s="1"/>
      <c r="BL2894" s="1"/>
      <c r="BM2894" s="1"/>
      <c r="BN2894" s="2"/>
      <c r="BO2894" s="1"/>
      <c r="BP2894" s="1"/>
      <c r="BQ2894" s="1"/>
      <c r="BR2894" s="2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2"/>
      <c r="CG2894" s="1"/>
      <c r="CH2894" s="1"/>
      <c r="CI2894" s="2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2"/>
      <c r="DR2894" s="1"/>
      <c r="DS2894" s="1"/>
      <c r="DT2894" s="1"/>
      <c r="DU2894" s="1"/>
      <c r="DV2894" s="1"/>
      <c r="DW2894" s="1"/>
    </row>
    <row r="2895" spans="1:127" x14ac:dyDescent="0.3">
      <c r="A2895" s="1"/>
      <c r="B2895" s="1"/>
      <c r="C2895" s="1"/>
      <c r="D2895" s="1"/>
      <c r="E2895" s="1"/>
      <c r="F2895" s="1"/>
      <c r="G2895" s="1"/>
      <c r="H2895" s="2"/>
      <c r="I2895" s="1"/>
      <c r="J2895" s="1"/>
      <c r="K2895" s="2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2"/>
      <c r="BF2895" s="1"/>
      <c r="BG2895" s="1"/>
      <c r="BH2895" s="1"/>
      <c r="BI2895" s="1"/>
      <c r="BJ2895" s="1"/>
      <c r="BK2895" s="1"/>
      <c r="BL2895" s="1"/>
      <c r="BM2895" s="1"/>
      <c r="BN2895" s="2"/>
      <c r="BO2895" s="1"/>
      <c r="BP2895" s="1"/>
      <c r="BQ2895" s="1"/>
      <c r="BR2895" s="2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2"/>
      <c r="CG2895" s="1"/>
      <c r="CH2895" s="1"/>
      <c r="CI2895" s="2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2"/>
      <c r="DR2895" s="1"/>
      <c r="DS2895" s="1"/>
      <c r="DT2895" s="1"/>
      <c r="DU2895" s="1"/>
      <c r="DV2895" s="1"/>
      <c r="DW2895" s="1"/>
    </row>
    <row r="2896" spans="1:127" x14ac:dyDescent="0.3">
      <c r="A2896" s="1"/>
      <c r="B2896" s="1"/>
      <c r="C2896" s="1"/>
      <c r="D2896" s="1"/>
      <c r="E2896" s="1"/>
      <c r="F2896" s="1"/>
      <c r="G2896" s="1"/>
      <c r="H2896" s="2"/>
      <c r="I2896" s="1"/>
      <c r="J2896" s="1"/>
      <c r="K2896" s="2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2"/>
      <c r="BF2896" s="1"/>
      <c r="BG2896" s="1"/>
      <c r="BH2896" s="1"/>
      <c r="BI2896" s="1"/>
      <c r="BJ2896" s="1"/>
      <c r="BK2896" s="1"/>
      <c r="BL2896" s="1"/>
      <c r="BM2896" s="1"/>
      <c r="BN2896" s="2"/>
      <c r="BO2896" s="1"/>
      <c r="BP2896" s="1"/>
      <c r="BQ2896" s="1"/>
      <c r="BR2896" s="2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2"/>
      <c r="CG2896" s="1"/>
      <c r="CH2896" s="1"/>
      <c r="CI2896" s="2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2"/>
      <c r="DR2896" s="1"/>
      <c r="DS2896" s="1"/>
      <c r="DT2896" s="1"/>
      <c r="DU2896" s="1"/>
      <c r="DV2896" s="1"/>
      <c r="DW2896" s="1"/>
    </row>
    <row r="2897" spans="1:127" x14ac:dyDescent="0.3">
      <c r="A2897" s="1"/>
      <c r="B2897" s="1"/>
      <c r="C2897" s="1"/>
      <c r="D2897" s="1"/>
      <c r="E2897" s="1"/>
      <c r="F2897" s="1"/>
      <c r="G2897" s="1"/>
      <c r="H2897" s="2"/>
      <c r="I2897" s="1"/>
      <c r="J2897" s="1"/>
      <c r="K2897" s="2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2"/>
      <c r="BF2897" s="1"/>
      <c r="BG2897" s="1"/>
      <c r="BH2897" s="1"/>
      <c r="BI2897" s="1"/>
      <c r="BJ2897" s="1"/>
      <c r="BK2897" s="1"/>
      <c r="BL2897" s="1"/>
      <c r="BM2897" s="1"/>
      <c r="BN2897" s="2"/>
      <c r="BO2897" s="1"/>
      <c r="BP2897" s="1"/>
      <c r="BQ2897" s="1"/>
      <c r="BR2897" s="2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2"/>
      <c r="CG2897" s="1"/>
      <c r="CH2897" s="1"/>
      <c r="CI2897" s="2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2"/>
      <c r="DR2897" s="1"/>
      <c r="DS2897" s="1"/>
      <c r="DT2897" s="1"/>
      <c r="DU2897" s="1"/>
      <c r="DV2897" s="1"/>
      <c r="DW2897" s="1"/>
    </row>
    <row r="2898" spans="1:127" x14ac:dyDescent="0.3">
      <c r="A2898" s="1"/>
      <c r="B2898" s="1"/>
      <c r="C2898" s="1"/>
      <c r="D2898" s="1"/>
      <c r="E2898" s="1"/>
      <c r="F2898" s="1"/>
      <c r="G2898" s="1"/>
      <c r="H2898" s="2"/>
      <c r="I2898" s="1"/>
      <c r="J2898" s="1"/>
      <c r="K2898" s="2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2"/>
      <c r="BF2898" s="1"/>
      <c r="BG2898" s="1"/>
      <c r="BH2898" s="1"/>
      <c r="BI2898" s="1"/>
      <c r="BJ2898" s="1"/>
      <c r="BK2898" s="1"/>
      <c r="BL2898" s="1"/>
      <c r="BM2898" s="1"/>
      <c r="BN2898" s="2"/>
      <c r="BO2898" s="1"/>
      <c r="BP2898" s="1"/>
      <c r="BQ2898" s="1"/>
      <c r="BR2898" s="2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2"/>
      <c r="CG2898" s="1"/>
      <c r="CH2898" s="1"/>
      <c r="CI2898" s="2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2"/>
      <c r="DR2898" s="1"/>
      <c r="DS2898" s="1"/>
      <c r="DT2898" s="1"/>
      <c r="DU2898" s="1"/>
      <c r="DV2898" s="1"/>
      <c r="DW2898" s="1"/>
    </row>
    <row r="2899" spans="1:127" x14ac:dyDescent="0.3">
      <c r="A2899" s="1"/>
      <c r="B2899" s="1"/>
      <c r="C2899" s="1"/>
      <c r="D2899" s="1"/>
      <c r="E2899" s="1"/>
      <c r="F2899" s="1"/>
      <c r="G2899" s="1"/>
      <c r="H2899" s="2"/>
      <c r="I2899" s="1"/>
      <c r="J2899" s="1"/>
      <c r="K2899" s="2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2"/>
      <c r="BF2899" s="1"/>
      <c r="BG2899" s="1"/>
      <c r="BH2899" s="1"/>
      <c r="BI2899" s="1"/>
      <c r="BJ2899" s="1"/>
      <c r="BK2899" s="1"/>
      <c r="BL2899" s="1"/>
      <c r="BM2899" s="1"/>
      <c r="BN2899" s="2"/>
      <c r="BO2899" s="1"/>
      <c r="BP2899" s="1"/>
      <c r="BQ2899" s="1"/>
      <c r="BR2899" s="2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2"/>
      <c r="CG2899" s="1"/>
      <c r="CH2899" s="1"/>
      <c r="CI2899" s="2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2"/>
      <c r="DR2899" s="1"/>
      <c r="DS2899" s="1"/>
      <c r="DT2899" s="1"/>
      <c r="DU2899" s="1"/>
      <c r="DV2899" s="1"/>
      <c r="DW2899" s="1"/>
    </row>
    <row r="2900" spans="1:127" x14ac:dyDescent="0.3">
      <c r="A2900" s="1"/>
      <c r="B2900" s="1"/>
      <c r="C2900" s="1"/>
      <c r="D2900" s="1"/>
      <c r="E2900" s="1"/>
      <c r="F2900" s="1"/>
      <c r="G2900" s="1"/>
      <c r="H2900" s="2"/>
      <c r="I2900" s="1"/>
      <c r="J2900" s="1"/>
      <c r="K2900" s="2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2"/>
      <c r="BF2900" s="1"/>
      <c r="BG2900" s="1"/>
      <c r="BH2900" s="1"/>
      <c r="BI2900" s="1"/>
      <c r="BJ2900" s="1"/>
      <c r="BK2900" s="1"/>
      <c r="BL2900" s="1"/>
      <c r="BM2900" s="1"/>
      <c r="BN2900" s="2"/>
      <c r="BO2900" s="1"/>
      <c r="BP2900" s="1"/>
      <c r="BQ2900" s="1"/>
      <c r="BR2900" s="2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2"/>
      <c r="CG2900" s="1"/>
      <c r="CH2900" s="1"/>
      <c r="CI2900" s="2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2"/>
      <c r="DR2900" s="1"/>
      <c r="DS2900" s="1"/>
      <c r="DT2900" s="1"/>
      <c r="DU2900" s="1"/>
      <c r="DV2900" s="1"/>
      <c r="DW2900" s="1"/>
    </row>
    <row r="2901" spans="1:127" x14ac:dyDescent="0.3">
      <c r="A2901" s="1"/>
      <c r="B2901" s="1"/>
      <c r="C2901" s="1"/>
      <c r="D2901" s="1"/>
      <c r="E2901" s="1"/>
      <c r="F2901" s="1"/>
      <c r="G2901" s="1"/>
      <c r="H2901" s="2"/>
      <c r="I2901" s="1"/>
      <c r="J2901" s="1"/>
      <c r="K2901" s="2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2"/>
      <c r="BF2901" s="1"/>
      <c r="BG2901" s="1"/>
      <c r="BH2901" s="1"/>
      <c r="BI2901" s="1"/>
      <c r="BJ2901" s="1"/>
      <c r="BK2901" s="1"/>
      <c r="BL2901" s="1"/>
      <c r="BM2901" s="1"/>
      <c r="BN2901" s="2"/>
      <c r="BO2901" s="1"/>
      <c r="BP2901" s="1"/>
      <c r="BQ2901" s="1"/>
      <c r="BR2901" s="2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2"/>
      <c r="CG2901" s="1"/>
      <c r="CH2901" s="1"/>
      <c r="CI2901" s="2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2"/>
      <c r="DR2901" s="1"/>
      <c r="DS2901" s="1"/>
      <c r="DT2901" s="1"/>
      <c r="DU2901" s="1"/>
      <c r="DV2901" s="1"/>
      <c r="DW2901" s="1"/>
    </row>
    <row r="2902" spans="1:127" x14ac:dyDescent="0.3">
      <c r="A2902" s="1"/>
      <c r="B2902" s="1"/>
      <c r="C2902" s="1"/>
      <c r="D2902" s="1"/>
      <c r="E2902" s="1"/>
      <c r="F2902" s="1"/>
      <c r="G2902" s="1"/>
      <c r="H2902" s="2"/>
      <c r="I2902" s="1"/>
      <c r="J2902" s="1"/>
      <c r="K2902" s="2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2"/>
      <c r="BF2902" s="1"/>
      <c r="BG2902" s="1"/>
      <c r="BH2902" s="1"/>
      <c r="BI2902" s="1"/>
      <c r="BJ2902" s="1"/>
      <c r="BK2902" s="1"/>
      <c r="BL2902" s="1"/>
      <c r="BM2902" s="1"/>
      <c r="BN2902" s="2"/>
      <c r="BO2902" s="1"/>
      <c r="BP2902" s="1"/>
      <c r="BQ2902" s="1"/>
      <c r="BR2902" s="2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2"/>
      <c r="CG2902" s="1"/>
      <c r="CH2902" s="1"/>
      <c r="CI2902" s="2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2"/>
      <c r="DR2902" s="1"/>
      <c r="DS2902" s="1"/>
      <c r="DT2902" s="1"/>
      <c r="DU2902" s="1"/>
      <c r="DV2902" s="1"/>
      <c r="DW2902" s="1"/>
    </row>
    <row r="2903" spans="1:127" x14ac:dyDescent="0.3">
      <c r="A2903" s="1"/>
      <c r="B2903" s="1"/>
      <c r="C2903" s="1"/>
      <c r="D2903" s="1"/>
      <c r="E2903" s="1"/>
      <c r="F2903" s="1"/>
      <c r="G2903" s="1"/>
      <c r="H2903" s="2"/>
      <c r="I2903" s="1"/>
      <c r="J2903" s="1"/>
      <c r="K2903" s="2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2"/>
      <c r="BF2903" s="1"/>
      <c r="BG2903" s="1"/>
      <c r="BH2903" s="1"/>
      <c r="BI2903" s="1"/>
      <c r="BJ2903" s="1"/>
      <c r="BK2903" s="1"/>
      <c r="BL2903" s="1"/>
      <c r="BM2903" s="1"/>
      <c r="BN2903" s="2"/>
      <c r="BO2903" s="1"/>
      <c r="BP2903" s="1"/>
      <c r="BQ2903" s="1"/>
      <c r="BR2903" s="2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2"/>
      <c r="CG2903" s="1"/>
      <c r="CH2903" s="1"/>
      <c r="CI2903" s="2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2"/>
      <c r="DR2903" s="1"/>
      <c r="DS2903" s="1"/>
      <c r="DT2903" s="1"/>
      <c r="DU2903" s="1"/>
      <c r="DV2903" s="1"/>
      <c r="DW2903" s="1"/>
    </row>
    <row r="2904" spans="1:127" x14ac:dyDescent="0.3">
      <c r="A2904" s="1"/>
      <c r="B2904" s="1"/>
      <c r="C2904" s="1"/>
      <c r="D2904" s="1"/>
      <c r="E2904" s="1"/>
      <c r="F2904" s="1"/>
      <c r="G2904" s="1"/>
      <c r="H2904" s="2"/>
      <c r="I2904" s="1"/>
      <c r="J2904" s="1"/>
      <c r="K2904" s="2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2"/>
      <c r="BF2904" s="1"/>
      <c r="BG2904" s="1"/>
      <c r="BH2904" s="1"/>
      <c r="BI2904" s="1"/>
      <c r="BJ2904" s="1"/>
      <c r="BK2904" s="1"/>
      <c r="BL2904" s="1"/>
      <c r="BM2904" s="1"/>
      <c r="BN2904" s="2"/>
      <c r="BO2904" s="1"/>
      <c r="BP2904" s="1"/>
      <c r="BQ2904" s="1"/>
      <c r="BR2904" s="2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2"/>
      <c r="CG2904" s="1"/>
      <c r="CH2904" s="1"/>
      <c r="CI2904" s="2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2"/>
      <c r="DR2904" s="1"/>
      <c r="DS2904" s="1"/>
      <c r="DT2904" s="1"/>
      <c r="DU2904" s="1"/>
      <c r="DV2904" s="1"/>
      <c r="DW2904" s="1"/>
    </row>
    <row r="2905" spans="1:127" x14ac:dyDescent="0.3">
      <c r="A2905" s="1"/>
      <c r="B2905" s="1"/>
      <c r="C2905" s="1"/>
      <c r="D2905" s="1"/>
      <c r="E2905" s="1"/>
      <c r="F2905" s="1"/>
      <c r="G2905" s="1"/>
      <c r="H2905" s="2"/>
      <c r="I2905" s="1"/>
      <c r="J2905" s="1"/>
      <c r="K2905" s="2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2"/>
      <c r="BF2905" s="1"/>
      <c r="BG2905" s="1"/>
      <c r="BH2905" s="1"/>
      <c r="BI2905" s="1"/>
      <c r="BJ2905" s="1"/>
      <c r="BK2905" s="1"/>
      <c r="BL2905" s="1"/>
      <c r="BM2905" s="1"/>
      <c r="BN2905" s="2"/>
      <c r="BO2905" s="1"/>
      <c r="BP2905" s="1"/>
      <c r="BQ2905" s="1"/>
      <c r="BR2905" s="2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2"/>
      <c r="CG2905" s="1"/>
      <c r="CH2905" s="1"/>
      <c r="CI2905" s="2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2"/>
      <c r="DR2905" s="1"/>
      <c r="DS2905" s="1"/>
      <c r="DT2905" s="1"/>
      <c r="DU2905" s="1"/>
      <c r="DV2905" s="1"/>
      <c r="DW2905" s="1"/>
    </row>
    <row r="2906" spans="1:127" x14ac:dyDescent="0.3">
      <c r="A2906" s="1"/>
      <c r="B2906" s="1"/>
      <c r="C2906" s="1"/>
      <c r="D2906" s="1"/>
      <c r="E2906" s="1"/>
      <c r="F2906" s="1"/>
      <c r="G2906" s="1"/>
      <c r="H2906" s="2"/>
      <c r="I2906" s="1"/>
      <c r="J2906" s="1"/>
      <c r="K2906" s="2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2"/>
      <c r="BF2906" s="1"/>
      <c r="BG2906" s="1"/>
      <c r="BH2906" s="1"/>
      <c r="BI2906" s="1"/>
      <c r="BJ2906" s="1"/>
      <c r="BK2906" s="1"/>
      <c r="BL2906" s="1"/>
      <c r="BM2906" s="1"/>
      <c r="BN2906" s="2"/>
      <c r="BO2906" s="1"/>
      <c r="BP2906" s="1"/>
      <c r="BQ2906" s="1"/>
      <c r="BR2906" s="2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2"/>
      <c r="CG2906" s="1"/>
      <c r="CH2906" s="1"/>
      <c r="CI2906" s="2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2"/>
      <c r="DR2906" s="1"/>
      <c r="DS2906" s="1"/>
      <c r="DT2906" s="1"/>
      <c r="DU2906" s="1"/>
      <c r="DV2906" s="1"/>
      <c r="DW2906" s="1"/>
    </row>
    <row r="2907" spans="1:127" x14ac:dyDescent="0.3">
      <c r="A2907" s="1"/>
      <c r="B2907" s="1"/>
      <c r="C2907" s="1"/>
      <c r="D2907" s="1"/>
      <c r="E2907" s="1"/>
      <c r="F2907" s="1"/>
      <c r="G2907" s="1"/>
      <c r="H2907" s="2"/>
      <c r="I2907" s="1"/>
      <c r="J2907" s="1"/>
      <c r="K2907" s="2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2"/>
      <c r="BF2907" s="1"/>
      <c r="BG2907" s="1"/>
      <c r="BH2907" s="1"/>
      <c r="BI2907" s="1"/>
      <c r="BJ2907" s="1"/>
      <c r="BK2907" s="1"/>
      <c r="BL2907" s="1"/>
      <c r="BM2907" s="1"/>
      <c r="BN2907" s="2"/>
      <c r="BO2907" s="1"/>
      <c r="BP2907" s="1"/>
      <c r="BQ2907" s="1"/>
      <c r="BR2907" s="2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2"/>
      <c r="CG2907" s="1"/>
      <c r="CH2907" s="1"/>
      <c r="CI2907" s="2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2"/>
      <c r="DR2907" s="1"/>
      <c r="DS2907" s="1"/>
      <c r="DT2907" s="1"/>
      <c r="DU2907" s="1"/>
      <c r="DV2907" s="1"/>
      <c r="DW2907" s="1"/>
    </row>
    <row r="2908" spans="1:127" x14ac:dyDescent="0.3">
      <c r="A2908" s="1"/>
      <c r="B2908" s="1"/>
      <c r="C2908" s="1"/>
      <c r="D2908" s="1"/>
      <c r="E2908" s="1"/>
      <c r="F2908" s="1"/>
      <c r="G2908" s="1"/>
      <c r="H2908" s="2"/>
      <c r="I2908" s="1"/>
      <c r="J2908" s="1"/>
      <c r="K2908" s="2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2"/>
      <c r="BF2908" s="1"/>
      <c r="BG2908" s="1"/>
      <c r="BH2908" s="1"/>
      <c r="BI2908" s="1"/>
      <c r="BJ2908" s="1"/>
      <c r="BK2908" s="1"/>
      <c r="BL2908" s="1"/>
      <c r="BM2908" s="1"/>
      <c r="BN2908" s="2"/>
      <c r="BO2908" s="1"/>
      <c r="BP2908" s="1"/>
      <c r="BQ2908" s="1"/>
      <c r="BR2908" s="2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2"/>
      <c r="CG2908" s="1"/>
      <c r="CH2908" s="1"/>
      <c r="CI2908" s="2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2"/>
      <c r="DR2908" s="1"/>
      <c r="DS2908" s="1"/>
      <c r="DT2908" s="1"/>
      <c r="DU2908" s="1"/>
      <c r="DV2908" s="1"/>
      <c r="DW2908" s="1"/>
    </row>
    <row r="2909" spans="1:127" x14ac:dyDescent="0.3">
      <c r="A2909" s="1"/>
      <c r="B2909" s="1"/>
      <c r="C2909" s="1"/>
      <c r="D2909" s="1"/>
      <c r="E2909" s="1"/>
      <c r="F2909" s="1"/>
      <c r="G2909" s="1"/>
      <c r="H2909" s="2"/>
      <c r="I2909" s="1"/>
      <c r="J2909" s="1"/>
      <c r="K2909" s="2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2"/>
      <c r="BF2909" s="1"/>
      <c r="BG2909" s="1"/>
      <c r="BH2909" s="1"/>
      <c r="BI2909" s="1"/>
      <c r="BJ2909" s="1"/>
      <c r="BK2909" s="1"/>
      <c r="BL2909" s="1"/>
      <c r="BM2909" s="1"/>
      <c r="BN2909" s="2"/>
      <c r="BO2909" s="1"/>
      <c r="BP2909" s="1"/>
      <c r="BQ2909" s="1"/>
      <c r="BR2909" s="2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2"/>
      <c r="CG2909" s="1"/>
      <c r="CH2909" s="1"/>
      <c r="CI2909" s="2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2"/>
      <c r="DR2909" s="1"/>
      <c r="DS2909" s="1"/>
      <c r="DT2909" s="1"/>
      <c r="DU2909" s="1"/>
      <c r="DV2909" s="1"/>
      <c r="DW2909" s="1"/>
    </row>
    <row r="2910" spans="1:127" x14ac:dyDescent="0.3">
      <c r="A2910" s="1"/>
      <c r="B2910" s="1"/>
      <c r="C2910" s="1"/>
      <c r="D2910" s="1"/>
      <c r="E2910" s="1"/>
      <c r="F2910" s="1"/>
      <c r="G2910" s="1"/>
      <c r="H2910" s="2"/>
      <c r="I2910" s="1"/>
      <c r="J2910" s="1"/>
      <c r="K2910" s="2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2"/>
      <c r="BF2910" s="1"/>
      <c r="BG2910" s="1"/>
      <c r="BH2910" s="1"/>
      <c r="BI2910" s="1"/>
      <c r="BJ2910" s="1"/>
      <c r="BK2910" s="1"/>
      <c r="BL2910" s="1"/>
      <c r="BM2910" s="1"/>
      <c r="BN2910" s="2"/>
      <c r="BO2910" s="1"/>
      <c r="BP2910" s="1"/>
      <c r="BQ2910" s="1"/>
      <c r="BR2910" s="2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2"/>
      <c r="CG2910" s="1"/>
      <c r="CH2910" s="1"/>
      <c r="CI2910" s="2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</row>
    <row r="2911" spans="1:127" x14ac:dyDescent="0.3">
      <c r="A2911" s="1"/>
      <c r="B2911" s="1"/>
      <c r="C2911" s="1"/>
      <c r="D2911" s="1"/>
      <c r="E2911" s="1"/>
      <c r="F2911" s="1"/>
      <c r="G2911" s="1"/>
      <c r="H2911" s="2"/>
      <c r="I2911" s="1"/>
      <c r="J2911" s="1"/>
      <c r="K2911" s="2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2"/>
      <c r="BF2911" s="1"/>
      <c r="BG2911" s="1"/>
      <c r="BH2911" s="1"/>
      <c r="BI2911" s="1"/>
      <c r="BJ2911" s="1"/>
      <c r="BK2911" s="1"/>
      <c r="BL2911" s="1"/>
      <c r="BM2911" s="1"/>
      <c r="BN2911" s="2"/>
      <c r="BO2911" s="1"/>
      <c r="BP2911" s="1"/>
      <c r="BQ2911" s="1"/>
      <c r="BR2911" s="2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2"/>
      <c r="CG2911" s="1"/>
      <c r="CH2911" s="1"/>
      <c r="CI2911" s="2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2"/>
      <c r="DR2911" s="1"/>
      <c r="DS2911" s="1"/>
      <c r="DT2911" s="1"/>
      <c r="DU2911" s="1"/>
      <c r="DV2911" s="1"/>
      <c r="DW2911" s="1"/>
    </row>
    <row r="2912" spans="1:127" x14ac:dyDescent="0.3">
      <c r="A2912" s="1"/>
      <c r="B2912" s="1"/>
      <c r="C2912" s="1"/>
      <c r="D2912" s="1"/>
      <c r="E2912" s="1"/>
      <c r="F2912" s="1"/>
      <c r="G2912" s="1"/>
      <c r="H2912" s="2"/>
      <c r="I2912" s="1"/>
      <c r="J2912" s="1"/>
      <c r="K2912" s="2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2"/>
      <c r="BF2912" s="1"/>
      <c r="BG2912" s="1"/>
      <c r="BH2912" s="1"/>
      <c r="BI2912" s="1"/>
      <c r="BJ2912" s="1"/>
      <c r="BK2912" s="1"/>
      <c r="BL2912" s="1"/>
      <c r="BM2912" s="1"/>
      <c r="BN2912" s="2"/>
      <c r="BO2912" s="1"/>
      <c r="BP2912" s="1"/>
      <c r="BQ2912" s="1"/>
      <c r="BR2912" s="2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2"/>
      <c r="CG2912" s="1"/>
      <c r="CH2912" s="1"/>
      <c r="CI2912" s="2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2"/>
      <c r="DR2912" s="1"/>
      <c r="DS2912" s="1"/>
      <c r="DT2912" s="1"/>
      <c r="DU2912" s="1"/>
      <c r="DV2912" s="1"/>
      <c r="DW2912" s="1"/>
    </row>
    <row r="2913" spans="1:127" x14ac:dyDescent="0.3">
      <c r="A2913" s="1"/>
      <c r="B2913" s="1"/>
      <c r="C2913" s="1"/>
      <c r="D2913" s="1"/>
      <c r="E2913" s="1"/>
      <c r="F2913" s="1"/>
      <c r="G2913" s="1"/>
      <c r="H2913" s="2"/>
      <c r="I2913" s="1"/>
      <c r="J2913" s="1"/>
      <c r="K2913" s="2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2"/>
      <c r="BF2913" s="1"/>
      <c r="BG2913" s="1"/>
      <c r="BH2913" s="1"/>
      <c r="BI2913" s="1"/>
      <c r="BJ2913" s="1"/>
      <c r="BK2913" s="1"/>
      <c r="BL2913" s="1"/>
      <c r="BM2913" s="1"/>
      <c r="BN2913" s="2"/>
      <c r="BO2913" s="1"/>
      <c r="BP2913" s="1"/>
      <c r="BQ2913" s="1"/>
      <c r="BR2913" s="2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2"/>
      <c r="CG2913" s="1"/>
      <c r="CH2913" s="1"/>
      <c r="CI2913" s="2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2"/>
      <c r="DR2913" s="1"/>
      <c r="DS2913" s="1"/>
      <c r="DT2913" s="1"/>
      <c r="DU2913" s="1"/>
      <c r="DV2913" s="1"/>
      <c r="DW2913" s="1"/>
    </row>
    <row r="2914" spans="1:127" x14ac:dyDescent="0.3">
      <c r="A2914" s="1"/>
      <c r="B2914" s="1"/>
      <c r="C2914" s="1"/>
      <c r="D2914" s="1"/>
      <c r="E2914" s="1"/>
      <c r="F2914" s="1"/>
      <c r="G2914" s="1"/>
      <c r="H2914" s="2"/>
      <c r="I2914" s="1"/>
      <c r="J2914" s="1"/>
      <c r="K2914" s="2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2"/>
      <c r="BF2914" s="1"/>
      <c r="BG2914" s="1"/>
      <c r="BH2914" s="1"/>
      <c r="BI2914" s="1"/>
      <c r="BJ2914" s="1"/>
      <c r="BK2914" s="1"/>
      <c r="BL2914" s="1"/>
      <c r="BM2914" s="1"/>
      <c r="BN2914" s="2"/>
      <c r="BO2914" s="1"/>
      <c r="BP2914" s="1"/>
      <c r="BQ2914" s="1"/>
      <c r="BR2914" s="2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2"/>
      <c r="CG2914" s="1"/>
      <c r="CH2914" s="1"/>
      <c r="CI2914" s="2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2"/>
      <c r="DR2914" s="1"/>
      <c r="DS2914" s="1"/>
      <c r="DT2914" s="1"/>
      <c r="DU2914" s="1"/>
      <c r="DV2914" s="1"/>
      <c r="DW2914" s="1"/>
    </row>
    <row r="2915" spans="1:127" x14ac:dyDescent="0.3">
      <c r="A2915" s="1"/>
      <c r="B2915" s="1"/>
      <c r="C2915" s="1"/>
      <c r="D2915" s="1"/>
      <c r="E2915" s="1"/>
      <c r="F2915" s="1"/>
      <c r="G2915" s="1"/>
      <c r="H2915" s="2"/>
      <c r="I2915" s="1"/>
      <c r="J2915" s="1"/>
      <c r="K2915" s="2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2"/>
      <c r="BF2915" s="1"/>
      <c r="BG2915" s="1"/>
      <c r="BH2915" s="1"/>
      <c r="BI2915" s="1"/>
      <c r="BJ2915" s="1"/>
      <c r="BK2915" s="1"/>
      <c r="BL2915" s="1"/>
      <c r="BM2915" s="1"/>
      <c r="BN2915" s="2"/>
      <c r="BO2915" s="1"/>
      <c r="BP2915" s="1"/>
      <c r="BQ2915" s="1"/>
      <c r="BR2915" s="2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2"/>
      <c r="CG2915" s="1"/>
      <c r="CH2915" s="1"/>
      <c r="CI2915" s="2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2"/>
      <c r="DR2915" s="1"/>
      <c r="DS2915" s="1"/>
      <c r="DT2915" s="1"/>
      <c r="DU2915" s="2"/>
      <c r="DV2915" s="1"/>
      <c r="DW2915" s="1"/>
    </row>
    <row r="2916" spans="1:127" x14ac:dyDescent="0.3">
      <c r="A2916" s="1"/>
      <c r="B2916" s="1"/>
      <c r="C2916" s="1"/>
      <c r="D2916" s="1"/>
      <c r="E2916" s="1"/>
      <c r="F2916" s="1"/>
      <c r="G2916" s="1"/>
      <c r="H2916" s="2"/>
      <c r="I2916" s="1"/>
      <c r="J2916" s="1"/>
      <c r="K2916" s="2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2"/>
      <c r="BF2916" s="1"/>
      <c r="BG2916" s="1"/>
      <c r="BH2916" s="1"/>
      <c r="BI2916" s="1"/>
      <c r="BJ2916" s="1"/>
      <c r="BK2916" s="1"/>
      <c r="BL2916" s="1"/>
      <c r="BM2916" s="1"/>
      <c r="BN2916" s="2"/>
      <c r="BO2916" s="1"/>
      <c r="BP2916" s="1"/>
      <c r="BQ2916" s="1"/>
      <c r="BR2916" s="2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2"/>
      <c r="CG2916" s="1"/>
      <c r="CH2916" s="1"/>
      <c r="CI2916" s="2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2"/>
      <c r="DR2916" s="1"/>
      <c r="DS2916" s="1"/>
      <c r="DT2916" s="1"/>
      <c r="DU2916" s="1"/>
      <c r="DV2916" s="1"/>
      <c r="DW2916" s="1"/>
    </row>
    <row r="2917" spans="1:127" x14ac:dyDescent="0.3">
      <c r="A2917" s="1"/>
      <c r="B2917" s="1"/>
      <c r="C2917" s="1"/>
      <c r="D2917" s="1"/>
      <c r="E2917" s="1"/>
      <c r="F2917" s="1"/>
      <c r="G2917" s="1"/>
      <c r="H2917" s="2"/>
      <c r="I2917" s="1"/>
      <c r="J2917" s="1"/>
      <c r="K2917" s="2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2"/>
      <c r="BF2917" s="1"/>
      <c r="BG2917" s="1"/>
      <c r="BH2917" s="1"/>
      <c r="BI2917" s="1"/>
      <c r="BJ2917" s="1"/>
      <c r="BK2917" s="1"/>
      <c r="BL2917" s="1"/>
      <c r="BM2917" s="1"/>
      <c r="BN2917" s="2"/>
      <c r="BO2917" s="1"/>
      <c r="BP2917" s="1"/>
      <c r="BQ2917" s="1"/>
      <c r="BR2917" s="2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2"/>
      <c r="CG2917" s="1"/>
      <c r="CH2917" s="1"/>
      <c r="CI2917" s="2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2"/>
      <c r="DR2917" s="1"/>
      <c r="DS2917" s="1"/>
      <c r="DT2917" s="1"/>
      <c r="DU2917" s="1"/>
      <c r="DV2917" s="1"/>
      <c r="DW2917" s="1"/>
    </row>
    <row r="2918" spans="1:127" x14ac:dyDescent="0.3">
      <c r="A2918" s="1"/>
      <c r="B2918" s="1"/>
      <c r="C2918" s="1"/>
      <c r="D2918" s="1"/>
      <c r="E2918" s="1"/>
      <c r="F2918" s="1"/>
      <c r="G2918" s="2"/>
      <c r="H2918" s="2"/>
      <c r="I2918" s="1"/>
      <c r="J2918" s="1"/>
      <c r="K2918" s="2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2"/>
      <c r="BF2918" s="1"/>
      <c r="BG2918" s="1"/>
      <c r="BH2918" s="1"/>
      <c r="BI2918" s="1"/>
      <c r="BJ2918" s="1"/>
      <c r="BK2918" s="1"/>
      <c r="BL2918" s="1"/>
      <c r="BM2918" s="1"/>
      <c r="BN2918" s="2"/>
      <c r="BO2918" s="1"/>
      <c r="BP2918" s="1"/>
      <c r="BQ2918" s="1"/>
      <c r="BR2918" s="2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2"/>
      <c r="CG2918" s="1"/>
      <c r="CH2918" s="1"/>
      <c r="CI2918" s="2"/>
      <c r="CJ2918" s="1"/>
      <c r="CK2918" s="1"/>
      <c r="CL2918" s="1"/>
      <c r="CM2918" s="1"/>
      <c r="CN2918" s="1"/>
      <c r="CO2918" s="1"/>
      <c r="CP2918" s="1"/>
      <c r="CQ2918" s="1"/>
      <c r="CR2918" s="2"/>
      <c r="CS2918" s="2"/>
      <c r="CT2918" s="2"/>
      <c r="CU2918" s="2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2"/>
      <c r="DR2918" s="1"/>
      <c r="DS2918" s="1"/>
      <c r="DT2918" s="1"/>
      <c r="DU2918" s="2"/>
      <c r="DV2918" s="1"/>
      <c r="DW2918" s="1"/>
    </row>
    <row r="2919" spans="1:127" x14ac:dyDescent="0.3">
      <c r="A2919" s="1"/>
      <c r="B2919" s="1"/>
      <c r="C2919" s="1"/>
      <c r="D2919" s="1"/>
      <c r="E2919" s="1"/>
      <c r="F2919" s="1"/>
      <c r="G2919" s="2"/>
      <c r="H2919" s="2"/>
      <c r="I2919" s="1"/>
      <c r="J2919" s="1"/>
      <c r="K2919" s="2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2"/>
      <c r="BF2919" s="1"/>
      <c r="BG2919" s="1"/>
      <c r="BH2919" s="1"/>
      <c r="BI2919" s="1"/>
      <c r="BJ2919" s="1"/>
      <c r="BK2919" s="1"/>
      <c r="BL2919" s="1"/>
      <c r="BM2919" s="1"/>
      <c r="BN2919" s="2"/>
      <c r="BO2919" s="1"/>
      <c r="BP2919" s="1"/>
      <c r="BQ2919" s="1"/>
      <c r="BR2919" s="2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2"/>
      <c r="CG2919" s="1"/>
      <c r="CH2919" s="1"/>
      <c r="CI2919" s="2"/>
      <c r="CJ2919" s="1"/>
      <c r="CK2919" s="1"/>
      <c r="CL2919" s="1"/>
      <c r="CM2919" s="1"/>
      <c r="CN2919" s="1"/>
      <c r="CO2919" s="1"/>
      <c r="CP2919" s="1"/>
      <c r="CQ2919" s="1"/>
      <c r="CR2919" s="2"/>
      <c r="CS2919" s="2"/>
      <c r="CT2919" s="2"/>
      <c r="CU2919" s="2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2"/>
      <c r="DR2919" s="1"/>
      <c r="DS2919" s="1"/>
      <c r="DT2919" s="1"/>
      <c r="DU2919" s="2"/>
      <c r="DV2919" s="1"/>
      <c r="DW2919" s="1"/>
    </row>
    <row r="2920" spans="1:127" x14ac:dyDescent="0.3">
      <c r="A2920" s="1"/>
      <c r="B2920" s="1"/>
      <c r="C2920" s="1"/>
      <c r="D2920" s="1"/>
      <c r="E2920" s="1"/>
      <c r="F2920" s="1"/>
      <c r="G2920" s="2"/>
      <c r="H2920" s="2"/>
      <c r="I2920" s="1"/>
      <c r="J2920" s="1"/>
      <c r="K2920" s="2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2"/>
      <c r="BF2920" s="1"/>
      <c r="BG2920" s="1"/>
      <c r="BH2920" s="1"/>
      <c r="BI2920" s="1"/>
      <c r="BJ2920" s="1"/>
      <c r="BK2920" s="1"/>
      <c r="BL2920" s="1"/>
      <c r="BM2920" s="1"/>
      <c r="BN2920" s="2"/>
      <c r="BO2920" s="1"/>
      <c r="BP2920" s="1"/>
      <c r="BQ2920" s="1"/>
      <c r="BR2920" s="2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2"/>
      <c r="CG2920" s="1"/>
      <c r="CH2920" s="1"/>
      <c r="CI2920" s="2"/>
      <c r="CJ2920" s="1"/>
      <c r="CK2920" s="1"/>
      <c r="CL2920" s="1"/>
      <c r="CM2920" s="1"/>
      <c r="CN2920" s="1"/>
      <c r="CO2920" s="1"/>
      <c r="CP2920" s="1"/>
      <c r="CQ2920" s="1"/>
      <c r="CR2920" s="2"/>
      <c r="CS2920" s="2"/>
      <c r="CT2920" s="2"/>
      <c r="CU2920" s="2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2"/>
      <c r="DR2920" s="1"/>
      <c r="DS2920" s="1"/>
      <c r="DT2920" s="1"/>
      <c r="DU2920" s="2"/>
      <c r="DV2920" s="1"/>
      <c r="DW2920" s="1"/>
    </row>
    <row r="2921" spans="1:127" x14ac:dyDescent="0.3">
      <c r="A2921" s="1"/>
      <c r="B2921" s="1"/>
      <c r="C2921" s="1"/>
      <c r="D2921" s="1"/>
      <c r="E2921" s="1"/>
      <c r="F2921" s="1"/>
      <c r="G2921" s="1"/>
      <c r="H2921" s="2"/>
      <c r="I2921" s="1"/>
      <c r="J2921" s="1"/>
      <c r="K2921" s="2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2"/>
      <c r="BF2921" s="1"/>
      <c r="BG2921" s="1"/>
      <c r="BH2921" s="1"/>
      <c r="BI2921" s="1"/>
      <c r="BJ2921" s="1"/>
      <c r="BK2921" s="1"/>
      <c r="BL2921" s="1"/>
      <c r="BM2921" s="1"/>
      <c r="BN2921" s="2"/>
      <c r="BO2921" s="1"/>
      <c r="BP2921" s="1"/>
      <c r="BQ2921" s="1"/>
      <c r="BR2921" s="2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2"/>
      <c r="CG2921" s="1"/>
      <c r="CH2921" s="1"/>
      <c r="CI2921" s="2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2"/>
      <c r="DR2921" s="1"/>
      <c r="DS2921" s="1"/>
      <c r="DT2921" s="1"/>
      <c r="DU2921" s="1"/>
      <c r="DV2921" s="1"/>
      <c r="DW2921" s="1"/>
    </row>
    <row r="2922" spans="1:127" x14ac:dyDescent="0.3">
      <c r="A2922" s="1"/>
      <c r="B2922" s="1"/>
      <c r="C2922" s="1"/>
      <c r="D2922" s="1"/>
      <c r="E2922" s="1"/>
      <c r="F2922" s="1"/>
      <c r="G2922" s="1"/>
      <c r="H2922" s="2"/>
      <c r="I2922" s="1"/>
      <c r="J2922" s="1"/>
      <c r="K2922" s="2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2"/>
      <c r="BF2922" s="1"/>
      <c r="BG2922" s="1"/>
      <c r="BH2922" s="1"/>
      <c r="BI2922" s="1"/>
      <c r="BJ2922" s="1"/>
      <c r="BK2922" s="1"/>
      <c r="BL2922" s="1"/>
      <c r="BM2922" s="1"/>
      <c r="BN2922" s="2"/>
      <c r="BO2922" s="1"/>
      <c r="BP2922" s="1"/>
      <c r="BQ2922" s="1"/>
      <c r="BR2922" s="2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2"/>
      <c r="CG2922" s="1"/>
      <c r="CH2922" s="1"/>
      <c r="CI2922" s="2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2"/>
      <c r="DR2922" s="1"/>
      <c r="DS2922" s="1"/>
      <c r="DT2922" s="1"/>
      <c r="DU2922" s="1"/>
      <c r="DV2922" s="1"/>
      <c r="DW2922" s="1"/>
    </row>
    <row r="2923" spans="1:127" x14ac:dyDescent="0.3">
      <c r="A2923" s="1"/>
      <c r="B2923" s="1"/>
      <c r="C2923" s="1"/>
      <c r="D2923" s="1"/>
      <c r="E2923" s="1"/>
      <c r="F2923" s="1"/>
      <c r="G2923" s="1"/>
      <c r="H2923" s="2"/>
      <c r="I2923" s="1"/>
      <c r="J2923" s="1"/>
      <c r="K2923" s="2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2"/>
      <c r="BF2923" s="1"/>
      <c r="BG2923" s="1"/>
      <c r="BH2923" s="1"/>
      <c r="BI2923" s="1"/>
      <c r="BJ2923" s="1"/>
      <c r="BK2923" s="1"/>
      <c r="BL2923" s="1"/>
      <c r="BM2923" s="1"/>
      <c r="BN2923" s="2"/>
      <c r="BO2923" s="1"/>
      <c r="BP2923" s="1"/>
      <c r="BQ2923" s="1"/>
      <c r="BR2923" s="2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2"/>
      <c r="CG2923" s="1"/>
      <c r="CH2923" s="1"/>
      <c r="CI2923" s="2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2"/>
      <c r="DR2923" s="1"/>
      <c r="DS2923" s="1"/>
      <c r="DT2923" s="1"/>
      <c r="DU2923" s="1"/>
      <c r="DV2923" s="1"/>
      <c r="DW2923" s="1"/>
    </row>
    <row r="2924" spans="1:127" x14ac:dyDescent="0.3">
      <c r="A2924" s="1"/>
      <c r="B2924" s="1"/>
      <c r="C2924" s="1"/>
      <c r="D2924" s="1"/>
      <c r="E2924" s="1"/>
      <c r="F2924" s="1"/>
      <c r="G2924" s="1"/>
      <c r="H2924" s="2"/>
      <c r="I2924" s="1"/>
      <c r="J2924" s="1"/>
      <c r="K2924" s="2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2"/>
      <c r="BF2924" s="1"/>
      <c r="BG2924" s="1"/>
      <c r="BH2924" s="1"/>
      <c r="BI2924" s="1"/>
      <c r="BJ2924" s="1"/>
      <c r="BK2924" s="1"/>
      <c r="BL2924" s="1"/>
      <c r="BM2924" s="1"/>
      <c r="BN2924" s="2"/>
      <c r="BO2924" s="1"/>
      <c r="BP2924" s="1"/>
      <c r="BQ2924" s="1"/>
      <c r="BR2924" s="2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2"/>
      <c r="CG2924" s="1"/>
      <c r="CH2924" s="1"/>
      <c r="CI2924" s="2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2"/>
      <c r="DR2924" s="1"/>
      <c r="DS2924" s="1"/>
      <c r="DT2924" s="1"/>
      <c r="DU2924" s="1"/>
      <c r="DV2924" s="1"/>
      <c r="DW2924" s="1"/>
    </row>
    <row r="2925" spans="1:127" x14ac:dyDescent="0.3">
      <c r="A2925" s="1"/>
      <c r="B2925" s="1"/>
      <c r="C2925" s="1"/>
      <c r="D2925" s="1"/>
      <c r="E2925" s="1"/>
      <c r="F2925" s="1"/>
      <c r="G2925" s="1"/>
      <c r="H2925" s="2"/>
      <c r="I2925" s="1"/>
      <c r="J2925" s="1"/>
      <c r="K2925" s="2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2"/>
      <c r="BF2925" s="1"/>
      <c r="BG2925" s="1"/>
      <c r="BH2925" s="1"/>
      <c r="BI2925" s="1"/>
      <c r="BJ2925" s="1"/>
      <c r="BK2925" s="1"/>
      <c r="BL2925" s="1"/>
      <c r="BM2925" s="1"/>
      <c r="BN2925" s="2"/>
      <c r="BO2925" s="1"/>
      <c r="BP2925" s="1"/>
      <c r="BQ2925" s="1"/>
      <c r="BR2925" s="2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2"/>
      <c r="CG2925" s="1"/>
      <c r="CH2925" s="1"/>
      <c r="CI2925" s="2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2"/>
      <c r="DR2925" s="1"/>
      <c r="DS2925" s="1"/>
      <c r="DT2925" s="1"/>
      <c r="DU2925" s="1"/>
      <c r="DV2925" s="1"/>
      <c r="DW2925" s="1"/>
    </row>
    <row r="2926" spans="1:127" x14ac:dyDescent="0.3">
      <c r="A2926" s="1"/>
      <c r="B2926" s="1"/>
      <c r="C2926" s="1"/>
      <c r="D2926" s="1"/>
      <c r="E2926" s="1"/>
      <c r="F2926" s="1"/>
      <c r="G2926" s="1"/>
      <c r="H2926" s="2"/>
      <c r="I2926" s="1"/>
      <c r="J2926" s="1"/>
      <c r="K2926" s="2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2"/>
      <c r="BF2926" s="1"/>
      <c r="BG2926" s="1"/>
      <c r="BH2926" s="1"/>
      <c r="BI2926" s="1"/>
      <c r="BJ2926" s="1"/>
      <c r="BK2926" s="1"/>
      <c r="BL2926" s="1"/>
      <c r="BM2926" s="1"/>
      <c r="BN2926" s="2"/>
      <c r="BO2926" s="1"/>
      <c r="BP2926" s="1"/>
      <c r="BQ2926" s="1"/>
      <c r="BR2926" s="2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2"/>
      <c r="CG2926" s="1"/>
      <c r="CH2926" s="1"/>
      <c r="CI2926" s="2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2"/>
      <c r="DR2926" s="1"/>
      <c r="DS2926" s="1"/>
      <c r="DT2926" s="1"/>
      <c r="DU2926" s="1"/>
      <c r="DV2926" s="1"/>
      <c r="DW2926" s="1"/>
    </row>
    <row r="2927" spans="1:127" x14ac:dyDescent="0.3">
      <c r="A2927" s="1"/>
      <c r="B2927" s="1"/>
      <c r="C2927" s="1"/>
      <c r="D2927" s="1"/>
      <c r="E2927" s="1"/>
      <c r="F2927" s="1"/>
      <c r="G2927" s="1"/>
      <c r="H2927" s="2"/>
      <c r="I2927" s="1"/>
      <c r="J2927" s="1"/>
      <c r="K2927" s="2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2"/>
      <c r="BF2927" s="1"/>
      <c r="BG2927" s="1"/>
      <c r="BH2927" s="1"/>
      <c r="BI2927" s="1"/>
      <c r="BJ2927" s="1"/>
      <c r="BK2927" s="1"/>
      <c r="BL2927" s="1"/>
      <c r="BM2927" s="1"/>
      <c r="BN2927" s="2"/>
      <c r="BO2927" s="1"/>
      <c r="BP2927" s="1"/>
      <c r="BQ2927" s="1"/>
      <c r="BR2927" s="2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2"/>
      <c r="CG2927" s="1"/>
      <c r="CH2927" s="1"/>
      <c r="CI2927" s="2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2"/>
      <c r="DR2927" s="1"/>
      <c r="DS2927" s="1"/>
      <c r="DT2927" s="1"/>
      <c r="DU2927" s="1"/>
      <c r="DV2927" s="1"/>
      <c r="DW2927" s="1"/>
    </row>
    <row r="2928" spans="1:127" x14ac:dyDescent="0.3">
      <c r="A2928" s="1"/>
      <c r="B2928" s="1"/>
      <c r="C2928" s="1"/>
      <c r="D2928" s="1"/>
      <c r="E2928" s="1"/>
      <c r="F2928" s="1"/>
      <c r="G2928" s="1"/>
      <c r="H2928" s="2"/>
      <c r="I2928" s="1"/>
      <c r="J2928" s="1"/>
      <c r="K2928" s="2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2"/>
      <c r="BF2928" s="1"/>
      <c r="BG2928" s="1"/>
      <c r="BH2928" s="1"/>
      <c r="BI2928" s="1"/>
      <c r="BJ2928" s="1"/>
      <c r="BK2928" s="1"/>
      <c r="BL2928" s="1"/>
      <c r="BM2928" s="1"/>
      <c r="BN2928" s="2"/>
      <c r="BO2928" s="1"/>
      <c r="BP2928" s="1"/>
      <c r="BQ2928" s="1"/>
      <c r="BR2928" s="2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2"/>
      <c r="CG2928" s="1"/>
      <c r="CH2928" s="1"/>
      <c r="CI2928" s="2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2"/>
      <c r="DR2928" s="1"/>
      <c r="DS2928" s="1"/>
      <c r="DT2928" s="1"/>
      <c r="DU2928" s="1"/>
      <c r="DV2928" s="1"/>
      <c r="DW2928" s="1"/>
    </row>
    <row r="2929" spans="1:127" x14ac:dyDescent="0.3">
      <c r="A2929" s="1"/>
      <c r="B2929" s="1"/>
      <c r="C2929" s="1"/>
      <c r="D2929" s="1"/>
      <c r="E2929" s="1"/>
      <c r="F2929" s="1"/>
      <c r="G2929" s="1"/>
      <c r="H2929" s="2"/>
      <c r="I2929" s="1"/>
      <c r="J2929" s="1"/>
      <c r="K2929" s="2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2"/>
      <c r="BF2929" s="1"/>
      <c r="BG2929" s="1"/>
      <c r="BH2929" s="1"/>
      <c r="BI2929" s="1"/>
      <c r="BJ2929" s="1"/>
      <c r="BK2929" s="1"/>
      <c r="BL2929" s="1"/>
      <c r="BM2929" s="1"/>
      <c r="BN2929" s="2"/>
      <c r="BO2929" s="1"/>
      <c r="BP2929" s="1"/>
      <c r="BQ2929" s="1"/>
      <c r="BR2929" s="2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2"/>
      <c r="CG2929" s="1"/>
      <c r="CH2929" s="1"/>
      <c r="CI2929" s="2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2"/>
      <c r="DR2929" s="1"/>
      <c r="DS2929" s="1"/>
      <c r="DT2929" s="1"/>
      <c r="DU2929" s="1"/>
      <c r="DV2929" s="1"/>
      <c r="DW2929" s="1"/>
    </row>
    <row r="2930" spans="1:127" x14ac:dyDescent="0.3">
      <c r="A2930" s="1"/>
      <c r="B2930" s="1"/>
      <c r="C2930" s="1"/>
      <c r="D2930" s="1"/>
      <c r="E2930" s="1"/>
      <c r="F2930" s="1"/>
      <c r="G2930" s="1"/>
      <c r="H2930" s="2"/>
      <c r="I2930" s="1"/>
      <c r="J2930" s="1"/>
      <c r="K2930" s="2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2"/>
      <c r="BF2930" s="1"/>
      <c r="BG2930" s="1"/>
      <c r="BH2930" s="1"/>
      <c r="BI2930" s="1"/>
      <c r="BJ2930" s="1"/>
      <c r="BK2930" s="1"/>
      <c r="BL2930" s="1"/>
      <c r="BM2930" s="1"/>
      <c r="BN2930" s="2"/>
      <c r="BO2930" s="1"/>
      <c r="BP2930" s="1"/>
      <c r="BQ2930" s="1"/>
      <c r="BR2930" s="2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2"/>
      <c r="CG2930" s="1"/>
      <c r="CH2930" s="1"/>
      <c r="CI2930" s="2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2"/>
      <c r="DR2930" s="1"/>
      <c r="DS2930" s="1"/>
      <c r="DT2930" s="1"/>
      <c r="DU2930" s="1"/>
      <c r="DV2930" s="1"/>
      <c r="DW2930" s="1"/>
    </row>
    <row r="2931" spans="1:127" x14ac:dyDescent="0.3">
      <c r="A2931" s="1"/>
      <c r="B2931" s="1"/>
      <c r="C2931" s="1"/>
      <c r="D2931" s="1"/>
      <c r="E2931" s="1"/>
      <c r="F2931" s="1"/>
      <c r="G2931" s="1"/>
      <c r="H2931" s="2"/>
      <c r="I2931" s="1"/>
      <c r="J2931" s="1"/>
      <c r="K2931" s="2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2"/>
      <c r="BF2931" s="1"/>
      <c r="BG2931" s="1"/>
      <c r="BH2931" s="1"/>
      <c r="BI2931" s="1"/>
      <c r="BJ2931" s="1"/>
      <c r="BK2931" s="1"/>
      <c r="BL2931" s="1"/>
      <c r="BM2931" s="1"/>
      <c r="BN2931" s="2"/>
      <c r="BO2931" s="1"/>
      <c r="BP2931" s="1"/>
      <c r="BQ2931" s="1"/>
      <c r="BR2931" s="2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2"/>
      <c r="CG2931" s="1"/>
      <c r="CH2931" s="1"/>
      <c r="CI2931" s="2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2"/>
      <c r="DR2931" s="1"/>
      <c r="DS2931" s="1"/>
      <c r="DT2931" s="1"/>
      <c r="DU2931" s="1"/>
      <c r="DV2931" s="1"/>
      <c r="DW2931" s="1"/>
    </row>
    <row r="2932" spans="1:127" x14ac:dyDescent="0.3">
      <c r="A2932" s="1"/>
      <c r="B2932" s="1"/>
      <c r="C2932" s="1"/>
      <c r="D2932" s="1"/>
      <c r="E2932" s="1"/>
      <c r="F2932" s="1"/>
      <c r="G2932" s="1"/>
      <c r="H2932" s="2"/>
      <c r="I2932" s="1"/>
      <c r="J2932" s="1"/>
      <c r="K2932" s="2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2"/>
      <c r="BF2932" s="1"/>
      <c r="BG2932" s="1"/>
      <c r="BH2932" s="1"/>
      <c r="BI2932" s="1"/>
      <c r="BJ2932" s="1"/>
      <c r="BK2932" s="1"/>
      <c r="BL2932" s="1"/>
      <c r="BM2932" s="1"/>
      <c r="BN2932" s="2"/>
      <c r="BO2932" s="1"/>
      <c r="BP2932" s="1"/>
      <c r="BQ2932" s="1"/>
      <c r="BR2932" s="2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2"/>
      <c r="CG2932" s="1"/>
      <c r="CH2932" s="1"/>
      <c r="CI2932" s="2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2"/>
      <c r="DR2932" s="1"/>
      <c r="DS2932" s="1"/>
      <c r="DT2932" s="1"/>
      <c r="DU2932" s="1"/>
      <c r="DV2932" s="1"/>
      <c r="DW2932" s="1"/>
    </row>
    <row r="2933" spans="1:127" x14ac:dyDescent="0.3">
      <c r="A2933" s="1"/>
      <c r="B2933" s="1"/>
      <c r="C2933" s="1"/>
      <c r="D2933" s="1"/>
      <c r="E2933" s="1"/>
      <c r="F2933" s="1"/>
      <c r="G2933" s="1"/>
      <c r="H2933" s="2"/>
      <c r="I2933" s="1"/>
      <c r="J2933" s="1"/>
      <c r="K2933" s="2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2"/>
      <c r="BF2933" s="1"/>
      <c r="BG2933" s="1"/>
      <c r="BH2933" s="1"/>
      <c r="BI2933" s="1"/>
      <c r="BJ2933" s="1"/>
      <c r="BK2933" s="1"/>
      <c r="BL2933" s="1"/>
      <c r="BM2933" s="1"/>
      <c r="BN2933" s="2"/>
      <c r="BO2933" s="1"/>
      <c r="BP2933" s="1"/>
      <c r="BQ2933" s="1"/>
      <c r="BR2933" s="2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2"/>
      <c r="CG2933" s="1"/>
      <c r="CH2933" s="1"/>
      <c r="CI2933" s="2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2"/>
      <c r="DR2933" s="1"/>
      <c r="DS2933" s="1"/>
      <c r="DT2933" s="1"/>
      <c r="DU2933" s="1"/>
      <c r="DV2933" s="1"/>
      <c r="DW2933" s="1"/>
    </row>
    <row r="2934" spans="1:127" x14ac:dyDescent="0.3">
      <c r="A2934" s="1"/>
      <c r="B2934" s="1"/>
      <c r="C2934" s="1"/>
      <c r="D2934" s="1"/>
      <c r="E2934" s="1"/>
      <c r="F2934" s="1"/>
      <c r="G2934" s="1"/>
      <c r="H2934" s="2"/>
      <c r="I2934" s="1"/>
      <c r="J2934" s="1"/>
      <c r="K2934" s="2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2"/>
      <c r="BF2934" s="1"/>
      <c r="BG2934" s="1"/>
      <c r="BH2934" s="1"/>
      <c r="BI2934" s="1"/>
      <c r="BJ2934" s="1"/>
      <c r="BK2934" s="1"/>
      <c r="BL2934" s="1"/>
      <c r="BM2934" s="1"/>
      <c r="BN2934" s="2"/>
      <c r="BO2934" s="1"/>
      <c r="BP2934" s="1"/>
      <c r="BQ2934" s="1"/>
      <c r="BR2934" s="2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2"/>
      <c r="CG2934" s="1"/>
      <c r="CH2934" s="1"/>
      <c r="CI2934" s="2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2"/>
      <c r="DR2934" s="1"/>
      <c r="DS2934" s="1"/>
      <c r="DT2934" s="1"/>
      <c r="DU2934" s="1"/>
      <c r="DV2934" s="1"/>
      <c r="DW2934" s="1"/>
    </row>
    <row r="2935" spans="1:127" x14ac:dyDescent="0.3">
      <c r="A2935" s="1"/>
      <c r="B2935" s="1"/>
      <c r="C2935" s="1"/>
      <c r="D2935" s="1"/>
      <c r="E2935" s="1"/>
      <c r="F2935" s="1"/>
      <c r="G2935" s="1"/>
      <c r="H2935" s="2"/>
      <c r="I2935" s="1"/>
      <c r="J2935" s="1"/>
      <c r="K2935" s="2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2"/>
      <c r="BF2935" s="1"/>
      <c r="BG2935" s="1"/>
      <c r="BH2935" s="1"/>
      <c r="BI2935" s="1"/>
      <c r="BJ2935" s="1"/>
      <c r="BK2935" s="1"/>
      <c r="BL2935" s="1"/>
      <c r="BM2935" s="1"/>
      <c r="BN2935" s="2"/>
      <c r="BO2935" s="1"/>
      <c r="BP2935" s="1"/>
      <c r="BQ2935" s="1"/>
      <c r="BR2935" s="2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2"/>
      <c r="CG2935" s="1"/>
      <c r="CH2935" s="1"/>
      <c r="CI2935" s="2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2"/>
      <c r="DR2935" s="1"/>
      <c r="DS2935" s="1"/>
      <c r="DT2935" s="1"/>
      <c r="DU2935" s="1"/>
      <c r="DV2935" s="1"/>
      <c r="DW2935" s="1"/>
    </row>
    <row r="2936" spans="1:127" x14ac:dyDescent="0.3">
      <c r="A2936" s="1"/>
      <c r="B2936" s="1"/>
      <c r="C2936" s="1"/>
      <c r="D2936" s="1"/>
      <c r="E2936" s="1"/>
      <c r="F2936" s="1"/>
      <c r="G2936" s="1"/>
      <c r="H2936" s="2"/>
      <c r="I2936" s="1"/>
      <c r="J2936" s="1"/>
      <c r="K2936" s="2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2"/>
      <c r="BF2936" s="1"/>
      <c r="BG2936" s="1"/>
      <c r="BH2936" s="1"/>
      <c r="BI2936" s="1"/>
      <c r="BJ2936" s="1"/>
      <c r="BK2936" s="1"/>
      <c r="BL2936" s="1"/>
      <c r="BM2936" s="1"/>
      <c r="BN2936" s="2"/>
      <c r="BO2936" s="1"/>
      <c r="BP2936" s="1"/>
      <c r="BQ2936" s="1"/>
      <c r="BR2936" s="2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2"/>
      <c r="CG2936" s="1"/>
      <c r="CH2936" s="1"/>
      <c r="CI2936" s="2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2"/>
      <c r="DR2936" s="1"/>
      <c r="DS2936" s="1"/>
      <c r="DT2936" s="1"/>
      <c r="DU2936" s="1"/>
      <c r="DV2936" s="1"/>
      <c r="DW2936" s="1"/>
    </row>
    <row r="2937" spans="1:127" x14ac:dyDescent="0.3">
      <c r="A2937" s="1"/>
      <c r="B2937" s="1"/>
      <c r="C2937" s="1"/>
      <c r="D2937" s="1"/>
      <c r="E2937" s="1"/>
      <c r="F2937" s="1"/>
      <c r="G2937" s="1"/>
      <c r="H2937" s="2"/>
      <c r="I2937" s="1"/>
      <c r="J2937" s="1"/>
      <c r="K2937" s="2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2"/>
      <c r="BF2937" s="1"/>
      <c r="BG2937" s="1"/>
      <c r="BH2937" s="1"/>
      <c r="BI2937" s="1"/>
      <c r="BJ2937" s="1"/>
      <c r="BK2937" s="1"/>
      <c r="BL2937" s="1"/>
      <c r="BM2937" s="1"/>
      <c r="BN2937" s="2"/>
      <c r="BO2937" s="1"/>
      <c r="BP2937" s="1"/>
      <c r="BQ2937" s="1"/>
      <c r="BR2937" s="2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2"/>
      <c r="CG2937" s="1"/>
      <c r="CH2937" s="1"/>
      <c r="CI2937" s="2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2"/>
      <c r="DR2937" s="1"/>
      <c r="DS2937" s="1"/>
      <c r="DT2937" s="1"/>
      <c r="DU2937" s="1"/>
      <c r="DV2937" s="1"/>
      <c r="DW2937" s="1"/>
    </row>
    <row r="2938" spans="1:127" x14ac:dyDescent="0.3">
      <c r="A2938" s="1"/>
      <c r="B2938" s="1"/>
      <c r="C2938" s="1"/>
      <c r="D2938" s="1"/>
      <c r="E2938" s="1"/>
      <c r="F2938" s="1"/>
      <c r="G2938" s="1"/>
      <c r="H2938" s="2"/>
      <c r="I2938" s="1"/>
      <c r="J2938" s="1"/>
      <c r="K2938" s="2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2"/>
      <c r="BF2938" s="1"/>
      <c r="BG2938" s="1"/>
      <c r="BH2938" s="1"/>
      <c r="BI2938" s="1"/>
      <c r="BJ2938" s="1"/>
      <c r="BK2938" s="1"/>
      <c r="BL2938" s="1"/>
      <c r="BM2938" s="1"/>
      <c r="BN2938" s="2"/>
      <c r="BO2938" s="1"/>
      <c r="BP2938" s="1"/>
      <c r="BQ2938" s="1"/>
      <c r="BR2938" s="2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2"/>
      <c r="CG2938" s="1"/>
      <c r="CH2938" s="1"/>
      <c r="CI2938" s="2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2"/>
      <c r="DR2938" s="1"/>
      <c r="DS2938" s="1"/>
      <c r="DT2938" s="1"/>
      <c r="DU2938" s="1"/>
      <c r="DV2938" s="1"/>
      <c r="DW2938" s="1"/>
    </row>
    <row r="2939" spans="1:127" x14ac:dyDescent="0.3">
      <c r="A2939" s="1"/>
      <c r="B2939" s="1"/>
      <c r="C2939" s="1"/>
      <c r="D2939" s="1"/>
      <c r="E2939" s="1"/>
      <c r="F2939" s="1"/>
      <c r="G2939" s="2"/>
      <c r="H2939" s="2"/>
      <c r="I2939" s="1"/>
      <c r="J2939" s="1"/>
      <c r="K2939" s="2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2"/>
      <c r="BF2939" s="1"/>
      <c r="BG2939" s="1"/>
      <c r="BH2939" s="1"/>
      <c r="BI2939" s="1"/>
      <c r="BJ2939" s="1"/>
      <c r="BK2939" s="1"/>
      <c r="BL2939" s="1"/>
      <c r="BM2939" s="1"/>
      <c r="BN2939" s="2"/>
      <c r="BO2939" s="1"/>
      <c r="BP2939" s="1"/>
      <c r="BQ2939" s="1"/>
      <c r="BR2939" s="2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2"/>
      <c r="CG2939" s="1"/>
      <c r="CH2939" s="1"/>
      <c r="CI2939" s="2"/>
      <c r="CJ2939" s="1"/>
      <c r="CK2939" s="1"/>
      <c r="CL2939" s="1"/>
      <c r="CM2939" s="1"/>
      <c r="CN2939" s="1"/>
      <c r="CO2939" s="1"/>
      <c r="CP2939" s="1"/>
      <c r="CQ2939" s="1"/>
      <c r="CR2939" s="2"/>
      <c r="CS2939" s="2"/>
      <c r="CT2939" s="2"/>
      <c r="CU2939" s="2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2"/>
      <c r="DR2939" s="1"/>
      <c r="DS2939" s="1"/>
      <c r="DT2939" s="1"/>
      <c r="DU2939" s="2"/>
      <c r="DV2939" s="1"/>
      <c r="DW2939" s="1"/>
    </row>
    <row r="2940" spans="1:127" x14ac:dyDescent="0.3">
      <c r="A2940" s="1"/>
      <c r="B2940" s="1"/>
      <c r="C2940" s="1"/>
      <c r="D2940" s="1"/>
      <c r="E2940" s="1"/>
      <c r="F2940" s="1"/>
      <c r="G2940" s="2"/>
      <c r="H2940" s="2"/>
      <c r="I2940" s="1"/>
      <c r="J2940" s="1"/>
      <c r="K2940" s="2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2"/>
      <c r="BF2940" s="1"/>
      <c r="BG2940" s="1"/>
      <c r="BH2940" s="1"/>
      <c r="BI2940" s="1"/>
      <c r="BJ2940" s="1"/>
      <c r="BK2940" s="1"/>
      <c r="BL2940" s="1"/>
      <c r="BM2940" s="1"/>
      <c r="BN2940" s="2"/>
      <c r="BO2940" s="1"/>
      <c r="BP2940" s="1"/>
      <c r="BQ2940" s="1"/>
      <c r="BR2940" s="2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2"/>
      <c r="CG2940" s="1"/>
      <c r="CH2940" s="1"/>
      <c r="CI2940" s="2"/>
      <c r="CJ2940" s="1"/>
      <c r="CK2940" s="1"/>
      <c r="CL2940" s="1"/>
      <c r="CM2940" s="1"/>
      <c r="CN2940" s="1"/>
      <c r="CO2940" s="1"/>
      <c r="CP2940" s="1"/>
      <c r="CQ2940" s="1"/>
      <c r="CR2940" s="2"/>
      <c r="CS2940" s="2"/>
      <c r="CT2940" s="2"/>
      <c r="CU2940" s="2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2"/>
      <c r="DR2940" s="1"/>
      <c r="DS2940" s="1"/>
      <c r="DT2940" s="1"/>
      <c r="DU2940" s="2"/>
      <c r="DV2940" s="1"/>
      <c r="DW2940" s="1"/>
    </row>
    <row r="2941" spans="1:127" x14ac:dyDescent="0.3">
      <c r="A2941" s="1"/>
      <c r="B2941" s="1"/>
      <c r="C2941" s="1"/>
      <c r="D2941" s="1"/>
      <c r="E2941" s="1"/>
      <c r="F2941" s="1"/>
      <c r="G2941" s="1"/>
      <c r="H2941" s="2"/>
      <c r="I2941" s="1"/>
      <c r="J2941" s="1"/>
      <c r="K2941" s="2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2"/>
      <c r="BF2941" s="1"/>
      <c r="BG2941" s="1"/>
      <c r="BH2941" s="1"/>
      <c r="BI2941" s="1"/>
      <c r="BJ2941" s="1"/>
      <c r="BK2941" s="1"/>
      <c r="BL2941" s="1"/>
      <c r="BM2941" s="1"/>
      <c r="BN2941" s="2"/>
      <c r="BO2941" s="1"/>
      <c r="BP2941" s="1"/>
      <c r="BQ2941" s="1"/>
      <c r="BR2941" s="2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2"/>
      <c r="CG2941" s="1"/>
      <c r="CH2941" s="1"/>
      <c r="CI2941" s="2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2"/>
      <c r="DR2941" s="1"/>
      <c r="DS2941" s="1"/>
      <c r="DT2941" s="1"/>
      <c r="DU2941" s="1"/>
      <c r="DV2941" s="1"/>
      <c r="DW2941" s="1"/>
    </row>
    <row r="2942" spans="1:127" x14ac:dyDescent="0.3">
      <c r="A2942" s="1"/>
      <c r="B2942" s="1"/>
      <c r="C2942" s="1"/>
      <c r="D2942" s="1"/>
      <c r="E2942" s="1"/>
      <c r="F2942" s="1"/>
      <c r="G2942" s="1"/>
      <c r="H2942" s="2"/>
      <c r="I2942" s="1"/>
      <c r="J2942" s="1"/>
      <c r="K2942" s="2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2"/>
      <c r="BF2942" s="1"/>
      <c r="BG2942" s="1"/>
      <c r="BH2942" s="1"/>
      <c r="BI2942" s="1"/>
      <c r="BJ2942" s="1"/>
      <c r="BK2942" s="1"/>
      <c r="BL2942" s="1"/>
      <c r="BM2942" s="1"/>
      <c r="BN2942" s="2"/>
      <c r="BO2942" s="1"/>
      <c r="BP2942" s="1"/>
      <c r="BQ2942" s="1"/>
      <c r="BR2942" s="2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2"/>
      <c r="CG2942" s="1"/>
      <c r="CH2942" s="1"/>
      <c r="CI2942" s="2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2"/>
      <c r="DR2942" s="1"/>
      <c r="DS2942" s="1"/>
      <c r="DT2942" s="1"/>
      <c r="DU2942" s="1"/>
      <c r="DV2942" s="1"/>
      <c r="DW2942" s="1"/>
    </row>
    <row r="2943" spans="1:127" x14ac:dyDescent="0.3">
      <c r="A2943" s="1"/>
      <c r="B2943" s="1"/>
      <c r="C2943" s="1"/>
      <c r="D2943" s="1"/>
      <c r="E2943" s="1"/>
      <c r="F2943" s="1"/>
      <c r="G2943" s="1"/>
      <c r="H2943" s="2"/>
      <c r="I2943" s="1"/>
      <c r="J2943" s="1"/>
      <c r="K2943" s="2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2"/>
      <c r="BF2943" s="1"/>
      <c r="BG2943" s="1"/>
      <c r="BH2943" s="1"/>
      <c r="BI2943" s="1"/>
      <c r="BJ2943" s="1"/>
      <c r="BK2943" s="1"/>
      <c r="BL2943" s="1"/>
      <c r="BM2943" s="1"/>
      <c r="BN2943" s="2"/>
      <c r="BO2943" s="1"/>
      <c r="BP2943" s="1"/>
      <c r="BQ2943" s="1"/>
      <c r="BR2943" s="2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2"/>
      <c r="CG2943" s="1"/>
      <c r="CH2943" s="1"/>
      <c r="CI2943" s="2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2"/>
      <c r="DR2943" s="1"/>
      <c r="DS2943" s="1"/>
      <c r="DT2943" s="1"/>
      <c r="DU2943" s="1"/>
      <c r="DV2943" s="1"/>
      <c r="DW2943" s="1"/>
    </row>
    <row r="2944" spans="1:127" x14ac:dyDescent="0.3">
      <c r="A2944" s="1"/>
      <c r="B2944" s="1"/>
      <c r="C2944" s="1"/>
      <c r="D2944" s="1"/>
      <c r="E2944" s="1"/>
      <c r="F2944" s="1"/>
      <c r="G2944" s="1"/>
      <c r="H2944" s="2"/>
      <c r="I2944" s="1"/>
      <c r="J2944" s="1"/>
      <c r="K2944" s="2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2"/>
      <c r="BF2944" s="1"/>
      <c r="BG2944" s="1"/>
      <c r="BH2944" s="1"/>
      <c r="BI2944" s="1"/>
      <c r="BJ2944" s="1"/>
      <c r="BK2944" s="1"/>
      <c r="BL2944" s="1"/>
      <c r="BM2944" s="1"/>
      <c r="BN2944" s="2"/>
      <c r="BO2944" s="1"/>
      <c r="BP2944" s="1"/>
      <c r="BQ2944" s="1"/>
      <c r="BR2944" s="2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2"/>
      <c r="CG2944" s="1"/>
      <c r="CH2944" s="1"/>
      <c r="CI2944" s="2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2"/>
      <c r="DR2944" s="1"/>
      <c r="DS2944" s="1"/>
      <c r="DT2944" s="1"/>
      <c r="DU2944" s="1"/>
      <c r="DV2944" s="1"/>
      <c r="DW2944" s="1"/>
    </row>
    <row r="2945" spans="1:127" x14ac:dyDescent="0.3">
      <c r="A2945" s="1"/>
      <c r="B2945" s="1"/>
      <c r="C2945" s="1"/>
      <c r="D2945" s="1"/>
      <c r="E2945" s="1"/>
      <c r="F2945" s="1"/>
      <c r="G2945" s="1"/>
      <c r="H2945" s="2"/>
      <c r="I2945" s="1"/>
      <c r="J2945" s="1"/>
      <c r="K2945" s="2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2"/>
      <c r="BF2945" s="1"/>
      <c r="BG2945" s="1"/>
      <c r="BH2945" s="1"/>
      <c r="BI2945" s="1"/>
      <c r="BJ2945" s="1"/>
      <c r="BK2945" s="1"/>
      <c r="BL2945" s="1"/>
      <c r="BM2945" s="1"/>
      <c r="BN2945" s="2"/>
      <c r="BO2945" s="1"/>
      <c r="BP2945" s="1"/>
      <c r="BQ2945" s="1"/>
      <c r="BR2945" s="2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2"/>
      <c r="CG2945" s="1"/>
      <c r="CH2945" s="1"/>
      <c r="CI2945" s="2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2"/>
      <c r="DR2945" s="1"/>
      <c r="DS2945" s="1"/>
      <c r="DT2945" s="1"/>
      <c r="DU2945" s="1"/>
      <c r="DV2945" s="1"/>
      <c r="DW2945" s="1"/>
    </row>
    <row r="2946" spans="1:127" x14ac:dyDescent="0.3">
      <c r="A2946" s="1"/>
      <c r="B2946" s="1"/>
      <c r="C2946" s="1"/>
      <c r="D2946" s="1"/>
      <c r="E2946" s="1"/>
      <c r="F2946" s="1"/>
      <c r="G2946" s="1"/>
      <c r="H2946" s="2"/>
      <c r="I2946" s="1"/>
      <c r="J2946" s="1"/>
      <c r="K2946" s="2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2"/>
      <c r="BF2946" s="1"/>
      <c r="BG2946" s="1"/>
      <c r="BH2946" s="1"/>
      <c r="BI2946" s="1"/>
      <c r="BJ2946" s="1"/>
      <c r="BK2946" s="1"/>
      <c r="BL2946" s="1"/>
      <c r="BM2946" s="1"/>
      <c r="BN2946" s="2"/>
      <c r="BO2946" s="1"/>
      <c r="BP2946" s="1"/>
      <c r="BQ2946" s="1"/>
      <c r="BR2946" s="2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2"/>
      <c r="CG2946" s="1"/>
      <c r="CH2946" s="1"/>
      <c r="CI2946" s="2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2"/>
      <c r="DR2946" s="1"/>
      <c r="DS2946" s="1"/>
      <c r="DT2946" s="1"/>
      <c r="DU2946" s="1"/>
      <c r="DV2946" s="1"/>
      <c r="DW2946" s="1"/>
    </row>
    <row r="2947" spans="1:127" x14ac:dyDescent="0.3">
      <c r="A2947" s="1"/>
      <c r="B2947" s="1"/>
      <c r="C2947" s="1"/>
      <c r="D2947" s="1"/>
      <c r="E2947" s="1"/>
      <c r="F2947" s="1"/>
      <c r="G2947" s="1"/>
      <c r="H2947" s="2"/>
      <c r="I2947" s="1"/>
      <c r="J2947" s="1"/>
      <c r="K2947" s="2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2"/>
      <c r="BF2947" s="1"/>
      <c r="BG2947" s="1"/>
      <c r="BH2947" s="1"/>
      <c r="BI2947" s="1"/>
      <c r="BJ2947" s="1"/>
      <c r="BK2947" s="1"/>
      <c r="BL2947" s="1"/>
      <c r="BM2947" s="1"/>
      <c r="BN2947" s="2"/>
      <c r="BO2947" s="1"/>
      <c r="BP2947" s="1"/>
      <c r="BQ2947" s="1"/>
      <c r="BR2947" s="2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2"/>
      <c r="CG2947" s="1"/>
      <c r="CH2947" s="1"/>
      <c r="CI2947" s="2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2"/>
      <c r="DR2947" s="1"/>
      <c r="DS2947" s="1"/>
      <c r="DT2947" s="1"/>
      <c r="DU2947" s="1"/>
      <c r="DV2947" s="1"/>
      <c r="DW2947" s="1"/>
    </row>
    <row r="2948" spans="1:127" x14ac:dyDescent="0.3">
      <c r="A2948" s="1"/>
      <c r="B2948" s="1"/>
      <c r="C2948" s="1"/>
      <c r="D2948" s="1"/>
      <c r="E2948" s="1"/>
      <c r="F2948" s="1"/>
      <c r="G2948" s="1"/>
      <c r="H2948" s="2"/>
      <c r="I2948" s="1"/>
      <c r="J2948" s="1"/>
      <c r="K2948" s="2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2"/>
      <c r="BF2948" s="1"/>
      <c r="BG2948" s="1"/>
      <c r="BH2948" s="1"/>
      <c r="BI2948" s="1"/>
      <c r="BJ2948" s="1"/>
      <c r="BK2948" s="1"/>
      <c r="BL2948" s="1"/>
      <c r="BM2948" s="1"/>
      <c r="BN2948" s="2"/>
      <c r="BO2948" s="1"/>
      <c r="BP2948" s="1"/>
      <c r="BQ2948" s="1"/>
      <c r="BR2948" s="2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2"/>
      <c r="CG2948" s="1"/>
      <c r="CH2948" s="1"/>
      <c r="CI2948" s="2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2"/>
      <c r="DR2948" s="1"/>
      <c r="DS2948" s="1"/>
      <c r="DT2948" s="1"/>
      <c r="DU2948" s="1"/>
      <c r="DV2948" s="1"/>
      <c r="DW2948" s="1"/>
    </row>
    <row r="2949" spans="1:127" x14ac:dyDescent="0.3">
      <c r="A2949" s="1"/>
      <c r="B2949" s="1"/>
      <c r="C2949" s="1"/>
      <c r="D2949" s="1"/>
      <c r="E2949" s="1"/>
      <c r="F2949" s="1"/>
      <c r="G2949" s="1"/>
      <c r="H2949" s="2"/>
      <c r="I2949" s="1"/>
      <c r="J2949" s="1"/>
      <c r="K2949" s="2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2"/>
      <c r="BF2949" s="1"/>
      <c r="BG2949" s="1"/>
      <c r="BH2949" s="1"/>
      <c r="BI2949" s="1"/>
      <c r="BJ2949" s="1"/>
      <c r="BK2949" s="1"/>
      <c r="BL2949" s="1"/>
      <c r="BM2949" s="1"/>
      <c r="BN2949" s="2"/>
      <c r="BO2949" s="1"/>
      <c r="BP2949" s="1"/>
      <c r="BQ2949" s="1"/>
      <c r="BR2949" s="2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2"/>
      <c r="CG2949" s="1"/>
      <c r="CH2949" s="1"/>
      <c r="CI2949" s="2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2"/>
      <c r="DR2949" s="1"/>
      <c r="DS2949" s="1"/>
      <c r="DT2949" s="1"/>
      <c r="DU2949" s="1"/>
      <c r="DV2949" s="1"/>
      <c r="DW2949" s="1"/>
    </row>
    <row r="2950" spans="1:127" x14ac:dyDescent="0.3">
      <c r="A2950" s="1"/>
      <c r="B2950" s="1"/>
      <c r="C2950" s="1"/>
      <c r="D2950" s="1"/>
      <c r="E2950" s="1"/>
      <c r="F2950" s="1"/>
      <c r="G2950" s="1"/>
      <c r="H2950" s="2"/>
      <c r="I2950" s="1"/>
      <c r="J2950" s="1"/>
      <c r="K2950" s="2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2"/>
      <c r="BF2950" s="1"/>
      <c r="BG2950" s="1"/>
      <c r="BH2950" s="1"/>
      <c r="BI2950" s="1"/>
      <c r="BJ2950" s="1"/>
      <c r="BK2950" s="1"/>
      <c r="BL2950" s="1"/>
      <c r="BM2950" s="1"/>
      <c r="BN2950" s="2"/>
      <c r="BO2950" s="1"/>
      <c r="BP2950" s="1"/>
      <c r="BQ2950" s="1"/>
      <c r="BR2950" s="2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2"/>
      <c r="CG2950" s="1"/>
      <c r="CH2950" s="1"/>
      <c r="CI2950" s="2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2"/>
      <c r="DR2950" s="1"/>
      <c r="DS2950" s="1"/>
      <c r="DT2950" s="1"/>
      <c r="DU2950" s="1"/>
      <c r="DV2950" s="1"/>
      <c r="DW2950" s="1"/>
    </row>
    <row r="2951" spans="1:127" x14ac:dyDescent="0.3">
      <c r="A2951" s="1"/>
      <c r="B2951" s="1"/>
      <c r="C2951" s="1"/>
      <c r="D2951" s="1"/>
      <c r="E2951" s="1"/>
      <c r="F2951" s="1"/>
      <c r="G2951" s="1"/>
      <c r="H2951" s="2"/>
      <c r="I2951" s="1"/>
      <c r="J2951" s="1"/>
      <c r="K2951" s="2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2"/>
      <c r="BF2951" s="1"/>
      <c r="BG2951" s="1"/>
      <c r="BH2951" s="1"/>
      <c r="BI2951" s="1"/>
      <c r="BJ2951" s="1"/>
      <c r="BK2951" s="1"/>
      <c r="BL2951" s="1"/>
      <c r="BM2951" s="1"/>
      <c r="BN2951" s="2"/>
      <c r="BO2951" s="1"/>
      <c r="BP2951" s="1"/>
      <c r="BQ2951" s="1"/>
      <c r="BR2951" s="2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2"/>
      <c r="CG2951" s="1"/>
      <c r="CH2951" s="1"/>
      <c r="CI2951" s="2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2"/>
      <c r="DR2951" s="1"/>
      <c r="DS2951" s="1"/>
      <c r="DT2951" s="1"/>
      <c r="DU2951" s="1"/>
      <c r="DV2951" s="1"/>
      <c r="DW2951" s="1"/>
    </row>
    <row r="2952" spans="1:127" x14ac:dyDescent="0.3">
      <c r="A2952" s="1"/>
      <c r="B2952" s="1"/>
      <c r="C2952" s="1"/>
      <c r="D2952" s="1"/>
      <c r="E2952" s="1"/>
      <c r="F2952" s="1"/>
      <c r="G2952" s="1"/>
      <c r="H2952" s="2"/>
      <c r="I2952" s="1"/>
      <c r="J2952" s="1"/>
      <c r="K2952" s="2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2"/>
      <c r="BF2952" s="1"/>
      <c r="BG2952" s="1"/>
      <c r="BH2952" s="1"/>
      <c r="BI2952" s="1"/>
      <c r="BJ2952" s="1"/>
      <c r="BK2952" s="1"/>
      <c r="BL2952" s="1"/>
      <c r="BM2952" s="1"/>
      <c r="BN2952" s="2"/>
      <c r="BO2952" s="1"/>
      <c r="BP2952" s="1"/>
      <c r="BQ2952" s="1"/>
      <c r="BR2952" s="2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2"/>
      <c r="CG2952" s="1"/>
      <c r="CH2952" s="1"/>
      <c r="CI2952" s="2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2"/>
      <c r="DR2952" s="1"/>
      <c r="DS2952" s="1"/>
      <c r="DT2952" s="1"/>
      <c r="DU2952" s="1"/>
      <c r="DV2952" s="1"/>
      <c r="DW2952" s="1"/>
    </row>
    <row r="2953" spans="1:127" x14ac:dyDescent="0.3">
      <c r="A2953" s="1"/>
      <c r="B2953" s="1"/>
      <c r="C2953" s="1"/>
      <c r="D2953" s="1"/>
      <c r="E2953" s="1"/>
      <c r="F2953" s="1"/>
      <c r="G2953" s="1"/>
      <c r="H2953" s="2"/>
      <c r="I2953" s="1"/>
      <c r="J2953" s="1"/>
      <c r="K2953" s="2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2"/>
      <c r="BF2953" s="1"/>
      <c r="BG2953" s="1"/>
      <c r="BH2953" s="1"/>
      <c r="BI2953" s="1"/>
      <c r="BJ2953" s="1"/>
      <c r="BK2953" s="1"/>
      <c r="BL2953" s="1"/>
      <c r="BM2953" s="1"/>
      <c r="BN2953" s="2"/>
      <c r="BO2953" s="1"/>
      <c r="BP2953" s="1"/>
      <c r="BQ2953" s="1"/>
      <c r="BR2953" s="2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2"/>
      <c r="CG2953" s="1"/>
      <c r="CH2953" s="1"/>
      <c r="CI2953" s="2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2"/>
      <c r="DR2953" s="1"/>
      <c r="DS2953" s="1"/>
      <c r="DT2953" s="1"/>
      <c r="DU2953" s="1"/>
      <c r="DV2953" s="1"/>
      <c r="DW2953" s="1"/>
    </row>
    <row r="2954" spans="1:127" x14ac:dyDescent="0.3">
      <c r="A2954" s="1"/>
      <c r="B2954" s="1"/>
      <c r="C2954" s="1"/>
      <c r="D2954" s="1"/>
      <c r="E2954" s="1"/>
      <c r="F2954" s="1"/>
      <c r="G2954" s="1"/>
      <c r="H2954" s="2"/>
      <c r="I2954" s="1"/>
      <c r="J2954" s="1"/>
      <c r="K2954" s="2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2"/>
      <c r="BF2954" s="1"/>
      <c r="BG2954" s="1"/>
      <c r="BH2954" s="1"/>
      <c r="BI2954" s="1"/>
      <c r="BJ2954" s="1"/>
      <c r="BK2954" s="1"/>
      <c r="BL2954" s="1"/>
      <c r="BM2954" s="1"/>
      <c r="BN2954" s="2"/>
      <c r="BO2954" s="1"/>
      <c r="BP2954" s="1"/>
      <c r="BQ2954" s="1"/>
      <c r="BR2954" s="2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2"/>
      <c r="CG2954" s="1"/>
      <c r="CH2954" s="1"/>
      <c r="CI2954" s="2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2"/>
      <c r="DR2954" s="1"/>
      <c r="DS2954" s="1"/>
      <c r="DT2954" s="1"/>
      <c r="DU2954" s="1"/>
      <c r="DV2954" s="1"/>
      <c r="DW2954" s="1"/>
    </row>
    <row r="2955" spans="1:127" x14ac:dyDescent="0.3">
      <c r="A2955" s="1"/>
      <c r="B2955" s="1"/>
      <c r="C2955" s="1"/>
      <c r="D2955" s="1"/>
      <c r="E2955" s="1"/>
      <c r="F2955" s="1"/>
      <c r="G2955" s="1"/>
      <c r="H2955" s="2"/>
      <c r="I2955" s="1"/>
      <c r="J2955" s="1"/>
      <c r="K2955" s="2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2"/>
      <c r="BF2955" s="1"/>
      <c r="BG2955" s="1"/>
      <c r="BH2955" s="1"/>
      <c r="BI2955" s="1"/>
      <c r="BJ2955" s="1"/>
      <c r="BK2955" s="1"/>
      <c r="BL2955" s="1"/>
      <c r="BM2955" s="1"/>
      <c r="BN2955" s="2"/>
      <c r="BO2955" s="1"/>
      <c r="BP2955" s="1"/>
      <c r="BQ2955" s="1"/>
      <c r="BR2955" s="2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2"/>
      <c r="CG2955" s="1"/>
      <c r="CH2955" s="1"/>
      <c r="CI2955" s="2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2"/>
      <c r="DR2955" s="1"/>
      <c r="DS2955" s="1"/>
      <c r="DT2955" s="1"/>
      <c r="DU2955" s="1"/>
      <c r="DV2955" s="1"/>
      <c r="DW2955" s="1"/>
    </row>
    <row r="2956" spans="1:127" x14ac:dyDescent="0.3">
      <c r="A2956" s="1"/>
      <c r="B2956" s="1"/>
      <c r="C2956" s="1"/>
      <c r="D2956" s="1"/>
      <c r="E2956" s="1"/>
      <c r="F2956" s="1"/>
      <c r="G2956" s="1"/>
      <c r="H2956" s="2"/>
      <c r="I2956" s="1"/>
      <c r="J2956" s="1"/>
      <c r="K2956" s="2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2"/>
      <c r="BF2956" s="1"/>
      <c r="BG2956" s="1"/>
      <c r="BH2956" s="1"/>
      <c r="BI2956" s="1"/>
      <c r="BJ2956" s="1"/>
      <c r="BK2956" s="1"/>
      <c r="BL2956" s="1"/>
      <c r="BM2956" s="1"/>
      <c r="BN2956" s="2"/>
      <c r="BO2956" s="1"/>
      <c r="BP2956" s="1"/>
      <c r="BQ2956" s="1"/>
      <c r="BR2956" s="2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2"/>
      <c r="CG2956" s="1"/>
      <c r="CH2956" s="1"/>
      <c r="CI2956" s="2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2"/>
      <c r="DR2956" s="1"/>
      <c r="DS2956" s="1"/>
      <c r="DT2956" s="1"/>
      <c r="DU2956" s="1"/>
      <c r="DV2956" s="1"/>
      <c r="DW2956" s="1"/>
    </row>
    <row r="2957" spans="1:127" x14ac:dyDescent="0.3">
      <c r="A2957" s="1"/>
      <c r="B2957" s="1"/>
      <c r="C2957" s="1"/>
      <c r="D2957" s="1"/>
      <c r="E2957" s="1"/>
      <c r="F2957" s="1"/>
      <c r="G2957" s="1"/>
      <c r="H2957" s="2"/>
      <c r="I2957" s="1"/>
      <c r="J2957" s="1"/>
      <c r="K2957" s="2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2"/>
      <c r="BF2957" s="1"/>
      <c r="BG2957" s="1"/>
      <c r="BH2957" s="1"/>
      <c r="BI2957" s="1"/>
      <c r="BJ2957" s="1"/>
      <c r="BK2957" s="1"/>
      <c r="BL2957" s="1"/>
      <c r="BM2957" s="1"/>
      <c r="BN2957" s="2"/>
      <c r="BO2957" s="1"/>
      <c r="BP2957" s="1"/>
      <c r="BQ2957" s="1"/>
      <c r="BR2957" s="2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2"/>
      <c r="CG2957" s="1"/>
      <c r="CH2957" s="1"/>
      <c r="CI2957" s="2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2"/>
      <c r="DR2957" s="1"/>
      <c r="DS2957" s="1"/>
      <c r="DT2957" s="1"/>
      <c r="DU2957" s="1"/>
      <c r="DV2957" s="1"/>
      <c r="DW2957" s="1"/>
    </row>
    <row r="2958" spans="1:127" x14ac:dyDescent="0.3">
      <c r="A2958" s="1"/>
      <c r="B2958" s="1"/>
      <c r="C2958" s="1"/>
      <c r="D2958" s="1"/>
      <c r="E2958" s="1"/>
      <c r="F2958" s="1"/>
      <c r="G2958" s="1"/>
      <c r="H2958" s="2"/>
      <c r="I2958" s="1"/>
      <c r="J2958" s="1"/>
      <c r="K2958" s="2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2"/>
      <c r="BF2958" s="1"/>
      <c r="BG2958" s="1"/>
      <c r="BH2958" s="1"/>
      <c r="BI2958" s="1"/>
      <c r="BJ2958" s="1"/>
      <c r="BK2958" s="1"/>
      <c r="BL2958" s="1"/>
      <c r="BM2958" s="1"/>
      <c r="BN2958" s="2"/>
      <c r="BO2958" s="1"/>
      <c r="BP2958" s="1"/>
      <c r="BQ2958" s="1"/>
      <c r="BR2958" s="2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2"/>
      <c r="CG2958" s="1"/>
      <c r="CH2958" s="1"/>
      <c r="CI2958" s="2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2"/>
      <c r="DR2958" s="1"/>
      <c r="DS2958" s="1"/>
      <c r="DT2958" s="1"/>
      <c r="DU2958" s="1"/>
      <c r="DV2958" s="1"/>
      <c r="DW2958" s="1"/>
    </row>
    <row r="2959" spans="1:127" x14ac:dyDescent="0.3">
      <c r="A2959" s="1"/>
      <c r="B2959" s="1"/>
      <c r="C2959" s="1"/>
      <c r="D2959" s="1"/>
      <c r="E2959" s="1"/>
      <c r="F2959" s="1"/>
      <c r="G2959" s="1"/>
      <c r="H2959" s="2"/>
      <c r="I2959" s="1"/>
      <c r="J2959" s="1"/>
      <c r="K2959" s="2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2"/>
      <c r="BF2959" s="1"/>
      <c r="BG2959" s="1"/>
      <c r="BH2959" s="1"/>
      <c r="BI2959" s="1"/>
      <c r="BJ2959" s="1"/>
      <c r="BK2959" s="1"/>
      <c r="BL2959" s="1"/>
      <c r="BM2959" s="1"/>
      <c r="BN2959" s="2"/>
      <c r="BO2959" s="1"/>
      <c r="BP2959" s="1"/>
      <c r="BQ2959" s="1"/>
      <c r="BR2959" s="2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2"/>
      <c r="CG2959" s="1"/>
      <c r="CH2959" s="1"/>
      <c r="CI2959" s="2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2"/>
      <c r="DR2959" s="1"/>
      <c r="DS2959" s="1"/>
      <c r="DT2959" s="1"/>
      <c r="DU2959" s="1"/>
      <c r="DV2959" s="1"/>
      <c r="DW2959" s="1"/>
    </row>
    <row r="2960" spans="1:127" x14ac:dyDescent="0.3">
      <c r="A2960" s="1"/>
      <c r="B2960" s="1"/>
      <c r="C2960" s="1"/>
      <c r="D2960" s="1"/>
      <c r="E2960" s="1"/>
      <c r="F2960" s="1"/>
      <c r="G2960" s="1"/>
      <c r="H2960" s="2"/>
      <c r="I2960" s="1"/>
      <c r="J2960" s="1"/>
      <c r="K2960" s="2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2"/>
      <c r="BF2960" s="1"/>
      <c r="BG2960" s="1"/>
      <c r="BH2960" s="1"/>
      <c r="BI2960" s="1"/>
      <c r="BJ2960" s="1"/>
      <c r="BK2960" s="1"/>
      <c r="BL2960" s="1"/>
      <c r="BM2960" s="1"/>
      <c r="BN2960" s="2"/>
      <c r="BO2960" s="1"/>
      <c r="BP2960" s="1"/>
      <c r="BQ2960" s="1"/>
      <c r="BR2960" s="2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2"/>
      <c r="CG2960" s="1"/>
      <c r="CH2960" s="1"/>
      <c r="CI2960" s="2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2"/>
      <c r="DR2960" s="1"/>
      <c r="DS2960" s="1"/>
      <c r="DT2960" s="1"/>
      <c r="DU2960" s="1"/>
      <c r="DV2960" s="1"/>
      <c r="DW2960" s="1"/>
    </row>
    <row r="2961" spans="1:127" x14ac:dyDescent="0.3">
      <c r="A2961" s="1"/>
      <c r="B2961" s="1"/>
      <c r="C2961" s="1"/>
      <c r="D2961" s="1"/>
      <c r="E2961" s="1"/>
      <c r="F2961" s="1"/>
      <c r="G2961" s="1"/>
      <c r="H2961" s="2"/>
      <c r="I2961" s="1"/>
      <c r="J2961" s="1"/>
      <c r="K2961" s="2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2"/>
      <c r="BF2961" s="1"/>
      <c r="BG2961" s="1"/>
      <c r="BH2961" s="1"/>
      <c r="BI2961" s="1"/>
      <c r="BJ2961" s="1"/>
      <c r="BK2961" s="1"/>
      <c r="BL2961" s="1"/>
      <c r="BM2961" s="1"/>
      <c r="BN2961" s="2"/>
      <c r="BO2961" s="1"/>
      <c r="BP2961" s="1"/>
      <c r="BQ2961" s="1"/>
      <c r="BR2961" s="2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2"/>
      <c r="CG2961" s="1"/>
      <c r="CH2961" s="1"/>
      <c r="CI2961" s="2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2"/>
      <c r="DR2961" s="1"/>
      <c r="DS2961" s="1"/>
      <c r="DT2961" s="1"/>
      <c r="DU2961" s="1"/>
      <c r="DV2961" s="1"/>
      <c r="DW2961" s="1"/>
    </row>
    <row r="2962" spans="1:127" x14ac:dyDescent="0.3">
      <c r="A2962" s="1"/>
      <c r="B2962" s="1"/>
      <c r="C2962" s="1"/>
      <c r="D2962" s="1"/>
      <c r="E2962" s="1"/>
      <c r="F2962" s="1"/>
      <c r="G2962" s="1"/>
      <c r="H2962" s="2"/>
      <c r="I2962" s="1"/>
      <c r="J2962" s="1"/>
      <c r="K2962" s="2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2"/>
      <c r="BF2962" s="1"/>
      <c r="BG2962" s="1"/>
      <c r="BH2962" s="1"/>
      <c r="BI2962" s="1"/>
      <c r="BJ2962" s="1"/>
      <c r="BK2962" s="1"/>
      <c r="BL2962" s="1"/>
      <c r="BM2962" s="1"/>
      <c r="BN2962" s="2"/>
      <c r="BO2962" s="1"/>
      <c r="BP2962" s="1"/>
      <c r="BQ2962" s="1"/>
      <c r="BR2962" s="2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2"/>
      <c r="CG2962" s="1"/>
      <c r="CH2962" s="1"/>
      <c r="CI2962" s="2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2"/>
      <c r="DR2962" s="1"/>
      <c r="DS2962" s="1"/>
      <c r="DT2962" s="1"/>
      <c r="DU2962" s="1"/>
      <c r="DV2962" s="1"/>
      <c r="DW2962" s="1"/>
    </row>
    <row r="2963" spans="1:127" x14ac:dyDescent="0.3">
      <c r="A2963" s="1"/>
      <c r="B2963" s="1"/>
      <c r="C2963" s="1"/>
      <c r="D2963" s="1"/>
      <c r="E2963" s="1"/>
      <c r="F2963" s="1"/>
      <c r="G2963" s="1"/>
      <c r="H2963" s="2"/>
      <c r="I2963" s="1"/>
      <c r="J2963" s="1"/>
      <c r="K2963" s="2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2"/>
      <c r="BF2963" s="1"/>
      <c r="BG2963" s="1"/>
      <c r="BH2963" s="1"/>
      <c r="BI2963" s="1"/>
      <c r="BJ2963" s="1"/>
      <c r="BK2963" s="1"/>
      <c r="BL2963" s="1"/>
      <c r="BM2963" s="1"/>
      <c r="BN2963" s="2"/>
      <c r="BO2963" s="1"/>
      <c r="BP2963" s="1"/>
      <c r="BQ2963" s="1"/>
      <c r="BR2963" s="2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2"/>
      <c r="CG2963" s="1"/>
      <c r="CH2963" s="1"/>
      <c r="CI2963" s="2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2"/>
      <c r="DR2963" s="1"/>
      <c r="DS2963" s="1"/>
      <c r="DT2963" s="1"/>
      <c r="DU2963" s="1"/>
      <c r="DV2963" s="1"/>
      <c r="DW2963" s="1"/>
    </row>
    <row r="2964" spans="1:127" x14ac:dyDescent="0.3">
      <c r="A2964" s="1"/>
      <c r="B2964" s="1"/>
      <c r="C2964" s="1"/>
      <c r="D2964" s="1"/>
      <c r="E2964" s="1"/>
      <c r="F2964" s="1"/>
      <c r="G2964" s="1"/>
      <c r="H2964" s="2"/>
      <c r="I2964" s="1"/>
      <c r="J2964" s="1"/>
      <c r="K2964" s="2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2"/>
      <c r="BF2964" s="2"/>
      <c r="BG2964" s="1"/>
      <c r="BH2964" s="1"/>
      <c r="BI2964" s="1"/>
      <c r="BJ2964" s="1"/>
      <c r="BK2964" s="1"/>
      <c r="BL2964" s="1"/>
      <c r="BM2964" s="1"/>
      <c r="BN2964" s="2"/>
      <c r="BO2964" s="1"/>
      <c r="BP2964" s="1"/>
      <c r="BQ2964" s="1"/>
      <c r="BR2964" s="2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2"/>
      <c r="CG2964" s="1"/>
      <c r="CH2964" s="1"/>
      <c r="CI2964" s="2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2"/>
      <c r="DR2964" s="1"/>
      <c r="DS2964" s="1"/>
      <c r="DT2964" s="1"/>
      <c r="DU2964" s="1"/>
      <c r="DV2964" s="1"/>
      <c r="DW2964" s="1"/>
    </row>
    <row r="2965" spans="1:127" x14ac:dyDescent="0.3">
      <c r="A2965" s="1"/>
      <c r="B2965" s="1"/>
      <c r="C2965" s="1"/>
      <c r="D2965" s="1"/>
      <c r="E2965" s="1"/>
      <c r="F2965" s="1"/>
      <c r="G2965" s="1"/>
      <c r="H2965" s="2"/>
      <c r="I2965" s="1"/>
      <c r="J2965" s="1"/>
      <c r="K2965" s="2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2"/>
      <c r="BF2965" s="1"/>
      <c r="BG2965" s="1"/>
      <c r="BH2965" s="1"/>
      <c r="BI2965" s="1"/>
      <c r="BJ2965" s="1"/>
      <c r="BK2965" s="1"/>
      <c r="BL2965" s="1"/>
      <c r="BM2965" s="1"/>
      <c r="BN2965" s="2"/>
      <c r="BO2965" s="1"/>
      <c r="BP2965" s="1"/>
      <c r="BQ2965" s="1"/>
      <c r="BR2965" s="2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2"/>
      <c r="CG2965" s="1"/>
      <c r="CH2965" s="1"/>
      <c r="CI2965" s="2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2"/>
      <c r="DR2965" s="1"/>
      <c r="DS2965" s="1"/>
      <c r="DT2965" s="1"/>
      <c r="DU2965" s="1"/>
      <c r="DV2965" s="1"/>
      <c r="DW2965" s="1"/>
    </row>
    <row r="2966" spans="1:127" x14ac:dyDescent="0.3">
      <c r="A2966" s="1"/>
      <c r="B2966" s="1"/>
      <c r="C2966" s="1"/>
      <c r="D2966" s="1"/>
      <c r="E2966" s="1"/>
      <c r="F2966" s="1"/>
      <c r="G2966" s="1"/>
      <c r="H2966" s="2"/>
      <c r="I2966" s="1"/>
      <c r="J2966" s="1"/>
      <c r="K2966" s="2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2"/>
      <c r="BF2966" s="1"/>
      <c r="BG2966" s="1"/>
      <c r="BH2966" s="1"/>
      <c r="BI2966" s="1"/>
      <c r="BJ2966" s="1"/>
      <c r="BK2966" s="1"/>
      <c r="BL2966" s="1"/>
      <c r="BM2966" s="1"/>
      <c r="BN2966" s="2"/>
      <c r="BO2966" s="1"/>
      <c r="BP2966" s="1"/>
      <c r="BQ2966" s="1"/>
      <c r="BR2966" s="2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2"/>
      <c r="CG2966" s="1"/>
      <c r="CH2966" s="1"/>
      <c r="CI2966" s="2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2"/>
      <c r="DR2966" s="1"/>
      <c r="DS2966" s="1"/>
      <c r="DT2966" s="1"/>
      <c r="DU2966" s="1"/>
      <c r="DV2966" s="1"/>
      <c r="DW2966" s="1"/>
    </row>
    <row r="2967" spans="1:127" x14ac:dyDescent="0.3">
      <c r="A2967" s="1"/>
      <c r="B2967" s="1"/>
      <c r="C2967" s="1"/>
      <c r="D2967" s="1"/>
      <c r="E2967" s="1"/>
      <c r="F2967" s="1"/>
      <c r="G2967" s="1"/>
      <c r="H2967" s="2"/>
      <c r="I2967" s="1"/>
      <c r="J2967" s="1"/>
      <c r="K2967" s="2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2"/>
      <c r="BF2967" s="1"/>
      <c r="BG2967" s="1"/>
      <c r="BH2967" s="1"/>
      <c r="BI2967" s="1"/>
      <c r="BJ2967" s="1"/>
      <c r="BK2967" s="1"/>
      <c r="BL2967" s="1"/>
      <c r="BM2967" s="1"/>
      <c r="BN2967" s="2"/>
      <c r="BO2967" s="1"/>
      <c r="BP2967" s="1"/>
      <c r="BQ2967" s="1"/>
      <c r="BR2967" s="2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2"/>
      <c r="CG2967" s="1"/>
      <c r="CH2967" s="1"/>
      <c r="CI2967" s="2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2"/>
      <c r="DR2967" s="1"/>
      <c r="DS2967" s="1"/>
      <c r="DT2967" s="1"/>
      <c r="DU2967" s="1"/>
      <c r="DV2967" s="1"/>
      <c r="DW2967" s="1"/>
    </row>
    <row r="2968" spans="1:127" x14ac:dyDescent="0.3">
      <c r="A2968" s="1"/>
      <c r="B2968" s="1"/>
      <c r="C2968" s="1"/>
      <c r="D2968" s="1"/>
      <c r="E2968" s="1"/>
      <c r="F2968" s="1"/>
      <c r="G2968" s="1"/>
      <c r="H2968" s="2"/>
      <c r="I2968" s="1"/>
      <c r="J2968" s="1"/>
      <c r="K2968" s="2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2"/>
      <c r="BF2968" s="1"/>
      <c r="BG2968" s="1"/>
      <c r="BH2968" s="1"/>
      <c r="BI2968" s="1"/>
      <c r="BJ2968" s="1"/>
      <c r="BK2968" s="1"/>
      <c r="BL2968" s="1"/>
      <c r="BM2968" s="1"/>
      <c r="BN2968" s="2"/>
      <c r="BO2968" s="1"/>
      <c r="BP2968" s="1"/>
      <c r="BQ2968" s="1"/>
      <c r="BR2968" s="2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2"/>
      <c r="CG2968" s="1"/>
      <c r="CH2968" s="1"/>
      <c r="CI2968" s="2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2"/>
      <c r="DR2968" s="1"/>
      <c r="DS2968" s="1"/>
      <c r="DT2968" s="1"/>
      <c r="DU2968" s="1"/>
      <c r="DV2968" s="1"/>
      <c r="DW2968" s="1"/>
    </row>
    <row r="2969" spans="1:127" x14ac:dyDescent="0.3">
      <c r="A2969" s="1"/>
      <c r="B2969" s="1"/>
      <c r="C2969" s="1"/>
      <c r="D2969" s="1"/>
      <c r="E2969" s="1"/>
      <c r="F2969" s="1"/>
      <c r="G2969" s="1"/>
      <c r="H2969" s="2"/>
      <c r="I2969" s="1"/>
      <c r="J2969" s="1"/>
      <c r="K2969" s="2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2"/>
      <c r="BF2969" s="1"/>
      <c r="BG2969" s="1"/>
      <c r="BH2969" s="1"/>
      <c r="BI2969" s="1"/>
      <c r="BJ2969" s="1"/>
      <c r="BK2969" s="1"/>
      <c r="BL2969" s="1"/>
      <c r="BM2969" s="1"/>
      <c r="BN2969" s="2"/>
      <c r="BO2969" s="1"/>
      <c r="BP2969" s="1"/>
      <c r="BQ2969" s="1"/>
      <c r="BR2969" s="2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2"/>
      <c r="CG2969" s="1"/>
      <c r="CH2969" s="1"/>
      <c r="CI2969" s="2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2"/>
      <c r="DR2969" s="1"/>
      <c r="DS2969" s="1"/>
      <c r="DT2969" s="1"/>
      <c r="DU2969" s="1"/>
      <c r="DV2969" s="1"/>
      <c r="DW2969" s="1"/>
    </row>
    <row r="2970" spans="1:127" x14ac:dyDescent="0.3">
      <c r="A2970" s="1"/>
      <c r="B2970" s="1"/>
      <c r="C2970" s="1"/>
      <c r="D2970" s="1"/>
      <c r="E2970" s="1"/>
      <c r="F2970" s="1"/>
      <c r="G2970" s="1"/>
      <c r="H2970" s="2"/>
      <c r="I2970" s="1"/>
      <c r="J2970" s="1"/>
      <c r="K2970" s="2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2"/>
      <c r="BF2970" s="1"/>
      <c r="BG2970" s="1"/>
      <c r="BH2970" s="1"/>
      <c r="BI2970" s="1"/>
      <c r="BJ2970" s="1"/>
      <c r="BK2970" s="1"/>
      <c r="BL2970" s="1"/>
      <c r="BM2970" s="1"/>
      <c r="BN2970" s="2"/>
      <c r="BO2970" s="1"/>
      <c r="BP2970" s="1"/>
      <c r="BQ2970" s="1"/>
      <c r="BR2970" s="2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2"/>
      <c r="CG2970" s="1"/>
      <c r="CH2970" s="1"/>
      <c r="CI2970" s="2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2"/>
      <c r="DR2970" s="1"/>
      <c r="DS2970" s="1"/>
      <c r="DT2970" s="1"/>
      <c r="DU2970" s="1"/>
      <c r="DV2970" s="1"/>
      <c r="DW2970" s="1"/>
    </row>
    <row r="2971" spans="1:127" x14ac:dyDescent="0.3">
      <c r="A2971" s="1"/>
      <c r="B2971" s="1"/>
      <c r="C2971" s="1"/>
      <c r="D2971" s="1"/>
      <c r="E2971" s="1"/>
      <c r="F2971" s="1"/>
      <c r="G2971" s="1"/>
      <c r="H2971" s="2"/>
      <c r="I2971" s="1"/>
      <c r="J2971" s="1"/>
      <c r="K2971" s="2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2"/>
      <c r="BF2971" s="1"/>
      <c r="BG2971" s="1"/>
      <c r="BH2971" s="1"/>
      <c r="BI2971" s="1"/>
      <c r="BJ2971" s="1"/>
      <c r="BK2971" s="1"/>
      <c r="BL2971" s="1"/>
      <c r="BM2971" s="1"/>
      <c r="BN2971" s="2"/>
      <c r="BO2971" s="1"/>
      <c r="BP2971" s="1"/>
      <c r="BQ2971" s="1"/>
      <c r="BR2971" s="2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2"/>
      <c r="CG2971" s="1"/>
      <c r="CH2971" s="1"/>
      <c r="CI2971" s="2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2"/>
      <c r="DR2971" s="1"/>
      <c r="DS2971" s="1"/>
      <c r="DT2971" s="1"/>
      <c r="DU2971" s="1"/>
      <c r="DV2971" s="1"/>
      <c r="DW2971" s="1"/>
    </row>
    <row r="2972" spans="1:127" x14ac:dyDescent="0.3">
      <c r="A2972" s="1"/>
      <c r="B2972" s="1"/>
      <c r="C2972" s="1"/>
      <c r="D2972" s="1"/>
      <c r="E2972" s="1"/>
      <c r="F2972" s="1"/>
      <c r="G2972" s="1"/>
      <c r="H2972" s="2"/>
      <c r="I2972" s="1"/>
      <c r="J2972" s="1"/>
      <c r="K2972" s="2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2"/>
      <c r="BF2972" s="1"/>
      <c r="BG2972" s="1"/>
      <c r="BH2972" s="1"/>
      <c r="BI2972" s="1"/>
      <c r="BJ2972" s="1"/>
      <c r="BK2972" s="1"/>
      <c r="BL2972" s="1"/>
      <c r="BM2972" s="1"/>
      <c r="BN2972" s="2"/>
      <c r="BO2972" s="1"/>
      <c r="BP2972" s="1"/>
      <c r="BQ2972" s="1"/>
      <c r="BR2972" s="2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2"/>
      <c r="CG2972" s="1"/>
      <c r="CH2972" s="1"/>
      <c r="CI2972" s="2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2"/>
      <c r="DR2972" s="1"/>
      <c r="DS2972" s="1"/>
      <c r="DT2972" s="1"/>
      <c r="DU2972" s="1"/>
      <c r="DV2972" s="1"/>
      <c r="DW2972" s="1"/>
    </row>
    <row r="2973" spans="1:127" x14ac:dyDescent="0.3">
      <c r="A2973" s="1"/>
      <c r="B2973" s="1"/>
      <c r="C2973" s="1"/>
      <c r="D2973" s="1"/>
      <c r="E2973" s="1"/>
      <c r="F2973" s="1"/>
      <c r="G2973" s="1"/>
      <c r="H2973" s="2"/>
      <c r="I2973" s="1"/>
      <c r="J2973" s="1"/>
      <c r="K2973" s="2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2"/>
      <c r="BF2973" s="1"/>
      <c r="BG2973" s="1"/>
      <c r="BH2973" s="1"/>
      <c r="BI2973" s="1"/>
      <c r="BJ2973" s="1"/>
      <c r="BK2973" s="1"/>
      <c r="BL2973" s="1"/>
      <c r="BM2973" s="1"/>
      <c r="BN2973" s="2"/>
      <c r="BO2973" s="1"/>
      <c r="BP2973" s="1"/>
      <c r="BQ2973" s="1"/>
      <c r="BR2973" s="2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2"/>
      <c r="CG2973" s="1"/>
      <c r="CH2973" s="1"/>
      <c r="CI2973" s="2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2"/>
      <c r="DR2973" s="1"/>
      <c r="DS2973" s="1"/>
      <c r="DT2973" s="1"/>
      <c r="DU2973" s="1"/>
      <c r="DV2973" s="1"/>
      <c r="DW2973" s="1"/>
    </row>
    <row r="2974" spans="1:127" x14ac:dyDescent="0.3">
      <c r="A2974" s="1"/>
      <c r="B2974" s="1"/>
      <c r="C2974" s="1"/>
      <c r="D2974" s="1"/>
      <c r="E2974" s="1"/>
      <c r="F2974" s="1"/>
      <c r="G2974" s="1"/>
      <c r="H2974" s="2"/>
      <c r="I2974" s="1"/>
      <c r="J2974" s="1"/>
      <c r="K2974" s="2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2"/>
      <c r="BF2974" s="1"/>
      <c r="BG2974" s="1"/>
      <c r="BH2974" s="1"/>
      <c r="BI2974" s="1"/>
      <c r="BJ2974" s="1"/>
      <c r="BK2974" s="1"/>
      <c r="BL2974" s="1"/>
      <c r="BM2974" s="1"/>
      <c r="BN2974" s="2"/>
      <c r="BO2974" s="1"/>
      <c r="BP2974" s="1"/>
      <c r="BQ2974" s="1"/>
      <c r="BR2974" s="2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2"/>
      <c r="CG2974" s="1"/>
      <c r="CH2974" s="1"/>
      <c r="CI2974" s="2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2"/>
      <c r="DR2974" s="1"/>
      <c r="DS2974" s="1"/>
      <c r="DT2974" s="1"/>
      <c r="DU2974" s="1"/>
      <c r="DV2974" s="1"/>
      <c r="DW2974" s="1"/>
    </row>
    <row r="2975" spans="1:127" x14ac:dyDescent="0.3">
      <c r="A2975" s="1"/>
      <c r="B2975" s="1"/>
      <c r="C2975" s="1"/>
      <c r="D2975" s="1"/>
      <c r="E2975" s="1"/>
      <c r="F2975" s="1"/>
      <c r="G2975" s="1"/>
      <c r="H2975" s="2"/>
      <c r="I2975" s="1"/>
      <c r="J2975" s="1"/>
      <c r="K2975" s="2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2"/>
      <c r="BF2975" s="1"/>
      <c r="BG2975" s="1"/>
      <c r="BH2975" s="1"/>
      <c r="BI2975" s="1"/>
      <c r="BJ2975" s="1"/>
      <c r="BK2975" s="1"/>
      <c r="BL2975" s="1"/>
      <c r="BM2975" s="1"/>
      <c r="BN2975" s="2"/>
      <c r="BO2975" s="1"/>
      <c r="BP2975" s="1"/>
      <c r="BQ2975" s="1"/>
      <c r="BR2975" s="2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2"/>
      <c r="CG2975" s="1"/>
      <c r="CH2975" s="1"/>
      <c r="CI2975" s="2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2"/>
      <c r="DR2975" s="1"/>
      <c r="DS2975" s="1"/>
      <c r="DT2975" s="1"/>
      <c r="DU2975" s="1"/>
      <c r="DV2975" s="1"/>
      <c r="DW2975" s="1"/>
    </row>
    <row r="2976" spans="1:127" x14ac:dyDescent="0.3">
      <c r="A2976" s="1"/>
      <c r="B2976" s="1"/>
      <c r="C2976" s="1"/>
      <c r="D2976" s="1"/>
      <c r="E2976" s="1"/>
      <c r="F2976" s="1"/>
      <c r="G2976" s="2"/>
      <c r="H2976" s="2"/>
      <c r="I2976" s="1"/>
      <c r="J2976" s="1"/>
      <c r="K2976" s="2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2"/>
      <c r="BF2976" s="1"/>
      <c r="BG2976" s="1"/>
      <c r="BH2976" s="1"/>
      <c r="BI2976" s="1"/>
      <c r="BJ2976" s="1"/>
      <c r="BK2976" s="1"/>
      <c r="BL2976" s="1"/>
      <c r="BM2976" s="1"/>
      <c r="BN2976" s="2"/>
      <c r="BO2976" s="1"/>
      <c r="BP2976" s="1"/>
      <c r="BQ2976" s="1"/>
      <c r="BR2976" s="2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2"/>
      <c r="CG2976" s="1"/>
      <c r="CH2976" s="1"/>
      <c r="CI2976" s="2"/>
      <c r="CJ2976" s="1"/>
      <c r="CK2976" s="1"/>
      <c r="CL2976" s="1"/>
      <c r="CM2976" s="1"/>
      <c r="CN2976" s="1"/>
      <c r="CO2976" s="1"/>
      <c r="CP2976" s="1"/>
      <c r="CQ2976" s="1"/>
      <c r="CR2976" s="2"/>
      <c r="CS2976" s="2"/>
      <c r="CT2976" s="2"/>
      <c r="CU2976" s="2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2"/>
      <c r="DR2976" s="1"/>
      <c r="DS2976" s="1"/>
      <c r="DT2976" s="1"/>
      <c r="DU2976" s="2"/>
      <c r="DV2976" s="1"/>
      <c r="DW2976" s="1"/>
    </row>
    <row r="2977" spans="1:127" x14ac:dyDescent="0.3">
      <c r="A2977" s="1"/>
      <c r="B2977" s="1"/>
      <c r="C2977" s="1"/>
      <c r="D2977" s="1"/>
      <c r="E2977" s="1"/>
      <c r="F2977" s="1"/>
      <c r="G2977" s="1"/>
      <c r="H2977" s="2"/>
      <c r="I2977" s="1"/>
      <c r="J2977" s="1"/>
      <c r="K2977" s="2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2"/>
      <c r="BF2977" s="1"/>
      <c r="BG2977" s="1"/>
      <c r="BH2977" s="1"/>
      <c r="BI2977" s="1"/>
      <c r="BJ2977" s="1"/>
      <c r="BK2977" s="1"/>
      <c r="BL2977" s="1"/>
      <c r="BM2977" s="1"/>
      <c r="BN2977" s="2"/>
      <c r="BO2977" s="1"/>
      <c r="BP2977" s="1"/>
      <c r="BQ2977" s="1"/>
      <c r="BR2977" s="2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2"/>
      <c r="CG2977" s="1"/>
      <c r="CH2977" s="1"/>
      <c r="CI2977" s="2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2"/>
      <c r="DR2977" s="1"/>
      <c r="DS2977" s="1"/>
      <c r="DT2977" s="1"/>
      <c r="DU2977" s="1"/>
      <c r="DV2977" s="1"/>
      <c r="DW2977" s="1"/>
    </row>
    <row r="2978" spans="1:127" x14ac:dyDescent="0.3">
      <c r="A2978" s="1"/>
      <c r="B2978" s="1"/>
      <c r="C2978" s="1"/>
      <c r="D2978" s="1"/>
      <c r="E2978" s="1"/>
      <c r="F2978" s="1"/>
      <c r="G2978" s="1"/>
      <c r="H2978" s="2"/>
      <c r="I2978" s="1"/>
      <c r="J2978" s="1"/>
      <c r="K2978" s="2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2"/>
      <c r="BF2978" s="1"/>
      <c r="BG2978" s="1"/>
      <c r="BH2978" s="1"/>
      <c r="BI2978" s="1"/>
      <c r="BJ2978" s="1"/>
      <c r="BK2978" s="1"/>
      <c r="BL2978" s="1"/>
      <c r="BM2978" s="1"/>
      <c r="BN2978" s="2"/>
      <c r="BO2978" s="1"/>
      <c r="BP2978" s="1"/>
      <c r="BQ2978" s="1"/>
      <c r="BR2978" s="2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2"/>
      <c r="CG2978" s="1"/>
      <c r="CH2978" s="1"/>
      <c r="CI2978" s="2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2"/>
      <c r="DR2978" s="1"/>
      <c r="DS2978" s="1"/>
      <c r="DT2978" s="1"/>
      <c r="DU2978" s="1"/>
      <c r="DV2978" s="1"/>
      <c r="DW2978" s="1"/>
    </row>
    <row r="2979" spans="1:127" x14ac:dyDescent="0.3">
      <c r="A2979" s="1"/>
      <c r="B2979" s="1"/>
      <c r="C2979" s="1"/>
      <c r="D2979" s="1"/>
      <c r="E2979" s="1"/>
      <c r="F2979" s="1"/>
      <c r="G2979" s="1"/>
      <c r="H2979" s="2"/>
      <c r="I2979" s="1"/>
      <c r="J2979" s="1"/>
      <c r="K2979" s="2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2"/>
      <c r="BF2979" s="1"/>
      <c r="BG2979" s="1"/>
      <c r="BH2979" s="1"/>
      <c r="BI2979" s="1"/>
      <c r="BJ2979" s="1"/>
      <c r="BK2979" s="1"/>
      <c r="BL2979" s="1"/>
      <c r="BM2979" s="1"/>
      <c r="BN2979" s="2"/>
      <c r="BO2979" s="1"/>
      <c r="BP2979" s="1"/>
      <c r="BQ2979" s="1"/>
      <c r="BR2979" s="2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2"/>
      <c r="CG2979" s="1"/>
      <c r="CH2979" s="1"/>
      <c r="CI2979" s="2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2"/>
      <c r="DR2979" s="1"/>
      <c r="DS2979" s="1"/>
      <c r="DT2979" s="1"/>
      <c r="DU2979" s="1"/>
      <c r="DV2979" s="1"/>
      <c r="DW2979" s="1"/>
    </row>
    <row r="2980" spans="1:127" x14ac:dyDescent="0.3">
      <c r="A2980" s="1"/>
      <c r="B2980" s="1"/>
      <c r="C2980" s="1"/>
      <c r="D2980" s="1"/>
      <c r="E2980" s="1"/>
      <c r="F2980" s="1"/>
      <c r="G2980" s="1"/>
      <c r="H2980" s="2"/>
      <c r="I2980" s="1"/>
      <c r="J2980" s="1"/>
      <c r="K2980" s="2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2"/>
      <c r="BF2980" s="1"/>
      <c r="BG2980" s="1"/>
      <c r="BH2980" s="1"/>
      <c r="BI2980" s="1"/>
      <c r="BJ2980" s="1"/>
      <c r="BK2980" s="1"/>
      <c r="BL2980" s="1"/>
      <c r="BM2980" s="1"/>
      <c r="BN2980" s="2"/>
      <c r="BO2980" s="1"/>
      <c r="BP2980" s="1"/>
      <c r="BQ2980" s="1"/>
      <c r="BR2980" s="2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2"/>
      <c r="CG2980" s="1"/>
      <c r="CH2980" s="1"/>
      <c r="CI2980" s="2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2"/>
      <c r="DR2980" s="1"/>
      <c r="DS2980" s="1"/>
      <c r="DT2980" s="1"/>
      <c r="DU2980" s="1"/>
      <c r="DV2980" s="1"/>
      <c r="DW2980" s="1"/>
    </row>
    <row r="2981" spans="1:127" x14ac:dyDescent="0.3">
      <c r="A2981" s="1"/>
      <c r="B2981" s="1"/>
      <c r="C2981" s="1"/>
      <c r="D2981" s="1"/>
      <c r="E2981" s="1"/>
      <c r="F2981" s="1"/>
      <c r="G2981" s="1"/>
      <c r="H2981" s="2"/>
      <c r="I2981" s="1"/>
      <c r="J2981" s="1"/>
      <c r="K2981" s="2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2"/>
      <c r="BF2981" s="1"/>
      <c r="BG2981" s="1"/>
      <c r="BH2981" s="1"/>
      <c r="BI2981" s="1"/>
      <c r="BJ2981" s="1"/>
      <c r="BK2981" s="1"/>
      <c r="BL2981" s="1"/>
      <c r="BM2981" s="1"/>
      <c r="BN2981" s="2"/>
      <c r="BO2981" s="1"/>
      <c r="BP2981" s="1"/>
      <c r="BQ2981" s="1"/>
      <c r="BR2981" s="2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2"/>
      <c r="CG2981" s="1"/>
      <c r="CH2981" s="1"/>
      <c r="CI2981" s="2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2"/>
      <c r="DR2981" s="1"/>
      <c r="DS2981" s="1"/>
      <c r="DT2981" s="1"/>
      <c r="DU2981" s="1"/>
      <c r="DV2981" s="1"/>
      <c r="DW2981" s="1"/>
    </row>
    <row r="2982" spans="1:127" x14ac:dyDescent="0.3">
      <c r="A2982" s="1"/>
      <c r="B2982" s="1"/>
      <c r="C2982" s="1"/>
      <c r="D2982" s="1"/>
      <c r="E2982" s="1"/>
      <c r="F2982" s="1"/>
      <c r="G2982" s="1"/>
      <c r="H2982" s="2"/>
      <c r="I2982" s="1"/>
      <c r="J2982" s="1"/>
      <c r="K2982" s="2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2"/>
      <c r="BF2982" s="1"/>
      <c r="BG2982" s="1"/>
      <c r="BH2982" s="1"/>
      <c r="BI2982" s="1"/>
      <c r="BJ2982" s="1"/>
      <c r="BK2982" s="1"/>
      <c r="BL2982" s="1"/>
      <c r="BM2982" s="1"/>
      <c r="BN2982" s="2"/>
      <c r="BO2982" s="1"/>
      <c r="BP2982" s="1"/>
      <c r="BQ2982" s="1"/>
      <c r="BR2982" s="2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2"/>
      <c r="CG2982" s="1"/>
      <c r="CH2982" s="1"/>
      <c r="CI2982" s="2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2"/>
      <c r="DR2982" s="1"/>
      <c r="DS2982" s="1"/>
      <c r="DT2982" s="1"/>
      <c r="DU2982" s="1"/>
      <c r="DV2982" s="1"/>
      <c r="DW2982" s="1"/>
    </row>
    <row r="2983" spans="1:127" x14ac:dyDescent="0.3">
      <c r="A2983" s="1"/>
      <c r="B2983" s="1"/>
      <c r="C2983" s="1"/>
      <c r="D2983" s="1"/>
      <c r="E2983" s="1"/>
      <c r="F2983" s="1"/>
      <c r="G2983" s="1"/>
      <c r="H2983" s="2"/>
      <c r="I2983" s="1"/>
      <c r="J2983" s="1"/>
      <c r="K2983" s="2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2"/>
      <c r="BF2983" s="1"/>
      <c r="BG2983" s="1"/>
      <c r="BH2983" s="1"/>
      <c r="BI2983" s="1"/>
      <c r="BJ2983" s="1"/>
      <c r="BK2983" s="1"/>
      <c r="BL2983" s="1"/>
      <c r="BM2983" s="1"/>
      <c r="BN2983" s="2"/>
      <c r="BO2983" s="1"/>
      <c r="BP2983" s="1"/>
      <c r="BQ2983" s="1"/>
      <c r="BR2983" s="2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2"/>
      <c r="CG2983" s="1"/>
      <c r="CH2983" s="1"/>
      <c r="CI2983" s="2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2"/>
      <c r="DR2983" s="1"/>
      <c r="DS2983" s="1"/>
      <c r="DT2983" s="1"/>
      <c r="DU2983" s="1"/>
      <c r="DV2983" s="1"/>
      <c r="DW2983" s="1"/>
    </row>
    <row r="2984" spans="1:127" x14ac:dyDescent="0.3">
      <c r="A2984" s="1"/>
      <c r="B2984" s="1"/>
      <c r="C2984" s="1"/>
      <c r="D2984" s="1"/>
      <c r="E2984" s="1"/>
      <c r="F2984" s="1"/>
      <c r="G2984" s="1"/>
      <c r="H2984" s="2"/>
      <c r="I2984" s="1"/>
      <c r="J2984" s="1"/>
      <c r="K2984" s="2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2"/>
      <c r="BF2984" s="1"/>
      <c r="BG2984" s="1"/>
      <c r="BH2984" s="1"/>
      <c r="BI2984" s="1"/>
      <c r="BJ2984" s="1"/>
      <c r="BK2984" s="1"/>
      <c r="BL2984" s="1"/>
      <c r="BM2984" s="1"/>
      <c r="BN2984" s="2"/>
      <c r="BO2984" s="1"/>
      <c r="BP2984" s="1"/>
      <c r="BQ2984" s="1"/>
      <c r="BR2984" s="2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2"/>
      <c r="CG2984" s="1"/>
      <c r="CH2984" s="1"/>
      <c r="CI2984" s="2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2"/>
      <c r="DR2984" s="1"/>
      <c r="DS2984" s="1"/>
      <c r="DT2984" s="1"/>
      <c r="DU2984" s="1"/>
      <c r="DV2984" s="1"/>
      <c r="DW2984" s="1"/>
    </row>
    <row r="2985" spans="1:127" x14ac:dyDescent="0.3">
      <c r="A2985" s="1"/>
      <c r="B2985" s="1"/>
      <c r="C2985" s="1"/>
      <c r="D2985" s="1"/>
      <c r="E2985" s="1"/>
      <c r="F2985" s="1"/>
      <c r="G2985" s="1"/>
      <c r="H2985" s="2"/>
      <c r="I2985" s="1"/>
      <c r="J2985" s="1"/>
      <c r="K2985" s="2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2"/>
      <c r="BF2985" s="1"/>
      <c r="BG2985" s="1"/>
      <c r="BH2985" s="1"/>
      <c r="BI2985" s="1"/>
      <c r="BJ2985" s="1"/>
      <c r="BK2985" s="1"/>
      <c r="BL2985" s="1"/>
      <c r="BM2985" s="1"/>
      <c r="BN2985" s="2"/>
      <c r="BO2985" s="1"/>
      <c r="BP2985" s="1"/>
      <c r="BQ2985" s="1"/>
      <c r="BR2985" s="2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2"/>
      <c r="CG2985" s="1"/>
      <c r="CH2985" s="1"/>
      <c r="CI2985" s="2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2"/>
      <c r="DR2985" s="1"/>
      <c r="DS2985" s="1"/>
      <c r="DT2985" s="1"/>
      <c r="DU2985" s="1"/>
      <c r="DV2985" s="1"/>
      <c r="DW2985" s="1"/>
    </row>
    <row r="2986" spans="1:127" x14ac:dyDescent="0.3">
      <c r="A2986" s="1"/>
      <c r="B2986" s="1"/>
      <c r="C2986" s="1"/>
      <c r="D2986" s="1"/>
      <c r="E2986" s="1"/>
      <c r="F2986" s="1"/>
      <c r="G2986" s="1"/>
      <c r="H2986" s="2"/>
      <c r="I2986" s="1"/>
      <c r="J2986" s="1"/>
      <c r="K2986" s="2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2"/>
      <c r="BF2986" s="1"/>
      <c r="BG2986" s="1"/>
      <c r="BH2986" s="1"/>
      <c r="BI2986" s="1"/>
      <c r="BJ2986" s="1"/>
      <c r="BK2986" s="1"/>
      <c r="BL2986" s="1"/>
      <c r="BM2986" s="1"/>
      <c r="BN2986" s="2"/>
      <c r="BO2986" s="1"/>
      <c r="BP2986" s="1"/>
      <c r="BQ2986" s="1"/>
      <c r="BR2986" s="2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2"/>
      <c r="CG2986" s="1"/>
      <c r="CH2986" s="1"/>
      <c r="CI2986" s="2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2"/>
      <c r="DR2986" s="1"/>
      <c r="DS2986" s="1"/>
      <c r="DT2986" s="1"/>
      <c r="DU2986" s="1"/>
      <c r="DV2986" s="1"/>
      <c r="DW2986" s="1"/>
    </row>
    <row r="2987" spans="1:127" x14ac:dyDescent="0.3">
      <c r="A2987" s="1"/>
      <c r="B2987" s="1"/>
      <c r="C2987" s="1"/>
      <c r="D2987" s="1"/>
      <c r="E2987" s="1"/>
      <c r="F2987" s="1"/>
      <c r="G2987" s="1"/>
      <c r="H2987" s="2"/>
      <c r="I2987" s="1"/>
      <c r="J2987" s="1"/>
      <c r="K2987" s="2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2"/>
      <c r="BF2987" s="1"/>
      <c r="BG2987" s="1"/>
      <c r="BH2987" s="1"/>
      <c r="BI2987" s="1"/>
      <c r="BJ2987" s="1"/>
      <c r="BK2987" s="1"/>
      <c r="BL2987" s="1"/>
      <c r="BM2987" s="1"/>
      <c r="BN2987" s="2"/>
      <c r="BO2987" s="1"/>
      <c r="BP2987" s="1"/>
      <c r="BQ2987" s="1"/>
      <c r="BR2987" s="2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2"/>
      <c r="CG2987" s="1"/>
      <c r="CH2987" s="1"/>
      <c r="CI2987" s="2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2"/>
      <c r="DR2987" s="1"/>
      <c r="DS2987" s="1"/>
      <c r="DT2987" s="1"/>
      <c r="DU2987" s="1"/>
      <c r="DV2987" s="1"/>
      <c r="DW2987" s="1"/>
    </row>
    <row r="2988" spans="1:127" x14ac:dyDescent="0.3">
      <c r="A2988" s="1"/>
      <c r="B2988" s="1"/>
      <c r="C2988" s="1"/>
      <c r="D2988" s="1"/>
      <c r="E2988" s="1"/>
      <c r="F2988" s="1"/>
      <c r="G2988" s="1"/>
      <c r="H2988" s="2"/>
      <c r="I2988" s="1"/>
      <c r="J2988" s="1"/>
      <c r="K2988" s="2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2"/>
      <c r="BF2988" s="1"/>
      <c r="BG2988" s="1"/>
      <c r="BH2988" s="1"/>
      <c r="BI2988" s="1"/>
      <c r="BJ2988" s="1"/>
      <c r="BK2988" s="1"/>
      <c r="BL2988" s="1"/>
      <c r="BM2988" s="1"/>
      <c r="BN2988" s="2"/>
      <c r="BO2988" s="1"/>
      <c r="BP2988" s="1"/>
      <c r="BQ2988" s="1"/>
      <c r="BR2988" s="2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2"/>
      <c r="CG2988" s="1"/>
      <c r="CH2988" s="1"/>
      <c r="CI2988" s="2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2"/>
      <c r="DR2988" s="1"/>
      <c r="DS2988" s="1"/>
      <c r="DT2988" s="1"/>
      <c r="DU2988" s="1"/>
      <c r="DV2988" s="1"/>
      <c r="DW2988" s="1"/>
    </row>
    <row r="2989" spans="1:127" x14ac:dyDescent="0.3">
      <c r="A2989" s="1"/>
      <c r="B2989" s="1"/>
      <c r="C2989" s="1"/>
      <c r="D2989" s="1"/>
      <c r="E2989" s="1"/>
      <c r="F2989" s="1"/>
      <c r="G2989" s="1"/>
      <c r="H2989" s="2"/>
      <c r="I2989" s="1"/>
      <c r="J2989" s="1"/>
      <c r="K2989" s="2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2"/>
      <c r="BF2989" s="1"/>
      <c r="BG2989" s="1"/>
      <c r="BH2989" s="1"/>
      <c r="BI2989" s="1"/>
      <c r="BJ2989" s="1"/>
      <c r="BK2989" s="1"/>
      <c r="BL2989" s="1"/>
      <c r="BM2989" s="1"/>
      <c r="BN2989" s="2"/>
      <c r="BO2989" s="1"/>
      <c r="BP2989" s="1"/>
      <c r="BQ2989" s="1"/>
      <c r="BR2989" s="2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2"/>
      <c r="CG2989" s="1"/>
      <c r="CH2989" s="1"/>
      <c r="CI2989" s="2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2"/>
      <c r="DR2989" s="1"/>
      <c r="DS2989" s="1"/>
      <c r="DT2989" s="1"/>
      <c r="DU2989" s="1"/>
      <c r="DV2989" s="1"/>
      <c r="DW2989" s="1"/>
    </row>
    <row r="2990" spans="1:127" x14ac:dyDescent="0.3">
      <c r="A2990" s="1"/>
      <c r="B2990" s="1"/>
      <c r="C2990" s="1"/>
      <c r="D2990" s="1"/>
      <c r="E2990" s="1"/>
      <c r="F2990" s="1"/>
      <c r="G2990" s="1"/>
      <c r="H2990" s="2"/>
      <c r="I2990" s="1"/>
      <c r="J2990" s="1"/>
      <c r="K2990" s="2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2"/>
      <c r="BF2990" s="1"/>
      <c r="BG2990" s="1"/>
      <c r="BH2990" s="1"/>
      <c r="BI2990" s="1"/>
      <c r="BJ2990" s="1"/>
      <c r="BK2990" s="1"/>
      <c r="BL2990" s="1"/>
      <c r="BM2990" s="1"/>
      <c r="BN2990" s="2"/>
      <c r="BO2990" s="1"/>
      <c r="BP2990" s="1"/>
      <c r="BQ2990" s="1"/>
      <c r="BR2990" s="2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2"/>
      <c r="CG2990" s="1"/>
      <c r="CH2990" s="1"/>
      <c r="CI2990" s="2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2"/>
      <c r="DR2990" s="1"/>
      <c r="DS2990" s="1"/>
      <c r="DT2990" s="1"/>
      <c r="DU2990" s="1"/>
      <c r="DV2990" s="1"/>
      <c r="DW2990" s="1"/>
    </row>
    <row r="2991" spans="1:127" x14ac:dyDescent="0.3">
      <c r="A2991" s="1"/>
      <c r="B2991" s="1"/>
      <c r="C2991" s="1"/>
      <c r="D2991" s="1"/>
      <c r="E2991" s="1"/>
      <c r="F2991" s="1"/>
      <c r="G2991" s="2"/>
      <c r="H2991" s="2"/>
      <c r="I2991" s="1"/>
      <c r="J2991" s="1"/>
      <c r="K2991" s="2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2"/>
      <c r="BF2991" s="1"/>
      <c r="BG2991" s="1"/>
      <c r="BH2991" s="1"/>
      <c r="BI2991" s="1"/>
      <c r="BJ2991" s="1"/>
      <c r="BK2991" s="1"/>
      <c r="BL2991" s="1"/>
      <c r="BM2991" s="1"/>
      <c r="BN2991" s="2"/>
      <c r="BO2991" s="1"/>
      <c r="BP2991" s="1"/>
      <c r="BQ2991" s="2"/>
      <c r="BR2991" s="2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2"/>
      <c r="CG2991" s="1"/>
      <c r="CH2991" s="1"/>
      <c r="CI2991" s="2"/>
      <c r="CJ2991" s="1"/>
      <c r="CK2991" s="1"/>
      <c r="CL2991" s="1"/>
      <c r="CM2991" s="1"/>
      <c r="CN2991" s="1"/>
      <c r="CO2991" s="1"/>
      <c r="CP2991" s="1"/>
      <c r="CQ2991" s="1"/>
      <c r="CR2991" s="2"/>
      <c r="CS2991" s="2"/>
      <c r="CT2991" s="2"/>
      <c r="CU2991" s="2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2"/>
      <c r="DR2991" s="1"/>
      <c r="DS2991" s="1"/>
      <c r="DT2991" s="1"/>
      <c r="DU2991" s="2"/>
      <c r="DV2991" s="1"/>
      <c r="DW2991" s="1"/>
    </row>
    <row r="2992" spans="1:127" x14ac:dyDescent="0.3">
      <c r="A2992" s="1"/>
      <c r="B2992" s="1"/>
      <c r="C2992" s="1"/>
      <c r="D2992" s="1"/>
      <c r="E2992" s="1"/>
      <c r="F2992" s="1"/>
      <c r="G2992" s="1"/>
      <c r="H2992" s="2"/>
      <c r="I2992" s="1"/>
      <c r="J2992" s="1"/>
      <c r="K2992" s="2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2"/>
      <c r="BF2992" s="1"/>
      <c r="BG2992" s="1"/>
      <c r="BH2992" s="1"/>
      <c r="BI2992" s="1"/>
      <c r="BJ2992" s="1"/>
      <c r="BK2992" s="1"/>
      <c r="BL2992" s="1"/>
      <c r="BM2992" s="1"/>
      <c r="BN2992" s="2"/>
      <c r="BO2992" s="1"/>
      <c r="BP2992" s="1"/>
      <c r="BQ2992" s="1"/>
      <c r="BR2992" s="2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2"/>
      <c r="CG2992" s="1"/>
      <c r="CH2992" s="1"/>
      <c r="CI2992" s="2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2"/>
      <c r="DR2992" s="1"/>
      <c r="DS2992" s="1"/>
      <c r="DT2992" s="1"/>
      <c r="DU2992" s="1"/>
      <c r="DV2992" s="1"/>
      <c r="DW2992" s="1"/>
    </row>
    <row r="2993" spans="1:127" x14ac:dyDescent="0.3">
      <c r="A2993" s="1"/>
      <c r="B2993" s="1"/>
      <c r="C2993" s="1"/>
      <c r="D2993" s="1"/>
      <c r="E2993" s="1"/>
      <c r="F2993" s="1"/>
      <c r="G2993" s="2"/>
      <c r="H2993" s="2"/>
      <c r="I2993" s="1"/>
      <c r="J2993" s="1"/>
      <c r="K2993" s="2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2"/>
      <c r="BF2993" s="1"/>
      <c r="BG2993" s="1"/>
      <c r="BH2993" s="1"/>
      <c r="BI2993" s="1"/>
      <c r="BJ2993" s="1"/>
      <c r="BK2993" s="1"/>
      <c r="BL2993" s="1"/>
      <c r="BM2993" s="1"/>
      <c r="BN2993" s="2"/>
      <c r="BO2993" s="1"/>
      <c r="BP2993" s="1"/>
      <c r="BQ2993" s="1"/>
      <c r="BR2993" s="2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2"/>
      <c r="CG2993" s="1"/>
      <c r="CH2993" s="1"/>
      <c r="CI2993" s="2"/>
      <c r="CJ2993" s="1"/>
      <c r="CK2993" s="1"/>
      <c r="CL2993" s="1"/>
      <c r="CM2993" s="1"/>
      <c r="CN2993" s="1"/>
      <c r="CO2993" s="1"/>
      <c r="CP2993" s="1"/>
      <c r="CQ2993" s="1"/>
      <c r="CR2993" s="2"/>
      <c r="CS2993" s="2"/>
      <c r="CT2993" s="2"/>
      <c r="CU2993" s="2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2"/>
      <c r="DR2993" s="1"/>
      <c r="DS2993" s="1"/>
      <c r="DT2993" s="1"/>
      <c r="DU2993" s="2"/>
      <c r="DV2993" s="1"/>
      <c r="DW2993" s="1"/>
    </row>
    <row r="2994" spans="1:127" x14ac:dyDescent="0.3">
      <c r="A2994" s="1"/>
      <c r="B2994" s="1"/>
      <c r="C2994" s="1"/>
      <c r="D2994" s="1"/>
      <c r="E2994" s="1"/>
      <c r="F2994" s="1"/>
      <c r="G2994" s="2"/>
      <c r="H2994" s="2"/>
      <c r="I2994" s="1"/>
      <c r="J2994" s="1"/>
      <c r="K2994" s="2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2"/>
      <c r="BF2994" s="1"/>
      <c r="BG2994" s="1"/>
      <c r="BH2994" s="1"/>
      <c r="BI2994" s="1"/>
      <c r="BJ2994" s="1"/>
      <c r="BK2994" s="1"/>
      <c r="BL2994" s="1"/>
      <c r="BM2994" s="1"/>
      <c r="BN2994" s="2"/>
      <c r="BO2994" s="1"/>
      <c r="BP2994" s="1"/>
      <c r="BQ2994" s="2"/>
      <c r="BR2994" s="2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2"/>
      <c r="CG2994" s="1"/>
      <c r="CH2994" s="1"/>
      <c r="CI2994" s="2"/>
      <c r="CJ2994" s="1"/>
      <c r="CK2994" s="1"/>
      <c r="CL2994" s="1"/>
      <c r="CM2994" s="1"/>
      <c r="CN2994" s="1"/>
      <c r="CO2994" s="1"/>
      <c r="CP2994" s="1"/>
      <c r="CQ2994" s="1"/>
      <c r="CR2994" s="2"/>
      <c r="CS2994" s="2"/>
      <c r="CT2994" s="2"/>
      <c r="CU2994" s="2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2"/>
      <c r="DR2994" s="1"/>
      <c r="DS2994" s="1"/>
      <c r="DT2994" s="1"/>
      <c r="DU2994" s="2"/>
      <c r="DV2994" s="1"/>
      <c r="DW2994" s="1"/>
    </row>
    <row r="2995" spans="1:127" x14ac:dyDescent="0.3">
      <c r="A2995" s="1"/>
      <c r="B2995" s="1"/>
      <c r="C2995" s="1"/>
      <c r="D2995" s="1"/>
      <c r="E2995" s="1"/>
      <c r="F2995" s="1"/>
      <c r="G2995" s="2"/>
      <c r="H2995" s="2"/>
      <c r="I2995" s="1"/>
      <c r="J2995" s="1"/>
      <c r="K2995" s="2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2"/>
      <c r="BF2995" s="1"/>
      <c r="BG2995" s="1"/>
      <c r="BH2995" s="1"/>
      <c r="BI2995" s="1"/>
      <c r="BJ2995" s="1"/>
      <c r="BK2995" s="1"/>
      <c r="BL2995" s="1"/>
      <c r="BM2995" s="1"/>
      <c r="BN2995" s="2"/>
      <c r="BO2995" s="1"/>
      <c r="BP2995" s="1"/>
      <c r="BQ2995" s="1"/>
      <c r="BR2995" s="2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2"/>
      <c r="CG2995" s="1"/>
      <c r="CH2995" s="1"/>
      <c r="CI2995" s="2"/>
      <c r="CJ2995" s="1"/>
      <c r="CK2995" s="1"/>
      <c r="CL2995" s="1"/>
      <c r="CM2995" s="1"/>
      <c r="CN2995" s="1"/>
      <c r="CO2995" s="1"/>
      <c r="CP2995" s="1"/>
      <c r="CQ2995" s="1"/>
      <c r="CR2995" s="2"/>
      <c r="CS2995" s="2"/>
      <c r="CT2995" s="2"/>
      <c r="CU2995" s="2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2"/>
      <c r="DR2995" s="1"/>
      <c r="DS2995" s="1"/>
      <c r="DT2995" s="1"/>
      <c r="DU2995" s="2"/>
      <c r="DV2995" s="1"/>
      <c r="DW2995" s="1"/>
    </row>
    <row r="2996" spans="1:127" x14ac:dyDescent="0.3">
      <c r="A2996" s="1"/>
      <c r="B2996" s="1"/>
      <c r="C2996" s="1"/>
      <c r="D2996" s="1"/>
      <c r="E2996" s="1"/>
      <c r="F2996" s="1"/>
      <c r="G2996" s="2"/>
      <c r="H2996" s="2"/>
      <c r="I2996" s="1"/>
      <c r="J2996" s="1"/>
      <c r="K2996" s="2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2"/>
      <c r="BF2996" s="1"/>
      <c r="BG2996" s="1"/>
      <c r="BH2996" s="1"/>
      <c r="BI2996" s="1"/>
      <c r="BJ2996" s="1"/>
      <c r="BK2996" s="1"/>
      <c r="BL2996" s="1"/>
      <c r="BM2996" s="1"/>
      <c r="BN2996" s="2"/>
      <c r="BO2996" s="1"/>
      <c r="BP2996" s="1"/>
      <c r="BQ2996" s="2"/>
      <c r="BR2996" s="2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2"/>
      <c r="CG2996" s="1"/>
      <c r="CH2996" s="1"/>
      <c r="CI2996" s="2"/>
      <c r="CJ2996" s="1"/>
      <c r="CK2996" s="1"/>
      <c r="CL2996" s="1"/>
      <c r="CM2996" s="1"/>
      <c r="CN2996" s="1"/>
      <c r="CO2996" s="1"/>
      <c r="CP2996" s="1"/>
      <c r="CQ2996" s="1"/>
      <c r="CR2996" s="2"/>
      <c r="CS2996" s="2"/>
      <c r="CT2996" s="2"/>
      <c r="CU2996" s="2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2"/>
      <c r="DR2996" s="1"/>
      <c r="DS2996" s="1"/>
      <c r="DT2996" s="1"/>
      <c r="DU2996" s="2"/>
      <c r="DV2996" s="1"/>
      <c r="DW2996" s="1"/>
    </row>
    <row r="2997" spans="1:127" x14ac:dyDescent="0.3">
      <c r="A2997" s="1"/>
      <c r="B2997" s="1"/>
      <c r="C2997" s="1"/>
      <c r="D2997" s="1"/>
      <c r="E2997" s="1"/>
      <c r="F2997" s="1"/>
      <c r="G2997" s="1"/>
      <c r="H2997" s="2"/>
      <c r="I2997" s="1"/>
      <c r="J2997" s="1"/>
      <c r="K2997" s="2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2"/>
      <c r="BF2997" s="1"/>
      <c r="BG2997" s="1"/>
      <c r="BH2997" s="1"/>
      <c r="BI2997" s="1"/>
      <c r="BJ2997" s="1"/>
      <c r="BK2997" s="1"/>
      <c r="BL2997" s="1"/>
      <c r="BM2997" s="1"/>
      <c r="BN2997" s="2"/>
      <c r="BO2997" s="1"/>
      <c r="BP2997" s="1"/>
      <c r="BQ2997" s="1"/>
      <c r="BR2997" s="2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2"/>
      <c r="CG2997" s="1"/>
      <c r="CH2997" s="1"/>
      <c r="CI2997" s="2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2"/>
      <c r="DR2997" s="1"/>
      <c r="DS2997" s="1"/>
      <c r="DT2997" s="1"/>
      <c r="DU2997" s="1"/>
      <c r="DV2997" s="1"/>
      <c r="DW2997" s="1"/>
    </row>
    <row r="2998" spans="1:127" x14ac:dyDescent="0.3">
      <c r="A2998" s="1"/>
      <c r="B2998" s="1"/>
      <c r="C2998" s="1"/>
      <c r="D2998" s="1"/>
      <c r="E2998" s="1"/>
      <c r="F2998" s="1"/>
      <c r="G2998" s="2"/>
      <c r="H2998" s="2"/>
      <c r="I2998" s="1"/>
      <c r="J2998" s="1"/>
      <c r="K2998" s="2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2"/>
      <c r="BF2998" s="1"/>
      <c r="BG2998" s="1"/>
      <c r="BH2998" s="1"/>
      <c r="BI2998" s="1"/>
      <c r="BJ2998" s="1"/>
      <c r="BK2998" s="1"/>
      <c r="BL2998" s="1"/>
      <c r="BM2998" s="1"/>
      <c r="BN2998" s="2"/>
      <c r="BO2998" s="1"/>
      <c r="BP2998" s="1"/>
      <c r="BQ2998" s="1"/>
      <c r="BR2998" s="2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2"/>
      <c r="CG2998" s="1"/>
      <c r="CH2998" s="1"/>
      <c r="CI2998" s="2"/>
      <c r="CJ2998" s="1"/>
      <c r="CK2998" s="1"/>
      <c r="CL2998" s="1"/>
      <c r="CM2998" s="1"/>
      <c r="CN2998" s="1"/>
      <c r="CO2998" s="1"/>
      <c r="CP2998" s="1"/>
      <c r="CQ2998" s="1"/>
      <c r="CR2998" s="2"/>
      <c r="CS2998" s="2"/>
      <c r="CT2998" s="2"/>
      <c r="CU2998" s="2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2"/>
      <c r="DR2998" s="1"/>
      <c r="DS2998" s="1"/>
      <c r="DT2998" s="1"/>
      <c r="DU2998" s="2"/>
      <c r="DV2998" s="1"/>
      <c r="DW2998" s="1"/>
    </row>
    <row r="2999" spans="1:127" x14ac:dyDescent="0.3">
      <c r="A2999" s="1"/>
      <c r="B2999" s="1"/>
      <c r="C2999" s="1"/>
      <c r="D2999" s="1"/>
      <c r="E2999" s="1"/>
      <c r="F2999" s="1"/>
      <c r="G2999" s="2"/>
      <c r="H2999" s="2"/>
      <c r="I2999" s="1"/>
      <c r="J2999" s="1"/>
      <c r="K2999" s="2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2"/>
      <c r="BF2999" s="1"/>
      <c r="BG2999" s="1"/>
      <c r="BH2999" s="1"/>
      <c r="BI2999" s="1"/>
      <c r="BJ2999" s="1"/>
      <c r="BK2999" s="1"/>
      <c r="BL2999" s="1"/>
      <c r="BM2999" s="1"/>
      <c r="BN2999" s="2"/>
      <c r="BO2999" s="1"/>
      <c r="BP2999" s="1"/>
      <c r="BQ2999" s="1"/>
      <c r="BR2999" s="2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2"/>
      <c r="CG2999" s="1"/>
      <c r="CH2999" s="1"/>
      <c r="CI2999" s="2"/>
      <c r="CJ2999" s="1"/>
      <c r="CK2999" s="1"/>
      <c r="CL2999" s="1"/>
      <c r="CM2999" s="1"/>
      <c r="CN2999" s="1"/>
      <c r="CO2999" s="1"/>
      <c r="CP2999" s="1"/>
      <c r="CQ2999" s="1"/>
      <c r="CR2999" s="2"/>
      <c r="CS2999" s="2"/>
      <c r="CT2999" s="2"/>
      <c r="CU2999" s="2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2"/>
      <c r="DR2999" s="1"/>
      <c r="DS2999" s="1"/>
      <c r="DT2999" s="1"/>
      <c r="DU2999" s="2"/>
      <c r="DV2999" s="1"/>
      <c r="DW2999" s="1"/>
    </row>
    <row r="3000" spans="1:127" x14ac:dyDescent="0.3">
      <c r="A3000" s="1"/>
      <c r="B3000" s="1"/>
      <c r="C3000" s="1"/>
      <c r="D3000" s="1"/>
      <c r="E3000" s="1"/>
      <c r="F3000" s="1"/>
      <c r="G3000" s="1"/>
      <c r="H3000" s="2"/>
      <c r="I3000" s="1"/>
      <c r="J3000" s="1"/>
      <c r="K3000" s="2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2"/>
      <c r="BF3000" s="1"/>
      <c r="BG3000" s="1"/>
      <c r="BH3000" s="1"/>
      <c r="BI3000" s="1"/>
      <c r="BJ3000" s="1"/>
      <c r="BK3000" s="1"/>
      <c r="BL3000" s="1"/>
      <c r="BM3000" s="1"/>
      <c r="BN3000" s="2"/>
      <c r="BO3000" s="1"/>
      <c r="BP3000" s="1"/>
      <c r="BQ3000" s="1"/>
      <c r="BR3000" s="2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2"/>
      <c r="CG3000" s="1"/>
      <c r="CH3000" s="1"/>
      <c r="CI3000" s="2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2"/>
      <c r="DR3000" s="1"/>
      <c r="DS3000" s="1"/>
      <c r="DT3000" s="1"/>
      <c r="DU3000" s="2"/>
      <c r="DV3000" s="1"/>
      <c r="DW3000" s="1"/>
    </row>
    <row r="3001" spans="1:127" x14ac:dyDescent="0.3">
      <c r="A3001" s="1"/>
      <c r="B3001" s="1"/>
      <c r="C3001" s="1"/>
      <c r="D3001" s="1"/>
      <c r="E3001" s="1"/>
      <c r="F3001" s="1"/>
      <c r="G3001" s="2"/>
      <c r="H3001" s="2"/>
      <c r="I3001" s="1"/>
      <c r="J3001" s="1"/>
      <c r="K3001" s="2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2"/>
      <c r="BF3001" s="1"/>
      <c r="BG3001" s="1"/>
      <c r="BH3001" s="1"/>
      <c r="BI3001" s="1"/>
      <c r="BJ3001" s="1"/>
      <c r="BK3001" s="1"/>
      <c r="BL3001" s="1"/>
      <c r="BM3001" s="1"/>
      <c r="BN3001" s="2"/>
      <c r="BO3001" s="1"/>
      <c r="BP3001" s="1"/>
      <c r="BQ3001" s="1"/>
      <c r="BR3001" s="2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2"/>
      <c r="CG3001" s="1"/>
      <c r="CH3001" s="1"/>
      <c r="CI3001" s="2"/>
      <c r="CJ3001" s="1"/>
      <c r="CK3001" s="1"/>
      <c r="CL3001" s="1"/>
      <c r="CM3001" s="1"/>
      <c r="CN3001" s="1"/>
      <c r="CO3001" s="1"/>
      <c r="CP3001" s="1"/>
      <c r="CQ3001" s="1"/>
      <c r="CR3001" s="2"/>
      <c r="CS3001" s="2"/>
      <c r="CT3001" s="2"/>
      <c r="CU3001" s="2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2"/>
      <c r="DR3001" s="1"/>
      <c r="DS3001" s="1"/>
      <c r="DT3001" s="1"/>
      <c r="DU3001" s="2"/>
      <c r="DV3001" s="1"/>
      <c r="DW3001" s="1"/>
    </row>
    <row r="3002" spans="1:127" x14ac:dyDescent="0.3">
      <c r="A3002" s="1"/>
      <c r="B3002" s="1"/>
      <c r="C3002" s="1"/>
      <c r="D3002" s="1"/>
      <c r="E3002" s="1"/>
      <c r="F3002" s="1"/>
      <c r="G3002" s="1"/>
      <c r="H3002" s="2"/>
      <c r="I3002" s="1"/>
      <c r="J3002" s="1"/>
      <c r="K3002" s="2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2"/>
      <c r="BF3002" s="1"/>
      <c r="BG3002" s="1"/>
      <c r="BH3002" s="1"/>
      <c r="BI3002" s="1"/>
      <c r="BJ3002" s="1"/>
      <c r="BK3002" s="1"/>
      <c r="BL3002" s="1"/>
      <c r="BM3002" s="1"/>
      <c r="BN3002" s="2"/>
      <c r="BO3002" s="1"/>
      <c r="BP3002" s="1"/>
      <c r="BQ3002" s="1"/>
      <c r="BR3002" s="2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2"/>
      <c r="CG3002" s="1"/>
      <c r="CH3002" s="1"/>
      <c r="CI3002" s="2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2"/>
      <c r="DR3002" s="1"/>
      <c r="DS3002" s="1"/>
      <c r="DT3002" s="1"/>
      <c r="DU3002" s="1"/>
      <c r="DV3002" s="1"/>
      <c r="DW3002" s="1"/>
    </row>
    <row r="3003" spans="1:127" x14ac:dyDescent="0.3">
      <c r="A3003" s="1"/>
      <c r="B3003" s="1"/>
      <c r="C3003" s="1"/>
      <c r="D3003" s="1"/>
      <c r="E3003" s="1"/>
      <c r="F3003" s="1"/>
      <c r="G3003" s="1"/>
      <c r="H3003" s="2"/>
      <c r="I3003" s="1"/>
      <c r="J3003" s="1"/>
      <c r="K3003" s="2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2"/>
      <c r="BF3003" s="1"/>
      <c r="BG3003" s="1"/>
      <c r="BH3003" s="1"/>
      <c r="BI3003" s="1"/>
      <c r="BJ3003" s="1"/>
      <c r="BK3003" s="1"/>
      <c r="BL3003" s="1"/>
      <c r="BM3003" s="1"/>
      <c r="BN3003" s="2"/>
      <c r="BO3003" s="1"/>
      <c r="BP3003" s="1"/>
      <c r="BQ3003" s="1"/>
      <c r="BR3003" s="2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2"/>
      <c r="CG3003" s="1"/>
      <c r="CH3003" s="1"/>
      <c r="CI3003" s="2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2"/>
      <c r="DR3003" s="1"/>
      <c r="DS3003" s="1"/>
      <c r="DT3003" s="1"/>
      <c r="DU3003" s="1"/>
      <c r="DV3003" s="1"/>
      <c r="DW3003" s="1"/>
    </row>
    <row r="3004" spans="1:127" x14ac:dyDescent="0.3">
      <c r="A3004" s="1"/>
      <c r="B3004" s="1"/>
      <c r="C3004" s="1"/>
      <c r="D3004" s="1"/>
      <c r="E3004" s="1"/>
      <c r="F3004" s="1"/>
      <c r="G3004" s="1"/>
      <c r="H3004" s="2"/>
      <c r="I3004" s="1"/>
      <c r="J3004" s="1"/>
      <c r="K3004" s="2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2"/>
      <c r="BF3004" s="1"/>
      <c r="BG3004" s="1"/>
      <c r="BH3004" s="1"/>
      <c r="BI3004" s="1"/>
      <c r="BJ3004" s="1"/>
      <c r="BK3004" s="1"/>
      <c r="BL3004" s="1"/>
      <c r="BM3004" s="1"/>
      <c r="BN3004" s="2"/>
      <c r="BO3004" s="1"/>
      <c r="BP3004" s="1"/>
      <c r="BQ3004" s="1"/>
      <c r="BR3004" s="2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2"/>
      <c r="CG3004" s="1"/>
      <c r="CH3004" s="1"/>
      <c r="CI3004" s="2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2"/>
      <c r="DR3004" s="1"/>
      <c r="DS3004" s="1"/>
      <c r="DT3004" s="1"/>
      <c r="DU3004" s="1"/>
      <c r="DV3004" s="1"/>
      <c r="DW3004" s="1"/>
    </row>
    <row r="3005" spans="1:127" x14ac:dyDescent="0.3">
      <c r="A3005" s="1"/>
      <c r="B3005" s="1"/>
      <c r="C3005" s="1"/>
      <c r="D3005" s="1"/>
      <c r="E3005" s="1"/>
      <c r="F3005" s="1"/>
      <c r="G3005" s="1"/>
      <c r="H3005" s="2"/>
      <c r="I3005" s="1"/>
      <c r="J3005" s="1"/>
      <c r="K3005" s="2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2"/>
      <c r="BF3005" s="1"/>
      <c r="BG3005" s="1"/>
      <c r="BH3005" s="1"/>
      <c r="BI3005" s="1"/>
      <c r="BJ3005" s="1"/>
      <c r="BK3005" s="1"/>
      <c r="BL3005" s="1"/>
      <c r="BM3005" s="1"/>
      <c r="BN3005" s="2"/>
      <c r="BO3005" s="1"/>
      <c r="BP3005" s="1"/>
      <c r="BQ3005" s="1"/>
      <c r="BR3005" s="2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2"/>
      <c r="CG3005" s="1"/>
      <c r="CH3005" s="1"/>
      <c r="CI3005" s="2"/>
      <c r="CJ3005" s="1"/>
      <c r="CK3005" s="1"/>
      <c r="CL3005" s="1"/>
      <c r="CM3005" s="1"/>
      <c r="CN3005" s="1"/>
      <c r="CO3005" s="1"/>
      <c r="CP3005" s="1"/>
      <c r="CQ3005" s="1"/>
      <c r="CR3005" s="2"/>
      <c r="CS3005" s="2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2"/>
      <c r="DR3005" s="1"/>
      <c r="DS3005" s="1"/>
      <c r="DT3005" s="1"/>
      <c r="DU3005" s="2"/>
      <c r="DV3005" s="1"/>
      <c r="DW3005" s="1"/>
    </row>
    <row r="3006" spans="1:127" x14ac:dyDescent="0.3">
      <c r="A3006" s="1"/>
      <c r="B3006" s="1"/>
      <c r="C3006" s="1"/>
      <c r="D3006" s="1"/>
      <c r="E3006" s="1"/>
      <c r="F3006" s="1"/>
      <c r="G3006" s="1"/>
      <c r="H3006" s="2"/>
      <c r="I3006" s="1"/>
      <c r="J3006" s="1"/>
      <c r="K3006" s="2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2"/>
      <c r="BF3006" s="1"/>
      <c r="BG3006" s="1"/>
      <c r="BH3006" s="1"/>
      <c r="BI3006" s="1"/>
      <c r="BJ3006" s="1"/>
      <c r="BK3006" s="1"/>
      <c r="BL3006" s="1"/>
      <c r="BM3006" s="1"/>
      <c r="BN3006" s="2"/>
      <c r="BO3006" s="1"/>
      <c r="BP3006" s="1"/>
      <c r="BQ3006" s="1"/>
      <c r="BR3006" s="2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2"/>
      <c r="CG3006" s="1"/>
      <c r="CH3006" s="1"/>
      <c r="CI3006" s="2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2"/>
      <c r="DR3006" s="1"/>
      <c r="DS3006" s="1"/>
      <c r="DT3006" s="1"/>
      <c r="DU3006" s="1"/>
      <c r="DV3006" s="1"/>
      <c r="DW3006" s="1"/>
    </row>
    <row r="3007" spans="1:127" x14ac:dyDescent="0.3">
      <c r="A3007" s="1"/>
      <c r="B3007" s="1"/>
      <c r="C3007" s="1"/>
      <c r="D3007" s="1"/>
      <c r="E3007" s="1"/>
      <c r="F3007" s="1"/>
      <c r="G3007" s="1"/>
      <c r="H3007" s="2"/>
      <c r="I3007" s="1"/>
      <c r="J3007" s="1"/>
      <c r="K3007" s="2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2"/>
      <c r="BF3007" s="1"/>
      <c r="BG3007" s="1"/>
      <c r="BH3007" s="1"/>
      <c r="BI3007" s="1"/>
      <c r="BJ3007" s="1"/>
      <c r="BK3007" s="1"/>
      <c r="BL3007" s="1"/>
      <c r="BM3007" s="1"/>
      <c r="BN3007" s="2"/>
      <c r="BO3007" s="1"/>
      <c r="BP3007" s="1"/>
      <c r="BQ3007" s="1"/>
      <c r="BR3007" s="2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2"/>
      <c r="CG3007" s="1"/>
      <c r="CH3007" s="1"/>
      <c r="CI3007" s="2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2"/>
      <c r="DR3007" s="1"/>
      <c r="DS3007" s="1"/>
      <c r="DT3007" s="1"/>
      <c r="DU3007" s="1"/>
      <c r="DV3007" s="1"/>
      <c r="DW3007" s="1"/>
    </row>
    <row r="3008" spans="1:127" x14ac:dyDescent="0.3">
      <c r="A3008" s="1"/>
      <c r="B3008" s="1"/>
      <c r="C3008" s="1"/>
      <c r="D3008" s="1"/>
      <c r="E3008" s="1"/>
      <c r="F3008" s="1"/>
      <c r="G3008" s="1"/>
      <c r="H3008" s="2"/>
      <c r="I3008" s="1"/>
      <c r="J3008" s="1"/>
      <c r="K3008" s="2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2"/>
      <c r="BF3008" s="1"/>
      <c r="BG3008" s="1"/>
      <c r="BH3008" s="1"/>
      <c r="BI3008" s="1"/>
      <c r="BJ3008" s="1"/>
      <c r="BK3008" s="1"/>
      <c r="BL3008" s="1"/>
      <c r="BM3008" s="1"/>
      <c r="BN3008" s="2"/>
      <c r="BO3008" s="1"/>
      <c r="BP3008" s="1"/>
      <c r="BQ3008" s="1"/>
      <c r="BR3008" s="2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2"/>
      <c r="CG3008" s="1"/>
      <c r="CH3008" s="1"/>
      <c r="CI3008" s="2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2"/>
      <c r="DR3008" s="1"/>
      <c r="DS3008" s="1"/>
      <c r="DT3008" s="1"/>
      <c r="DU3008" s="1"/>
      <c r="DV3008" s="1"/>
      <c r="DW3008" s="1"/>
    </row>
    <row r="3009" spans="1:127" x14ac:dyDescent="0.3">
      <c r="A3009" s="1"/>
      <c r="B3009" s="1"/>
      <c r="C3009" s="1"/>
      <c r="D3009" s="1"/>
      <c r="E3009" s="1"/>
      <c r="F3009" s="1"/>
      <c r="G3009" s="1"/>
      <c r="H3009" s="2"/>
      <c r="I3009" s="1"/>
      <c r="J3009" s="1"/>
      <c r="K3009" s="2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2"/>
      <c r="BF3009" s="1"/>
      <c r="BG3009" s="1"/>
      <c r="BH3009" s="1"/>
      <c r="BI3009" s="1"/>
      <c r="BJ3009" s="1"/>
      <c r="BK3009" s="1"/>
      <c r="BL3009" s="1"/>
      <c r="BM3009" s="1"/>
      <c r="BN3009" s="2"/>
      <c r="BO3009" s="1"/>
      <c r="BP3009" s="1"/>
      <c r="BQ3009" s="1"/>
      <c r="BR3009" s="2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2"/>
      <c r="CG3009" s="1"/>
      <c r="CH3009" s="1"/>
      <c r="CI3009" s="2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2"/>
      <c r="DR3009" s="1"/>
      <c r="DS3009" s="1"/>
      <c r="DT3009" s="1"/>
      <c r="DU3009" s="1"/>
      <c r="DV3009" s="1"/>
      <c r="DW3009" s="1"/>
    </row>
    <row r="3010" spans="1:127" x14ac:dyDescent="0.3">
      <c r="A3010" s="1"/>
      <c r="B3010" s="1"/>
      <c r="C3010" s="1"/>
      <c r="D3010" s="1"/>
      <c r="E3010" s="1"/>
      <c r="F3010" s="1"/>
      <c r="G3010" s="2"/>
      <c r="H3010" s="2"/>
      <c r="I3010" s="1"/>
      <c r="J3010" s="1"/>
      <c r="K3010" s="2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2"/>
      <c r="BF3010" s="1"/>
      <c r="BG3010" s="1"/>
      <c r="BH3010" s="1"/>
      <c r="BI3010" s="1"/>
      <c r="BJ3010" s="1"/>
      <c r="BK3010" s="1"/>
      <c r="BL3010" s="1"/>
      <c r="BM3010" s="1"/>
      <c r="BN3010" s="2"/>
      <c r="BO3010" s="1"/>
      <c r="BP3010" s="1"/>
      <c r="BQ3010" s="2"/>
      <c r="BR3010" s="2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2"/>
      <c r="CG3010" s="1"/>
      <c r="CH3010" s="1"/>
      <c r="CI3010" s="2"/>
      <c r="CJ3010" s="1"/>
      <c r="CK3010" s="1"/>
      <c r="CL3010" s="1"/>
      <c r="CM3010" s="1"/>
      <c r="CN3010" s="1"/>
      <c r="CO3010" s="1"/>
      <c r="CP3010" s="1"/>
      <c r="CQ3010" s="1"/>
      <c r="CR3010" s="2"/>
      <c r="CS3010" s="2"/>
      <c r="CT3010" s="2"/>
      <c r="CU3010" s="2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2"/>
      <c r="DR3010" s="1"/>
      <c r="DS3010" s="1"/>
      <c r="DT3010" s="1"/>
      <c r="DU3010" s="2"/>
      <c r="DV3010" s="1"/>
      <c r="DW3010" s="1"/>
    </row>
    <row r="3011" spans="1:127" x14ac:dyDescent="0.3">
      <c r="A3011" s="1"/>
      <c r="B3011" s="1"/>
      <c r="C3011" s="1"/>
      <c r="D3011" s="1"/>
      <c r="E3011" s="1"/>
      <c r="F3011" s="1"/>
      <c r="G3011" s="2"/>
      <c r="H3011" s="2"/>
      <c r="I3011" s="1"/>
      <c r="J3011" s="1"/>
      <c r="K3011" s="2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2"/>
      <c r="BF3011" s="1"/>
      <c r="BG3011" s="1"/>
      <c r="BH3011" s="1"/>
      <c r="BI3011" s="1"/>
      <c r="BJ3011" s="1"/>
      <c r="BK3011" s="1"/>
      <c r="BL3011" s="1"/>
      <c r="BM3011" s="1"/>
      <c r="BN3011" s="2"/>
      <c r="BO3011" s="1"/>
      <c r="BP3011" s="1"/>
      <c r="BQ3011" s="2"/>
      <c r="BR3011" s="2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2"/>
      <c r="CG3011" s="1"/>
      <c r="CH3011" s="1"/>
      <c r="CI3011" s="2"/>
      <c r="CJ3011" s="1"/>
      <c r="CK3011" s="1"/>
      <c r="CL3011" s="1"/>
      <c r="CM3011" s="1"/>
      <c r="CN3011" s="1"/>
      <c r="CO3011" s="1"/>
      <c r="CP3011" s="1"/>
      <c r="CQ3011" s="1"/>
      <c r="CR3011" s="2"/>
      <c r="CS3011" s="2"/>
      <c r="CT3011" s="2"/>
      <c r="CU3011" s="2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2"/>
      <c r="DR3011" s="1"/>
      <c r="DS3011" s="1"/>
      <c r="DT3011" s="1"/>
      <c r="DU3011" s="2"/>
      <c r="DV3011" s="1"/>
      <c r="DW3011" s="1"/>
    </row>
    <row r="3012" spans="1:127" x14ac:dyDescent="0.3">
      <c r="A3012" s="1"/>
      <c r="B3012" s="1"/>
      <c r="C3012" s="1"/>
      <c r="D3012" s="1"/>
      <c r="E3012" s="1"/>
      <c r="F3012" s="1"/>
      <c r="G3012" s="2"/>
      <c r="H3012" s="2"/>
      <c r="I3012" s="1"/>
      <c r="J3012" s="1"/>
      <c r="K3012" s="2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2"/>
      <c r="BF3012" s="1"/>
      <c r="BG3012" s="1"/>
      <c r="BH3012" s="1"/>
      <c r="BI3012" s="1"/>
      <c r="BJ3012" s="1"/>
      <c r="BK3012" s="1"/>
      <c r="BL3012" s="1"/>
      <c r="BM3012" s="1"/>
      <c r="BN3012" s="2"/>
      <c r="BO3012" s="1"/>
      <c r="BP3012" s="1"/>
      <c r="BQ3012" s="2"/>
      <c r="BR3012" s="2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2"/>
      <c r="CG3012" s="1"/>
      <c r="CH3012" s="1"/>
      <c r="CI3012" s="2"/>
      <c r="CJ3012" s="1"/>
      <c r="CK3012" s="1"/>
      <c r="CL3012" s="1"/>
      <c r="CM3012" s="1"/>
      <c r="CN3012" s="1"/>
      <c r="CO3012" s="1"/>
      <c r="CP3012" s="1"/>
      <c r="CQ3012" s="1"/>
      <c r="CR3012" s="2"/>
      <c r="CS3012" s="2"/>
      <c r="CT3012" s="2"/>
      <c r="CU3012" s="2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2"/>
      <c r="DR3012" s="1"/>
      <c r="DS3012" s="1"/>
      <c r="DT3012" s="1"/>
      <c r="DU3012" s="2"/>
      <c r="DV3012" s="1"/>
      <c r="DW3012" s="1"/>
    </row>
    <row r="3013" spans="1:127" x14ac:dyDescent="0.3">
      <c r="A3013" s="1"/>
      <c r="B3013" s="1"/>
      <c r="C3013" s="1"/>
      <c r="D3013" s="1"/>
      <c r="E3013" s="1"/>
      <c r="F3013" s="1"/>
      <c r="G3013" s="2"/>
      <c r="H3013" s="2"/>
      <c r="I3013" s="1"/>
      <c r="J3013" s="1"/>
      <c r="K3013" s="2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2"/>
      <c r="BF3013" s="1"/>
      <c r="BG3013" s="1"/>
      <c r="BH3013" s="1"/>
      <c r="BI3013" s="1"/>
      <c r="BJ3013" s="1"/>
      <c r="BK3013" s="1"/>
      <c r="BL3013" s="1"/>
      <c r="BM3013" s="1"/>
      <c r="BN3013" s="2"/>
      <c r="BO3013" s="1"/>
      <c r="BP3013" s="1"/>
      <c r="BQ3013" s="2"/>
      <c r="BR3013" s="2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2"/>
      <c r="CG3013" s="1"/>
      <c r="CH3013" s="1"/>
      <c r="CI3013" s="2"/>
      <c r="CJ3013" s="1"/>
      <c r="CK3013" s="1"/>
      <c r="CL3013" s="1"/>
      <c r="CM3013" s="1"/>
      <c r="CN3013" s="1"/>
      <c r="CO3013" s="1"/>
      <c r="CP3013" s="1"/>
      <c r="CQ3013" s="1"/>
      <c r="CR3013" s="2"/>
      <c r="CS3013" s="2"/>
      <c r="CT3013" s="2"/>
      <c r="CU3013" s="2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2"/>
      <c r="DR3013" s="1"/>
      <c r="DS3013" s="1"/>
      <c r="DT3013" s="1"/>
      <c r="DU3013" s="2"/>
      <c r="DV3013" s="1"/>
      <c r="DW3013" s="1"/>
    </row>
    <row r="3014" spans="1:127" x14ac:dyDescent="0.3">
      <c r="A3014" s="1"/>
      <c r="B3014" s="1"/>
      <c r="C3014" s="1"/>
      <c r="D3014" s="1"/>
      <c r="E3014" s="1"/>
      <c r="F3014" s="1"/>
      <c r="G3014" s="2"/>
      <c r="H3014" s="2"/>
      <c r="I3014" s="1"/>
      <c r="J3014" s="1"/>
      <c r="K3014" s="2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2"/>
      <c r="BF3014" s="1"/>
      <c r="BG3014" s="1"/>
      <c r="BH3014" s="1"/>
      <c r="BI3014" s="1"/>
      <c r="BJ3014" s="1"/>
      <c r="BK3014" s="1"/>
      <c r="BL3014" s="1"/>
      <c r="BM3014" s="1"/>
      <c r="BN3014" s="2"/>
      <c r="BO3014" s="1"/>
      <c r="BP3014" s="1"/>
      <c r="BQ3014" s="2"/>
      <c r="BR3014" s="2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2"/>
      <c r="CG3014" s="1"/>
      <c r="CH3014" s="1"/>
      <c r="CI3014" s="2"/>
      <c r="CJ3014" s="1"/>
      <c r="CK3014" s="1"/>
      <c r="CL3014" s="1"/>
      <c r="CM3014" s="1"/>
      <c r="CN3014" s="1"/>
      <c r="CO3014" s="1"/>
      <c r="CP3014" s="1"/>
      <c r="CQ3014" s="1"/>
      <c r="CR3014" s="2"/>
      <c r="CS3014" s="2"/>
      <c r="CT3014" s="2"/>
      <c r="CU3014" s="2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2"/>
      <c r="DR3014" s="1"/>
      <c r="DS3014" s="1"/>
      <c r="DT3014" s="1"/>
      <c r="DU3014" s="2"/>
      <c r="DV3014" s="1"/>
      <c r="DW3014" s="1"/>
    </row>
    <row r="3015" spans="1:127" x14ac:dyDescent="0.3">
      <c r="A3015" s="1"/>
      <c r="B3015" s="1"/>
      <c r="C3015" s="1"/>
      <c r="D3015" s="1"/>
      <c r="E3015" s="1"/>
      <c r="F3015" s="1"/>
      <c r="G3015" s="2"/>
      <c r="H3015" s="2"/>
      <c r="I3015" s="1"/>
      <c r="J3015" s="1"/>
      <c r="K3015" s="2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2"/>
      <c r="BF3015" s="1"/>
      <c r="BG3015" s="1"/>
      <c r="BH3015" s="1"/>
      <c r="BI3015" s="1"/>
      <c r="BJ3015" s="1"/>
      <c r="BK3015" s="1"/>
      <c r="BL3015" s="1"/>
      <c r="BM3015" s="1"/>
      <c r="BN3015" s="2"/>
      <c r="BO3015" s="1"/>
      <c r="BP3015" s="1"/>
      <c r="BQ3015" s="2"/>
      <c r="BR3015" s="2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2"/>
      <c r="CG3015" s="1"/>
      <c r="CH3015" s="1"/>
      <c r="CI3015" s="2"/>
      <c r="CJ3015" s="1"/>
      <c r="CK3015" s="1"/>
      <c r="CL3015" s="1"/>
      <c r="CM3015" s="1"/>
      <c r="CN3015" s="1"/>
      <c r="CO3015" s="1"/>
      <c r="CP3015" s="1"/>
      <c r="CQ3015" s="1"/>
      <c r="CR3015" s="2"/>
      <c r="CS3015" s="2"/>
      <c r="CT3015" s="2"/>
      <c r="CU3015" s="2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2"/>
      <c r="DR3015" s="1"/>
      <c r="DS3015" s="1"/>
      <c r="DT3015" s="1"/>
      <c r="DU3015" s="2"/>
      <c r="DV3015" s="1"/>
      <c r="DW3015" s="1"/>
    </row>
    <row r="3016" spans="1:127" x14ac:dyDescent="0.3">
      <c r="A3016" s="1"/>
      <c r="B3016" s="1"/>
      <c r="C3016" s="1"/>
      <c r="D3016" s="1"/>
      <c r="E3016" s="1"/>
      <c r="F3016" s="1"/>
      <c r="G3016" s="1"/>
      <c r="H3016" s="2"/>
      <c r="I3016" s="1"/>
      <c r="J3016" s="1"/>
      <c r="K3016" s="2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2"/>
      <c r="BF3016" s="1"/>
      <c r="BG3016" s="1"/>
      <c r="BH3016" s="1"/>
      <c r="BI3016" s="1"/>
      <c r="BJ3016" s="1"/>
      <c r="BK3016" s="1"/>
      <c r="BL3016" s="1"/>
      <c r="BM3016" s="1"/>
      <c r="BN3016" s="2"/>
      <c r="BO3016" s="1"/>
      <c r="BP3016" s="1"/>
      <c r="BQ3016" s="1"/>
      <c r="BR3016" s="2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2"/>
      <c r="CG3016" s="1"/>
      <c r="CH3016" s="1"/>
      <c r="CI3016" s="2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2"/>
      <c r="DR3016" s="1"/>
      <c r="DS3016" s="1"/>
      <c r="DT3016" s="1"/>
      <c r="DU3016" s="1"/>
      <c r="DV3016" s="1"/>
      <c r="DW3016" s="1"/>
    </row>
    <row r="3017" spans="1:127" x14ac:dyDescent="0.3">
      <c r="A3017" s="1"/>
      <c r="B3017" s="1"/>
      <c r="C3017" s="1"/>
      <c r="D3017" s="1"/>
      <c r="E3017" s="1"/>
      <c r="F3017" s="1"/>
      <c r="G3017" s="1"/>
      <c r="H3017" s="2"/>
      <c r="I3017" s="1"/>
      <c r="J3017" s="1"/>
      <c r="K3017" s="2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2"/>
      <c r="BF3017" s="1"/>
      <c r="BG3017" s="1"/>
      <c r="BH3017" s="1"/>
      <c r="BI3017" s="1"/>
      <c r="BJ3017" s="1"/>
      <c r="BK3017" s="1"/>
      <c r="BL3017" s="1"/>
      <c r="BM3017" s="1"/>
      <c r="BN3017" s="2"/>
      <c r="BO3017" s="1"/>
      <c r="BP3017" s="1"/>
      <c r="BQ3017" s="1"/>
      <c r="BR3017" s="2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2"/>
      <c r="CG3017" s="1"/>
      <c r="CH3017" s="1"/>
      <c r="CI3017" s="2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2"/>
      <c r="DR3017" s="1"/>
      <c r="DS3017" s="1"/>
      <c r="DT3017" s="1"/>
      <c r="DU3017" s="1"/>
      <c r="DV3017" s="1"/>
      <c r="DW3017" s="1"/>
    </row>
    <row r="3018" spans="1:127" x14ac:dyDescent="0.3">
      <c r="A3018" s="1"/>
      <c r="B3018" s="1"/>
      <c r="C3018" s="1"/>
      <c r="D3018" s="1"/>
      <c r="E3018" s="1"/>
      <c r="F3018" s="1"/>
      <c r="G3018" s="1"/>
      <c r="H3018" s="2"/>
      <c r="I3018" s="1"/>
      <c r="J3018" s="1"/>
      <c r="K3018" s="2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2"/>
      <c r="BF3018" s="1"/>
      <c r="BG3018" s="1"/>
      <c r="BH3018" s="1"/>
      <c r="BI3018" s="1"/>
      <c r="BJ3018" s="1"/>
      <c r="BK3018" s="1"/>
      <c r="BL3018" s="1"/>
      <c r="BM3018" s="1"/>
      <c r="BN3018" s="2"/>
      <c r="BO3018" s="1"/>
      <c r="BP3018" s="1"/>
      <c r="BQ3018" s="1"/>
      <c r="BR3018" s="2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2"/>
      <c r="CG3018" s="1"/>
      <c r="CH3018" s="1"/>
      <c r="CI3018" s="2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2"/>
      <c r="DR3018" s="1"/>
      <c r="DS3018" s="1"/>
      <c r="DT3018" s="1"/>
      <c r="DU3018" s="1"/>
      <c r="DV3018" s="1"/>
      <c r="DW3018" s="1"/>
    </row>
    <row r="3019" spans="1:127" x14ac:dyDescent="0.3">
      <c r="A3019" s="1"/>
      <c r="B3019" s="1"/>
      <c r="C3019" s="1"/>
      <c r="D3019" s="1"/>
      <c r="E3019" s="1"/>
      <c r="F3019" s="1"/>
      <c r="G3019" s="1"/>
      <c r="H3019" s="2"/>
      <c r="I3019" s="1"/>
      <c r="J3019" s="1"/>
      <c r="K3019" s="2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2"/>
      <c r="BF3019" s="1"/>
      <c r="BG3019" s="1"/>
      <c r="BH3019" s="1"/>
      <c r="BI3019" s="1"/>
      <c r="BJ3019" s="1"/>
      <c r="BK3019" s="1"/>
      <c r="BL3019" s="1"/>
      <c r="BM3019" s="1"/>
      <c r="BN3019" s="2"/>
      <c r="BO3019" s="1"/>
      <c r="BP3019" s="1"/>
      <c r="BQ3019" s="1"/>
      <c r="BR3019" s="2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2"/>
      <c r="CG3019" s="1"/>
      <c r="CH3019" s="1"/>
      <c r="CI3019" s="2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2"/>
      <c r="DR3019" s="1"/>
      <c r="DS3019" s="1"/>
      <c r="DT3019" s="1"/>
      <c r="DU3019" s="1"/>
      <c r="DV3019" s="1"/>
      <c r="DW3019" s="1"/>
    </row>
    <row r="3020" spans="1:127" x14ac:dyDescent="0.3">
      <c r="A3020" s="1"/>
      <c r="B3020" s="1"/>
      <c r="C3020" s="1"/>
      <c r="D3020" s="1"/>
      <c r="E3020" s="1"/>
      <c r="F3020" s="1"/>
      <c r="G3020" s="1"/>
      <c r="H3020" s="2"/>
      <c r="I3020" s="1"/>
      <c r="J3020" s="1"/>
      <c r="K3020" s="2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2"/>
      <c r="BF3020" s="1"/>
      <c r="BG3020" s="1"/>
      <c r="BH3020" s="1"/>
      <c r="BI3020" s="1"/>
      <c r="BJ3020" s="1"/>
      <c r="BK3020" s="1"/>
      <c r="BL3020" s="1"/>
      <c r="BM3020" s="1"/>
      <c r="BN3020" s="2"/>
      <c r="BO3020" s="1"/>
      <c r="BP3020" s="1"/>
      <c r="BQ3020" s="1"/>
      <c r="BR3020" s="2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2"/>
      <c r="CG3020" s="1"/>
      <c r="CH3020" s="1"/>
      <c r="CI3020" s="2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2"/>
      <c r="DR3020" s="1"/>
      <c r="DS3020" s="1"/>
      <c r="DT3020" s="1"/>
      <c r="DU3020" s="1"/>
      <c r="DV3020" s="1"/>
      <c r="DW3020" s="1"/>
    </row>
    <row r="3021" spans="1:127" x14ac:dyDescent="0.3">
      <c r="A3021" s="1"/>
      <c r="B3021" s="1"/>
      <c r="C3021" s="1"/>
      <c r="D3021" s="1"/>
      <c r="E3021" s="1"/>
      <c r="F3021" s="1"/>
      <c r="G3021" s="1"/>
      <c r="H3021" s="2"/>
      <c r="I3021" s="1"/>
      <c r="J3021" s="1"/>
      <c r="K3021" s="2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2"/>
      <c r="BF3021" s="1"/>
      <c r="BG3021" s="1"/>
      <c r="BH3021" s="1"/>
      <c r="BI3021" s="1"/>
      <c r="BJ3021" s="1"/>
      <c r="BK3021" s="1"/>
      <c r="BL3021" s="1"/>
      <c r="BM3021" s="1"/>
      <c r="BN3021" s="2"/>
      <c r="BO3021" s="1"/>
      <c r="BP3021" s="1"/>
      <c r="BQ3021" s="1"/>
      <c r="BR3021" s="2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2"/>
      <c r="CG3021" s="1"/>
      <c r="CH3021" s="1"/>
      <c r="CI3021" s="2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2"/>
      <c r="DR3021" s="1"/>
      <c r="DS3021" s="1"/>
      <c r="DT3021" s="1"/>
      <c r="DU3021" s="1"/>
      <c r="DV3021" s="1"/>
      <c r="DW3021" s="1"/>
    </row>
    <row r="3022" spans="1:127" x14ac:dyDescent="0.3">
      <c r="A3022" s="1"/>
      <c r="B3022" s="1"/>
      <c r="C3022" s="1"/>
      <c r="D3022" s="1"/>
      <c r="E3022" s="1"/>
      <c r="F3022" s="1"/>
      <c r="G3022" s="1"/>
      <c r="H3022" s="2"/>
      <c r="I3022" s="1"/>
      <c r="J3022" s="1"/>
      <c r="K3022" s="2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2"/>
      <c r="BF3022" s="1"/>
      <c r="BG3022" s="1"/>
      <c r="BH3022" s="1"/>
      <c r="BI3022" s="1"/>
      <c r="BJ3022" s="1"/>
      <c r="BK3022" s="1"/>
      <c r="BL3022" s="1"/>
      <c r="BM3022" s="1"/>
      <c r="BN3022" s="2"/>
      <c r="BO3022" s="1"/>
      <c r="BP3022" s="1"/>
      <c r="BQ3022" s="1"/>
      <c r="BR3022" s="2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2"/>
      <c r="CG3022" s="1"/>
      <c r="CH3022" s="1"/>
      <c r="CI3022" s="2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2"/>
      <c r="DR3022" s="1"/>
      <c r="DS3022" s="1"/>
      <c r="DT3022" s="1"/>
      <c r="DU3022" s="1"/>
      <c r="DV3022" s="1"/>
      <c r="DW3022" s="1"/>
    </row>
    <row r="3023" spans="1:127" x14ac:dyDescent="0.3">
      <c r="A3023" s="1"/>
      <c r="B3023" s="1"/>
      <c r="C3023" s="1"/>
      <c r="D3023" s="1"/>
      <c r="E3023" s="1"/>
      <c r="F3023" s="1"/>
      <c r="G3023" s="1"/>
      <c r="H3023" s="2"/>
      <c r="I3023" s="1"/>
      <c r="J3023" s="1"/>
      <c r="K3023" s="2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2"/>
      <c r="BF3023" s="1"/>
      <c r="BG3023" s="1"/>
      <c r="BH3023" s="1"/>
      <c r="BI3023" s="1"/>
      <c r="BJ3023" s="1"/>
      <c r="BK3023" s="1"/>
      <c r="BL3023" s="1"/>
      <c r="BM3023" s="1"/>
      <c r="BN3023" s="2"/>
      <c r="BO3023" s="1"/>
      <c r="BP3023" s="1"/>
      <c r="BQ3023" s="1"/>
      <c r="BR3023" s="2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2"/>
      <c r="CG3023" s="1"/>
      <c r="CH3023" s="1"/>
      <c r="CI3023" s="2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2"/>
      <c r="DR3023" s="1"/>
      <c r="DS3023" s="1"/>
      <c r="DT3023" s="1"/>
      <c r="DU3023" s="1"/>
      <c r="DV3023" s="1"/>
      <c r="DW3023" s="1"/>
    </row>
    <row r="3024" spans="1:127" x14ac:dyDescent="0.3">
      <c r="A3024" s="1"/>
      <c r="B3024" s="1"/>
      <c r="C3024" s="1"/>
      <c r="D3024" s="1"/>
      <c r="E3024" s="1"/>
      <c r="F3024" s="1"/>
      <c r="G3024" s="1"/>
      <c r="H3024" s="2"/>
      <c r="I3024" s="1"/>
      <c r="J3024" s="1"/>
      <c r="K3024" s="2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2"/>
      <c r="BF3024" s="1"/>
      <c r="BG3024" s="1"/>
      <c r="BH3024" s="1"/>
      <c r="BI3024" s="1"/>
      <c r="BJ3024" s="1"/>
      <c r="BK3024" s="1"/>
      <c r="BL3024" s="1"/>
      <c r="BM3024" s="1"/>
      <c r="BN3024" s="2"/>
      <c r="BO3024" s="1"/>
      <c r="BP3024" s="1"/>
      <c r="BQ3024" s="1"/>
      <c r="BR3024" s="2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2"/>
      <c r="CG3024" s="1"/>
      <c r="CH3024" s="1"/>
      <c r="CI3024" s="2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2"/>
      <c r="DR3024" s="1"/>
      <c r="DS3024" s="1"/>
      <c r="DT3024" s="1"/>
      <c r="DU3024" s="1"/>
      <c r="DV3024" s="1"/>
      <c r="DW3024" s="1"/>
    </row>
    <row r="3025" spans="1:127" x14ac:dyDescent="0.3">
      <c r="A3025" s="1"/>
      <c r="B3025" s="1"/>
      <c r="C3025" s="1"/>
      <c r="D3025" s="1"/>
      <c r="E3025" s="1"/>
      <c r="F3025" s="1"/>
      <c r="G3025" s="1"/>
      <c r="H3025" s="2"/>
      <c r="I3025" s="1"/>
      <c r="J3025" s="1"/>
      <c r="K3025" s="2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2"/>
      <c r="BF3025" s="1"/>
      <c r="BG3025" s="1"/>
      <c r="BH3025" s="1"/>
      <c r="BI3025" s="1"/>
      <c r="BJ3025" s="1"/>
      <c r="BK3025" s="1"/>
      <c r="BL3025" s="1"/>
      <c r="BM3025" s="1"/>
      <c r="BN3025" s="2"/>
      <c r="BO3025" s="1"/>
      <c r="BP3025" s="1"/>
      <c r="BQ3025" s="1"/>
      <c r="BR3025" s="2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2"/>
      <c r="CG3025" s="1"/>
      <c r="CH3025" s="1"/>
      <c r="CI3025" s="2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2"/>
      <c r="DR3025" s="1"/>
      <c r="DS3025" s="1"/>
      <c r="DT3025" s="1"/>
      <c r="DU3025" s="1"/>
      <c r="DV3025" s="1"/>
      <c r="DW3025" s="1"/>
    </row>
    <row r="3026" spans="1:127" x14ac:dyDescent="0.3">
      <c r="A3026" s="1"/>
      <c r="B3026" s="1"/>
      <c r="C3026" s="1"/>
      <c r="D3026" s="1"/>
      <c r="E3026" s="1"/>
      <c r="F3026" s="1"/>
      <c r="G3026" s="1"/>
      <c r="H3026" s="2"/>
      <c r="I3026" s="1"/>
      <c r="J3026" s="1"/>
      <c r="K3026" s="2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2"/>
      <c r="BF3026" s="1"/>
      <c r="BG3026" s="1"/>
      <c r="BH3026" s="1"/>
      <c r="BI3026" s="1"/>
      <c r="BJ3026" s="1"/>
      <c r="BK3026" s="1"/>
      <c r="BL3026" s="1"/>
      <c r="BM3026" s="1"/>
      <c r="BN3026" s="2"/>
      <c r="BO3026" s="1"/>
      <c r="BP3026" s="1"/>
      <c r="BQ3026" s="1"/>
      <c r="BR3026" s="2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2"/>
      <c r="CG3026" s="1"/>
      <c r="CH3026" s="1"/>
      <c r="CI3026" s="2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2"/>
      <c r="DR3026" s="1"/>
      <c r="DS3026" s="1"/>
      <c r="DT3026" s="1"/>
      <c r="DU3026" s="1"/>
      <c r="DV3026" s="1"/>
      <c r="DW3026" s="1"/>
    </row>
    <row r="3027" spans="1:127" x14ac:dyDescent="0.3">
      <c r="A3027" s="1"/>
      <c r="B3027" s="1"/>
      <c r="C3027" s="1"/>
      <c r="D3027" s="1"/>
      <c r="E3027" s="1"/>
      <c r="F3027" s="1"/>
      <c r="G3027" s="1"/>
      <c r="H3027" s="2"/>
      <c r="I3027" s="1"/>
      <c r="J3027" s="1"/>
      <c r="K3027" s="2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2"/>
      <c r="BF3027" s="1"/>
      <c r="BG3027" s="1"/>
      <c r="BH3027" s="1"/>
      <c r="BI3027" s="1"/>
      <c r="BJ3027" s="1"/>
      <c r="BK3027" s="1"/>
      <c r="BL3027" s="1"/>
      <c r="BM3027" s="1"/>
      <c r="BN3027" s="2"/>
      <c r="BO3027" s="1"/>
      <c r="BP3027" s="1"/>
      <c r="BQ3027" s="1"/>
      <c r="BR3027" s="2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2"/>
      <c r="CG3027" s="1"/>
      <c r="CH3027" s="1"/>
      <c r="CI3027" s="2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2"/>
      <c r="DR3027" s="1"/>
      <c r="DS3027" s="1"/>
      <c r="DT3027" s="1"/>
      <c r="DU3027" s="1"/>
      <c r="DV3027" s="1"/>
      <c r="DW3027" s="1"/>
    </row>
    <row r="3028" spans="1:127" x14ac:dyDescent="0.3">
      <c r="A3028" s="1"/>
      <c r="B3028" s="1"/>
      <c r="C3028" s="1"/>
      <c r="D3028" s="1"/>
      <c r="E3028" s="1"/>
      <c r="F3028" s="1"/>
      <c r="G3028" s="1"/>
      <c r="H3028" s="2"/>
      <c r="I3028" s="1"/>
      <c r="J3028" s="1"/>
      <c r="K3028" s="2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2"/>
      <c r="BF3028" s="1"/>
      <c r="BG3028" s="1"/>
      <c r="BH3028" s="1"/>
      <c r="BI3028" s="1"/>
      <c r="BJ3028" s="1"/>
      <c r="BK3028" s="1"/>
      <c r="BL3028" s="1"/>
      <c r="BM3028" s="1"/>
      <c r="BN3028" s="2"/>
      <c r="BO3028" s="1"/>
      <c r="BP3028" s="1"/>
      <c r="BQ3028" s="1"/>
      <c r="BR3028" s="2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2"/>
      <c r="CG3028" s="1"/>
      <c r="CH3028" s="1"/>
      <c r="CI3028" s="2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2"/>
      <c r="DR3028" s="1"/>
      <c r="DS3028" s="1"/>
      <c r="DT3028" s="1"/>
      <c r="DU3028" s="1"/>
      <c r="DV3028" s="1"/>
      <c r="DW3028" s="1"/>
    </row>
    <row r="3029" spans="1:127" x14ac:dyDescent="0.3">
      <c r="A3029" s="1"/>
      <c r="B3029" s="1"/>
      <c r="C3029" s="1"/>
      <c r="D3029" s="1"/>
      <c r="E3029" s="1"/>
      <c r="F3029" s="1"/>
      <c r="G3029" s="1"/>
      <c r="H3029" s="2"/>
      <c r="I3029" s="1"/>
      <c r="J3029" s="1"/>
      <c r="K3029" s="2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2"/>
      <c r="BF3029" s="1"/>
      <c r="BG3029" s="1"/>
      <c r="BH3029" s="1"/>
      <c r="BI3029" s="1"/>
      <c r="BJ3029" s="1"/>
      <c r="BK3029" s="1"/>
      <c r="BL3029" s="1"/>
      <c r="BM3029" s="1"/>
      <c r="BN3029" s="2"/>
      <c r="BO3029" s="1"/>
      <c r="BP3029" s="1"/>
      <c r="BQ3029" s="1"/>
      <c r="BR3029" s="2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2"/>
      <c r="CG3029" s="1"/>
      <c r="CH3029" s="1"/>
      <c r="CI3029" s="2"/>
      <c r="CJ3029" s="1"/>
      <c r="CK3029" s="1"/>
      <c r="CL3029" s="1"/>
      <c r="CM3029" s="1"/>
      <c r="CN3029" s="1"/>
      <c r="CO3029" s="1"/>
      <c r="CP3029" s="1"/>
      <c r="CQ3029" s="1"/>
      <c r="CR3029" s="2"/>
      <c r="CS3029" s="2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2"/>
      <c r="DR3029" s="1"/>
      <c r="DS3029" s="1"/>
      <c r="DT3029" s="1"/>
      <c r="DU3029" s="2"/>
      <c r="DV3029" s="1"/>
      <c r="DW3029" s="1"/>
    </row>
    <row r="3030" spans="1:127" x14ac:dyDescent="0.3">
      <c r="A3030" s="1"/>
      <c r="B3030" s="1"/>
      <c r="C3030" s="1"/>
      <c r="D3030" s="1"/>
      <c r="E3030" s="1"/>
      <c r="F3030" s="1"/>
      <c r="G3030" s="1"/>
      <c r="H3030" s="2"/>
      <c r="I3030" s="1"/>
      <c r="J3030" s="1"/>
      <c r="K3030" s="2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2"/>
      <c r="BF3030" s="1"/>
      <c r="BG3030" s="1"/>
      <c r="BH3030" s="1"/>
      <c r="BI3030" s="1"/>
      <c r="BJ3030" s="1"/>
      <c r="BK3030" s="1"/>
      <c r="BL3030" s="1"/>
      <c r="BM3030" s="1"/>
      <c r="BN3030" s="2"/>
      <c r="BO3030" s="1"/>
      <c r="BP3030" s="1"/>
      <c r="BQ3030" s="1"/>
      <c r="BR3030" s="2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2"/>
      <c r="CG3030" s="1"/>
      <c r="CH3030" s="1"/>
      <c r="CI3030" s="2"/>
      <c r="CJ3030" s="1"/>
      <c r="CK3030" s="1"/>
      <c r="CL3030" s="1"/>
      <c r="CM3030" s="1"/>
      <c r="CN3030" s="1"/>
      <c r="CO3030" s="1"/>
      <c r="CP3030" s="1"/>
      <c r="CQ3030" s="1"/>
      <c r="CR3030" s="2"/>
      <c r="CS3030" s="2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2"/>
      <c r="DR3030" s="1"/>
      <c r="DS3030" s="1"/>
      <c r="DT3030" s="1"/>
      <c r="DU3030" s="2"/>
      <c r="DV3030" s="1"/>
      <c r="DW3030" s="1"/>
    </row>
    <row r="3031" spans="1:127" x14ac:dyDescent="0.3">
      <c r="A3031" s="1"/>
      <c r="B3031" s="1"/>
      <c r="C3031" s="1"/>
      <c r="D3031" s="1"/>
      <c r="E3031" s="1"/>
      <c r="F3031" s="1"/>
      <c r="G3031" s="1"/>
      <c r="H3031" s="2"/>
      <c r="I3031" s="1"/>
      <c r="J3031" s="1"/>
      <c r="K3031" s="2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2"/>
      <c r="BF3031" s="1"/>
      <c r="BG3031" s="1"/>
      <c r="BH3031" s="1"/>
      <c r="BI3031" s="1"/>
      <c r="BJ3031" s="1"/>
      <c r="BK3031" s="1"/>
      <c r="BL3031" s="1"/>
      <c r="BM3031" s="1"/>
      <c r="BN3031" s="2"/>
      <c r="BO3031" s="1"/>
      <c r="BP3031" s="1"/>
      <c r="BQ3031" s="1"/>
      <c r="BR3031" s="2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2"/>
      <c r="CG3031" s="1"/>
      <c r="CH3031" s="1"/>
      <c r="CI3031" s="2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2"/>
      <c r="DR3031" s="1"/>
      <c r="DS3031" s="1"/>
      <c r="DT3031" s="1"/>
      <c r="DU3031" s="1"/>
      <c r="DV3031" s="1"/>
      <c r="DW3031" s="1"/>
    </row>
    <row r="3032" spans="1:127" x14ac:dyDescent="0.3">
      <c r="A3032" s="1"/>
      <c r="B3032" s="1"/>
      <c r="C3032" s="1"/>
      <c r="D3032" s="1"/>
      <c r="E3032" s="1"/>
      <c r="F3032" s="1"/>
      <c r="G3032" s="1"/>
      <c r="H3032" s="2"/>
      <c r="I3032" s="1"/>
      <c r="J3032" s="1"/>
      <c r="K3032" s="2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2"/>
      <c r="BF3032" s="1"/>
      <c r="BG3032" s="1"/>
      <c r="BH3032" s="1"/>
      <c r="BI3032" s="1"/>
      <c r="BJ3032" s="1"/>
      <c r="BK3032" s="1"/>
      <c r="BL3032" s="1"/>
      <c r="BM3032" s="1"/>
      <c r="BN3032" s="2"/>
      <c r="BO3032" s="1"/>
      <c r="BP3032" s="1"/>
      <c r="BQ3032" s="1"/>
      <c r="BR3032" s="2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2"/>
      <c r="CG3032" s="1"/>
      <c r="CH3032" s="1"/>
      <c r="CI3032" s="2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2"/>
      <c r="DR3032" s="1"/>
      <c r="DS3032" s="1"/>
      <c r="DT3032" s="1"/>
      <c r="DU3032" s="1"/>
      <c r="DV3032" s="1"/>
      <c r="DW3032" s="1"/>
    </row>
    <row r="3033" spans="1:127" x14ac:dyDescent="0.3">
      <c r="A3033" s="1"/>
      <c r="B3033" s="1"/>
      <c r="C3033" s="1"/>
      <c r="D3033" s="1"/>
      <c r="E3033" s="1"/>
      <c r="F3033" s="1"/>
      <c r="G3033" s="1"/>
      <c r="H3033" s="2"/>
      <c r="I3033" s="1"/>
      <c r="J3033" s="1"/>
      <c r="K3033" s="2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2"/>
      <c r="BF3033" s="1"/>
      <c r="BG3033" s="1"/>
      <c r="BH3033" s="1"/>
      <c r="BI3033" s="1"/>
      <c r="BJ3033" s="1"/>
      <c r="BK3033" s="1"/>
      <c r="BL3033" s="1"/>
      <c r="BM3033" s="1"/>
      <c r="BN3033" s="2"/>
      <c r="BO3033" s="1"/>
      <c r="BP3033" s="1"/>
      <c r="BQ3033" s="1"/>
      <c r="BR3033" s="2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2"/>
      <c r="CG3033" s="1"/>
      <c r="CH3033" s="1"/>
      <c r="CI3033" s="2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2"/>
      <c r="DR3033" s="1"/>
      <c r="DS3033" s="1"/>
      <c r="DT3033" s="1"/>
      <c r="DU3033" s="1"/>
      <c r="DV3033" s="1"/>
      <c r="DW3033" s="1"/>
    </row>
    <row r="3034" spans="1:127" x14ac:dyDescent="0.3">
      <c r="A3034" s="1"/>
      <c r="B3034" s="1"/>
      <c r="C3034" s="1"/>
      <c r="D3034" s="1"/>
      <c r="E3034" s="1"/>
      <c r="F3034" s="1"/>
      <c r="G3034" s="1"/>
      <c r="H3034" s="2"/>
      <c r="I3034" s="1"/>
      <c r="J3034" s="1"/>
      <c r="K3034" s="2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2"/>
      <c r="BF3034" s="1"/>
      <c r="BG3034" s="1"/>
      <c r="BH3034" s="1"/>
      <c r="BI3034" s="1"/>
      <c r="BJ3034" s="1"/>
      <c r="BK3034" s="1"/>
      <c r="BL3034" s="1"/>
      <c r="BM3034" s="1"/>
      <c r="BN3034" s="2"/>
      <c r="BO3034" s="1"/>
      <c r="BP3034" s="1"/>
      <c r="BQ3034" s="1"/>
      <c r="BR3034" s="2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2"/>
      <c r="CG3034" s="1"/>
      <c r="CH3034" s="1"/>
      <c r="CI3034" s="2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2"/>
      <c r="DR3034" s="1"/>
      <c r="DS3034" s="1"/>
      <c r="DT3034" s="1"/>
      <c r="DU3034" s="1"/>
      <c r="DV3034" s="1"/>
      <c r="DW3034" s="1"/>
    </row>
    <row r="3035" spans="1:127" x14ac:dyDescent="0.3">
      <c r="A3035" s="1"/>
      <c r="B3035" s="1"/>
      <c r="C3035" s="1"/>
      <c r="D3035" s="1"/>
      <c r="E3035" s="1"/>
      <c r="F3035" s="1"/>
      <c r="G3035" s="1"/>
      <c r="H3035" s="2"/>
      <c r="I3035" s="1"/>
      <c r="J3035" s="1"/>
      <c r="K3035" s="2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2"/>
      <c r="BF3035" s="1"/>
      <c r="BG3035" s="1"/>
      <c r="BH3035" s="1"/>
      <c r="BI3035" s="1"/>
      <c r="BJ3035" s="1"/>
      <c r="BK3035" s="1"/>
      <c r="BL3035" s="1"/>
      <c r="BM3035" s="1"/>
      <c r="BN3035" s="2"/>
      <c r="BO3035" s="1"/>
      <c r="BP3035" s="1"/>
      <c r="BQ3035" s="1"/>
      <c r="BR3035" s="2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2"/>
      <c r="CG3035" s="1"/>
      <c r="CH3035" s="1"/>
      <c r="CI3035" s="2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2"/>
      <c r="DR3035" s="1"/>
      <c r="DS3035" s="1"/>
      <c r="DT3035" s="1"/>
      <c r="DU3035" s="1"/>
      <c r="DV3035" s="1"/>
      <c r="DW3035" s="1"/>
    </row>
    <row r="3036" spans="1:127" x14ac:dyDescent="0.3">
      <c r="A3036" s="1"/>
      <c r="B3036" s="1"/>
      <c r="C3036" s="1"/>
      <c r="D3036" s="1"/>
      <c r="E3036" s="1"/>
      <c r="F3036" s="1"/>
      <c r="G3036" s="2"/>
      <c r="H3036" s="2"/>
      <c r="I3036" s="1"/>
      <c r="J3036" s="1"/>
      <c r="K3036" s="2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2"/>
      <c r="BF3036" s="1"/>
      <c r="BG3036" s="1"/>
      <c r="BH3036" s="1"/>
      <c r="BI3036" s="1"/>
      <c r="BJ3036" s="1"/>
      <c r="BK3036" s="1"/>
      <c r="BL3036" s="1"/>
      <c r="BM3036" s="1"/>
      <c r="BN3036" s="2"/>
      <c r="BO3036" s="1"/>
      <c r="BP3036" s="1"/>
      <c r="BQ3036" s="1"/>
      <c r="BR3036" s="2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2"/>
      <c r="CG3036" s="1"/>
      <c r="CH3036" s="1"/>
      <c r="CI3036" s="2"/>
      <c r="CJ3036" s="1"/>
      <c r="CK3036" s="1"/>
      <c r="CL3036" s="1"/>
      <c r="CM3036" s="1"/>
      <c r="CN3036" s="1"/>
      <c r="CO3036" s="1"/>
      <c r="CP3036" s="1"/>
      <c r="CQ3036" s="1"/>
      <c r="CR3036" s="2"/>
      <c r="CS3036" s="2"/>
      <c r="CT3036" s="2"/>
      <c r="CU3036" s="2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2"/>
      <c r="DR3036" s="1"/>
      <c r="DS3036" s="1"/>
      <c r="DT3036" s="1"/>
      <c r="DU3036" s="2"/>
      <c r="DV3036" s="1"/>
      <c r="DW3036" s="1"/>
    </row>
    <row r="3037" spans="1:127" x14ac:dyDescent="0.3">
      <c r="A3037" s="1"/>
      <c r="B3037" s="1"/>
      <c r="C3037" s="1"/>
      <c r="D3037" s="1"/>
      <c r="E3037" s="1"/>
      <c r="F3037" s="1"/>
      <c r="G3037" s="2"/>
      <c r="H3037" s="2"/>
      <c r="I3037" s="1"/>
      <c r="J3037" s="1"/>
      <c r="K3037" s="2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2"/>
      <c r="BF3037" s="1"/>
      <c r="BG3037" s="1"/>
      <c r="BH3037" s="1"/>
      <c r="BI3037" s="1"/>
      <c r="BJ3037" s="1"/>
      <c r="BK3037" s="1"/>
      <c r="BL3037" s="1"/>
      <c r="BM3037" s="1"/>
      <c r="BN3037" s="2"/>
      <c r="BO3037" s="1"/>
      <c r="BP3037" s="1"/>
      <c r="BQ3037" s="1"/>
      <c r="BR3037" s="2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2"/>
      <c r="CG3037" s="1"/>
      <c r="CH3037" s="1"/>
      <c r="CI3037" s="2"/>
      <c r="CJ3037" s="1"/>
      <c r="CK3037" s="1"/>
      <c r="CL3037" s="1"/>
      <c r="CM3037" s="1"/>
      <c r="CN3037" s="1"/>
      <c r="CO3037" s="1"/>
      <c r="CP3037" s="1"/>
      <c r="CQ3037" s="1"/>
      <c r="CR3037" s="2"/>
      <c r="CS3037" s="2"/>
      <c r="CT3037" s="2"/>
      <c r="CU3037" s="2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2"/>
      <c r="DR3037" s="1"/>
      <c r="DS3037" s="1"/>
      <c r="DT3037" s="1"/>
      <c r="DU3037" s="2"/>
      <c r="DV3037" s="1"/>
      <c r="DW3037" s="1"/>
    </row>
    <row r="3038" spans="1:127" x14ac:dyDescent="0.3">
      <c r="A3038" s="1"/>
      <c r="B3038" s="1"/>
      <c r="C3038" s="1"/>
      <c r="D3038" s="1"/>
      <c r="E3038" s="1"/>
      <c r="F3038" s="1"/>
      <c r="G3038" s="2"/>
      <c r="H3038" s="2"/>
      <c r="I3038" s="1"/>
      <c r="J3038" s="1"/>
      <c r="K3038" s="2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2"/>
      <c r="BF3038" s="1"/>
      <c r="BG3038" s="1"/>
      <c r="BH3038" s="1"/>
      <c r="BI3038" s="1"/>
      <c r="BJ3038" s="1"/>
      <c r="BK3038" s="1"/>
      <c r="BL3038" s="1"/>
      <c r="BM3038" s="1"/>
      <c r="BN3038" s="2"/>
      <c r="BO3038" s="1"/>
      <c r="BP3038" s="1"/>
      <c r="BQ3038" s="1"/>
      <c r="BR3038" s="2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2"/>
      <c r="CG3038" s="1"/>
      <c r="CH3038" s="1"/>
      <c r="CI3038" s="2"/>
      <c r="CJ3038" s="1"/>
      <c r="CK3038" s="1"/>
      <c r="CL3038" s="1"/>
      <c r="CM3038" s="1"/>
      <c r="CN3038" s="1"/>
      <c r="CO3038" s="1"/>
      <c r="CP3038" s="1"/>
      <c r="CQ3038" s="1"/>
      <c r="CR3038" s="2"/>
      <c r="CS3038" s="2"/>
      <c r="CT3038" s="2"/>
      <c r="CU3038" s="2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2"/>
      <c r="DR3038" s="1"/>
      <c r="DS3038" s="1"/>
      <c r="DT3038" s="1"/>
      <c r="DU3038" s="2"/>
      <c r="DV3038" s="1"/>
      <c r="DW3038" s="1"/>
    </row>
    <row r="3039" spans="1:127" x14ac:dyDescent="0.3">
      <c r="A3039" s="1"/>
      <c r="B3039" s="1"/>
      <c r="C3039" s="1"/>
      <c r="D3039" s="1"/>
      <c r="E3039" s="1"/>
      <c r="F3039" s="1"/>
      <c r="G3039" s="2"/>
      <c r="H3039" s="2"/>
      <c r="I3039" s="1"/>
      <c r="J3039" s="1"/>
      <c r="K3039" s="2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2"/>
      <c r="BF3039" s="1"/>
      <c r="BG3039" s="1"/>
      <c r="BH3039" s="1"/>
      <c r="BI3039" s="1"/>
      <c r="BJ3039" s="1"/>
      <c r="BK3039" s="1"/>
      <c r="BL3039" s="1"/>
      <c r="BM3039" s="1"/>
      <c r="BN3039" s="2"/>
      <c r="BO3039" s="1"/>
      <c r="BP3039" s="1"/>
      <c r="BQ3039" s="1"/>
      <c r="BR3039" s="2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2"/>
      <c r="CG3039" s="1"/>
      <c r="CH3039" s="1"/>
      <c r="CI3039" s="2"/>
      <c r="CJ3039" s="1"/>
      <c r="CK3039" s="1"/>
      <c r="CL3039" s="1"/>
      <c r="CM3039" s="1"/>
      <c r="CN3039" s="1"/>
      <c r="CO3039" s="1"/>
      <c r="CP3039" s="1"/>
      <c r="CQ3039" s="1"/>
      <c r="CR3039" s="2"/>
      <c r="CS3039" s="2"/>
      <c r="CT3039" s="2"/>
      <c r="CU3039" s="2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2"/>
      <c r="DR3039" s="1"/>
      <c r="DS3039" s="1"/>
      <c r="DT3039" s="1"/>
      <c r="DU3039" s="2"/>
      <c r="DV3039" s="1"/>
      <c r="DW3039" s="1"/>
    </row>
    <row r="3040" spans="1:127" x14ac:dyDescent="0.3">
      <c r="A3040" s="1"/>
      <c r="B3040" s="1"/>
      <c r="C3040" s="1"/>
      <c r="D3040" s="1"/>
      <c r="E3040" s="1"/>
      <c r="F3040" s="1"/>
      <c r="G3040" s="2"/>
      <c r="H3040" s="2"/>
      <c r="I3040" s="1"/>
      <c r="J3040" s="1"/>
      <c r="K3040" s="2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2"/>
      <c r="BF3040" s="1"/>
      <c r="BG3040" s="1"/>
      <c r="BH3040" s="1"/>
      <c r="BI3040" s="1"/>
      <c r="BJ3040" s="1"/>
      <c r="BK3040" s="1"/>
      <c r="BL3040" s="1"/>
      <c r="BM3040" s="1"/>
      <c r="BN3040" s="2"/>
      <c r="BO3040" s="1"/>
      <c r="BP3040" s="1"/>
      <c r="BQ3040" s="2"/>
      <c r="BR3040" s="2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2"/>
      <c r="CG3040" s="1"/>
      <c r="CH3040" s="1"/>
      <c r="CI3040" s="2"/>
      <c r="CJ3040" s="1"/>
      <c r="CK3040" s="1"/>
      <c r="CL3040" s="1"/>
      <c r="CM3040" s="1"/>
      <c r="CN3040" s="1"/>
      <c r="CO3040" s="1"/>
      <c r="CP3040" s="1"/>
      <c r="CQ3040" s="1"/>
      <c r="CR3040" s="2"/>
      <c r="CS3040" s="2"/>
      <c r="CT3040" s="2"/>
      <c r="CU3040" s="2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2"/>
      <c r="DR3040" s="1"/>
      <c r="DS3040" s="1"/>
      <c r="DT3040" s="1"/>
      <c r="DU3040" s="2"/>
      <c r="DV3040" s="1"/>
      <c r="DW3040" s="1"/>
    </row>
    <row r="3041" spans="1:127" x14ac:dyDescent="0.3">
      <c r="A3041" s="1"/>
      <c r="B3041" s="1"/>
      <c r="C3041" s="1"/>
      <c r="D3041" s="1"/>
      <c r="E3041" s="1"/>
      <c r="F3041" s="1"/>
      <c r="G3041" s="2"/>
      <c r="H3041" s="2"/>
      <c r="I3041" s="1"/>
      <c r="J3041" s="1"/>
      <c r="K3041" s="2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2"/>
      <c r="BF3041" s="1"/>
      <c r="BG3041" s="1"/>
      <c r="BH3041" s="1"/>
      <c r="BI3041" s="1"/>
      <c r="BJ3041" s="1"/>
      <c r="BK3041" s="1"/>
      <c r="BL3041" s="1"/>
      <c r="BM3041" s="1"/>
      <c r="BN3041" s="2"/>
      <c r="BO3041" s="1"/>
      <c r="BP3041" s="1"/>
      <c r="BQ3041" s="1"/>
      <c r="BR3041" s="2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2"/>
      <c r="CG3041" s="1"/>
      <c r="CH3041" s="1"/>
      <c r="CI3041" s="2"/>
      <c r="CJ3041" s="1"/>
      <c r="CK3041" s="1"/>
      <c r="CL3041" s="1"/>
      <c r="CM3041" s="1"/>
      <c r="CN3041" s="1"/>
      <c r="CO3041" s="1"/>
      <c r="CP3041" s="1"/>
      <c r="CQ3041" s="1"/>
      <c r="CR3041" s="2"/>
      <c r="CS3041" s="2"/>
      <c r="CT3041" s="2"/>
      <c r="CU3041" s="2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2"/>
      <c r="DR3041" s="1"/>
      <c r="DS3041" s="1"/>
      <c r="DT3041" s="1"/>
      <c r="DU3041" s="2"/>
      <c r="DV3041" s="1"/>
      <c r="DW3041" s="1"/>
    </row>
    <row r="3042" spans="1:127" x14ac:dyDescent="0.3">
      <c r="A3042" s="1"/>
      <c r="B3042" s="1"/>
      <c r="C3042" s="1"/>
      <c r="D3042" s="1"/>
      <c r="E3042" s="1"/>
      <c r="F3042" s="1"/>
      <c r="G3042" s="2"/>
      <c r="H3042" s="2"/>
      <c r="I3042" s="1"/>
      <c r="J3042" s="1"/>
      <c r="K3042" s="2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2"/>
      <c r="BF3042" s="1"/>
      <c r="BG3042" s="1"/>
      <c r="BH3042" s="1"/>
      <c r="BI3042" s="1"/>
      <c r="BJ3042" s="1"/>
      <c r="BK3042" s="1"/>
      <c r="BL3042" s="1"/>
      <c r="BM3042" s="1"/>
      <c r="BN3042" s="2"/>
      <c r="BO3042" s="1"/>
      <c r="BP3042" s="1"/>
      <c r="BQ3042" s="1"/>
      <c r="BR3042" s="2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2"/>
      <c r="CG3042" s="1"/>
      <c r="CH3042" s="1"/>
      <c r="CI3042" s="2"/>
      <c r="CJ3042" s="1"/>
      <c r="CK3042" s="1"/>
      <c r="CL3042" s="1"/>
      <c r="CM3042" s="1"/>
      <c r="CN3042" s="1"/>
      <c r="CO3042" s="1"/>
      <c r="CP3042" s="1"/>
      <c r="CQ3042" s="1"/>
      <c r="CR3042" s="2"/>
      <c r="CS3042" s="2"/>
      <c r="CT3042" s="2"/>
      <c r="CU3042" s="2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2"/>
      <c r="DR3042" s="1"/>
      <c r="DS3042" s="1"/>
      <c r="DT3042" s="1"/>
      <c r="DU3042" s="2"/>
      <c r="DV3042" s="1"/>
      <c r="DW3042" s="1"/>
    </row>
    <row r="3043" spans="1:127" x14ac:dyDescent="0.3">
      <c r="A3043" s="1"/>
      <c r="B3043" s="1"/>
      <c r="C3043" s="1"/>
      <c r="D3043" s="1"/>
      <c r="E3043" s="1"/>
      <c r="F3043" s="1"/>
      <c r="G3043" s="2"/>
      <c r="H3043" s="2"/>
      <c r="I3043" s="1"/>
      <c r="J3043" s="1"/>
      <c r="K3043" s="2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2"/>
      <c r="BF3043" s="1"/>
      <c r="BG3043" s="1"/>
      <c r="BH3043" s="1"/>
      <c r="BI3043" s="1"/>
      <c r="BJ3043" s="1"/>
      <c r="BK3043" s="1"/>
      <c r="BL3043" s="1"/>
      <c r="BM3043" s="1"/>
      <c r="BN3043" s="2"/>
      <c r="BO3043" s="1"/>
      <c r="BP3043" s="1"/>
      <c r="BQ3043" s="1"/>
      <c r="BR3043" s="2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2"/>
      <c r="CG3043" s="1"/>
      <c r="CH3043" s="1"/>
      <c r="CI3043" s="2"/>
      <c r="CJ3043" s="1"/>
      <c r="CK3043" s="1"/>
      <c r="CL3043" s="1"/>
      <c r="CM3043" s="1"/>
      <c r="CN3043" s="1"/>
      <c r="CO3043" s="1"/>
      <c r="CP3043" s="1"/>
      <c r="CQ3043" s="1"/>
      <c r="CR3043" s="2"/>
      <c r="CS3043" s="2"/>
      <c r="CT3043" s="2"/>
      <c r="CU3043" s="2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2"/>
      <c r="DR3043" s="1"/>
      <c r="DS3043" s="1"/>
      <c r="DT3043" s="1"/>
      <c r="DU3043" s="2"/>
      <c r="DV3043" s="1"/>
      <c r="DW3043" s="1"/>
    </row>
    <row r="3044" spans="1:127" x14ac:dyDescent="0.3">
      <c r="A3044" s="1"/>
      <c r="B3044" s="1"/>
      <c r="C3044" s="1"/>
      <c r="D3044" s="1"/>
      <c r="E3044" s="1"/>
      <c r="F3044" s="1"/>
      <c r="G3044" s="1"/>
      <c r="H3044" s="2"/>
      <c r="I3044" s="1"/>
      <c r="J3044" s="1"/>
      <c r="K3044" s="2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2"/>
      <c r="BF3044" s="1"/>
      <c r="BG3044" s="1"/>
      <c r="BH3044" s="1"/>
      <c r="BI3044" s="1"/>
      <c r="BJ3044" s="1"/>
      <c r="BK3044" s="1"/>
      <c r="BL3044" s="1"/>
      <c r="BM3044" s="1"/>
      <c r="BN3044" s="2"/>
      <c r="BO3044" s="1"/>
      <c r="BP3044" s="1"/>
      <c r="BQ3044" s="1"/>
      <c r="BR3044" s="2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2"/>
      <c r="CG3044" s="1"/>
      <c r="CH3044" s="1"/>
      <c r="CI3044" s="2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2"/>
      <c r="DR3044" s="1"/>
      <c r="DS3044" s="1"/>
      <c r="DT3044" s="1"/>
      <c r="DU3044" s="1"/>
      <c r="DV3044" s="1"/>
      <c r="DW3044" s="1"/>
    </row>
    <row r="3045" spans="1:127" x14ac:dyDescent="0.3">
      <c r="A3045" s="1"/>
      <c r="B3045" s="1"/>
      <c r="C3045" s="1"/>
      <c r="D3045" s="1"/>
      <c r="E3045" s="1"/>
      <c r="F3045" s="1"/>
      <c r="G3045" s="1"/>
      <c r="H3045" s="2"/>
      <c r="I3045" s="1"/>
      <c r="J3045" s="1"/>
      <c r="K3045" s="2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2"/>
      <c r="BF3045" s="1"/>
      <c r="BG3045" s="1"/>
      <c r="BH3045" s="1"/>
      <c r="BI3045" s="1"/>
      <c r="BJ3045" s="1"/>
      <c r="BK3045" s="1"/>
      <c r="BL3045" s="1"/>
      <c r="BM3045" s="1"/>
      <c r="BN3045" s="2"/>
      <c r="BO3045" s="1"/>
      <c r="BP3045" s="1"/>
      <c r="BQ3045" s="1"/>
      <c r="BR3045" s="2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2"/>
      <c r="CG3045" s="1"/>
      <c r="CH3045" s="1"/>
      <c r="CI3045" s="2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2"/>
      <c r="DR3045" s="1"/>
      <c r="DS3045" s="1"/>
      <c r="DT3045" s="1"/>
      <c r="DU3045" s="1"/>
      <c r="DV3045" s="1"/>
      <c r="DW3045" s="1"/>
    </row>
    <row r="3046" spans="1:127" x14ac:dyDescent="0.3">
      <c r="A3046" s="1"/>
      <c r="B3046" s="1"/>
      <c r="C3046" s="1"/>
      <c r="D3046" s="1"/>
      <c r="E3046" s="1"/>
      <c r="F3046" s="1"/>
      <c r="G3046" s="1"/>
      <c r="H3046" s="2"/>
      <c r="I3046" s="1"/>
      <c r="J3046" s="1"/>
      <c r="K3046" s="2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2"/>
      <c r="BF3046" s="1"/>
      <c r="BG3046" s="1"/>
      <c r="BH3046" s="1"/>
      <c r="BI3046" s="1"/>
      <c r="BJ3046" s="1"/>
      <c r="BK3046" s="1"/>
      <c r="BL3046" s="1"/>
      <c r="BM3046" s="1"/>
      <c r="BN3046" s="2"/>
      <c r="BO3046" s="1"/>
      <c r="BP3046" s="1"/>
      <c r="BQ3046" s="1"/>
      <c r="BR3046" s="2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2"/>
      <c r="CG3046" s="1"/>
      <c r="CH3046" s="1"/>
      <c r="CI3046" s="2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2"/>
      <c r="DR3046" s="1"/>
      <c r="DS3046" s="1"/>
      <c r="DT3046" s="1"/>
      <c r="DU3046" s="1"/>
      <c r="DV3046" s="1"/>
      <c r="DW3046" s="1"/>
    </row>
    <row r="3047" spans="1:127" x14ac:dyDescent="0.3">
      <c r="A3047" s="1"/>
      <c r="B3047" s="1"/>
      <c r="C3047" s="1"/>
      <c r="D3047" s="1"/>
      <c r="E3047" s="1"/>
      <c r="F3047" s="1"/>
      <c r="G3047" s="1"/>
      <c r="H3047" s="2"/>
      <c r="I3047" s="1"/>
      <c r="J3047" s="1"/>
      <c r="K3047" s="2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2"/>
      <c r="BF3047" s="1"/>
      <c r="BG3047" s="1"/>
      <c r="BH3047" s="1"/>
      <c r="BI3047" s="1"/>
      <c r="BJ3047" s="1"/>
      <c r="BK3047" s="1"/>
      <c r="BL3047" s="1"/>
      <c r="BM3047" s="1"/>
      <c r="BN3047" s="2"/>
      <c r="BO3047" s="1"/>
      <c r="BP3047" s="1"/>
      <c r="BQ3047" s="1"/>
      <c r="BR3047" s="2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2"/>
      <c r="CG3047" s="1"/>
      <c r="CH3047" s="1"/>
      <c r="CI3047" s="2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2"/>
      <c r="DR3047" s="1"/>
      <c r="DS3047" s="1"/>
      <c r="DT3047" s="1"/>
      <c r="DU3047" s="1"/>
      <c r="DV3047" s="1"/>
      <c r="DW3047" s="1"/>
    </row>
    <row r="3048" spans="1:127" x14ac:dyDescent="0.3">
      <c r="A3048" s="1"/>
      <c r="B3048" s="1"/>
      <c r="C3048" s="1"/>
      <c r="D3048" s="1"/>
      <c r="E3048" s="1"/>
      <c r="F3048" s="1"/>
      <c r="G3048" s="1"/>
      <c r="H3048" s="2"/>
      <c r="I3048" s="1"/>
      <c r="J3048" s="1"/>
      <c r="K3048" s="2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2"/>
      <c r="BF3048" s="1"/>
      <c r="BG3048" s="1"/>
      <c r="BH3048" s="1"/>
      <c r="BI3048" s="1"/>
      <c r="BJ3048" s="1"/>
      <c r="BK3048" s="1"/>
      <c r="BL3048" s="1"/>
      <c r="BM3048" s="1"/>
      <c r="BN3048" s="2"/>
      <c r="BO3048" s="1"/>
      <c r="BP3048" s="1"/>
      <c r="BQ3048" s="1"/>
      <c r="BR3048" s="2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2"/>
      <c r="CG3048" s="1"/>
      <c r="CH3048" s="1"/>
      <c r="CI3048" s="2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2"/>
      <c r="DR3048" s="1"/>
      <c r="DS3048" s="1"/>
      <c r="DT3048" s="1"/>
      <c r="DU3048" s="1"/>
      <c r="DV3048" s="1"/>
      <c r="DW3048" s="1"/>
    </row>
    <row r="3049" spans="1:127" x14ac:dyDescent="0.3">
      <c r="A3049" s="1"/>
      <c r="B3049" s="1"/>
      <c r="C3049" s="1"/>
      <c r="D3049" s="1"/>
      <c r="E3049" s="1"/>
      <c r="F3049" s="1"/>
      <c r="G3049" s="1"/>
      <c r="H3049" s="2"/>
      <c r="I3049" s="1"/>
      <c r="J3049" s="1"/>
      <c r="K3049" s="2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2"/>
      <c r="BF3049" s="1"/>
      <c r="BG3049" s="1"/>
      <c r="BH3049" s="1"/>
      <c r="BI3049" s="1"/>
      <c r="BJ3049" s="1"/>
      <c r="BK3049" s="1"/>
      <c r="BL3049" s="1"/>
      <c r="BM3049" s="1"/>
      <c r="BN3049" s="2"/>
      <c r="BO3049" s="1"/>
      <c r="BP3049" s="1"/>
      <c r="BQ3049" s="1"/>
      <c r="BR3049" s="2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2"/>
      <c r="CG3049" s="1"/>
      <c r="CH3049" s="1"/>
      <c r="CI3049" s="2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2"/>
      <c r="DR3049" s="1"/>
      <c r="DS3049" s="1"/>
      <c r="DT3049" s="1"/>
      <c r="DU3049" s="1"/>
      <c r="DV3049" s="1"/>
      <c r="DW3049" s="1"/>
    </row>
    <row r="3050" spans="1:127" x14ac:dyDescent="0.3">
      <c r="A3050" s="1"/>
      <c r="B3050" s="1"/>
      <c r="C3050" s="1"/>
      <c r="D3050" s="1"/>
      <c r="E3050" s="1"/>
      <c r="F3050" s="1"/>
      <c r="G3050" s="1"/>
      <c r="H3050" s="2"/>
      <c r="I3050" s="1"/>
      <c r="J3050" s="1"/>
      <c r="K3050" s="2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2"/>
      <c r="BF3050" s="1"/>
      <c r="BG3050" s="1"/>
      <c r="BH3050" s="1"/>
      <c r="BI3050" s="1"/>
      <c r="BJ3050" s="1"/>
      <c r="BK3050" s="1"/>
      <c r="BL3050" s="1"/>
      <c r="BM3050" s="1"/>
      <c r="BN3050" s="2"/>
      <c r="BO3050" s="1"/>
      <c r="BP3050" s="1"/>
      <c r="BQ3050" s="1"/>
      <c r="BR3050" s="2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2"/>
      <c r="CG3050" s="1"/>
      <c r="CH3050" s="1"/>
      <c r="CI3050" s="2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2"/>
      <c r="DR3050" s="1"/>
      <c r="DS3050" s="1"/>
      <c r="DT3050" s="1"/>
      <c r="DU3050" s="1"/>
      <c r="DV3050" s="1"/>
      <c r="DW3050" s="1"/>
    </row>
    <row r="3051" spans="1:127" x14ac:dyDescent="0.3">
      <c r="A3051" s="1"/>
      <c r="B3051" s="1"/>
      <c r="C3051" s="1"/>
      <c r="D3051" s="1"/>
      <c r="E3051" s="1"/>
      <c r="F3051" s="1"/>
      <c r="G3051" s="1"/>
      <c r="H3051" s="2"/>
      <c r="I3051" s="1"/>
      <c r="J3051" s="1"/>
      <c r="K3051" s="2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2"/>
      <c r="BF3051" s="1"/>
      <c r="BG3051" s="1"/>
      <c r="BH3051" s="1"/>
      <c r="BI3051" s="1"/>
      <c r="BJ3051" s="1"/>
      <c r="BK3051" s="1"/>
      <c r="BL3051" s="1"/>
      <c r="BM3051" s="1"/>
      <c r="BN3051" s="2"/>
      <c r="BO3051" s="1"/>
      <c r="BP3051" s="1"/>
      <c r="BQ3051" s="1"/>
      <c r="BR3051" s="2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2"/>
      <c r="CG3051" s="1"/>
      <c r="CH3051" s="1"/>
      <c r="CI3051" s="2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2"/>
      <c r="DR3051" s="1"/>
      <c r="DS3051" s="1"/>
      <c r="DT3051" s="1"/>
      <c r="DU3051" s="1"/>
      <c r="DV3051" s="1"/>
      <c r="DW3051" s="1"/>
    </row>
    <row r="3052" spans="1:127" x14ac:dyDescent="0.3">
      <c r="A3052" s="1"/>
      <c r="B3052" s="1"/>
      <c r="C3052" s="1"/>
      <c r="D3052" s="1"/>
      <c r="E3052" s="1"/>
      <c r="F3052" s="1"/>
      <c r="G3052" s="1"/>
      <c r="H3052" s="2"/>
      <c r="I3052" s="1"/>
      <c r="J3052" s="1"/>
      <c r="K3052" s="2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2"/>
      <c r="BF3052" s="1"/>
      <c r="BG3052" s="1"/>
      <c r="BH3052" s="1"/>
      <c r="BI3052" s="1"/>
      <c r="BJ3052" s="1"/>
      <c r="BK3052" s="1"/>
      <c r="BL3052" s="1"/>
      <c r="BM3052" s="1"/>
      <c r="BN3052" s="2"/>
      <c r="BO3052" s="1"/>
      <c r="BP3052" s="1"/>
      <c r="BQ3052" s="1"/>
      <c r="BR3052" s="2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2"/>
      <c r="CG3052" s="1"/>
      <c r="CH3052" s="1"/>
      <c r="CI3052" s="2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2"/>
      <c r="DR3052" s="1"/>
      <c r="DS3052" s="1"/>
      <c r="DT3052" s="1"/>
      <c r="DU3052" s="1"/>
      <c r="DV3052" s="1"/>
      <c r="DW3052" s="1"/>
    </row>
    <row r="3053" spans="1:127" x14ac:dyDescent="0.3">
      <c r="A3053" s="1"/>
      <c r="B3053" s="1"/>
      <c r="C3053" s="1"/>
      <c r="D3053" s="1"/>
      <c r="E3053" s="1"/>
      <c r="F3053" s="1"/>
      <c r="G3053" s="1"/>
      <c r="H3053" s="2"/>
      <c r="I3053" s="1"/>
      <c r="J3053" s="1"/>
      <c r="K3053" s="2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2"/>
      <c r="BF3053" s="1"/>
      <c r="BG3053" s="1"/>
      <c r="BH3053" s="1"/>
      <c r="BI3053" s="1"/>
      <c r="BJ3053" s="1"/>
      <c r="BK3053" s="1"/>
      <c r="BL3053" s="1"/>
      <c r="BM3053" s="1"/>
      <c r="BN3053" s="2"/>
      <c r="BO3053" s="1"/>
      <c r="BP3053" s="1"/>
      <c r="BQ3053" s="1"/>
      <c r="BR3053" s="2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2"/>
      <c r="CG3053" s="1"/>
      <c r="CH3053" s="1"/>
      <c r="CI3053" s="2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2"/>
      <c r="DR3053" s="1"/>
      <c r="DS3053" s="1"/>
      <c r="DT3053" s="1"/>
      <c r="DU3053" s="1"/>
      <c r="DV3053" s="1"/>
      <c r="DW3053" s="1"/>
    </row>
    <row r="3054" spans="1:127" x14ac:dyDescent="0.3">
      <c r="A3054" s="1"/>
      <c r="B3054" s="1"/>
      <c r="C3054" s="1"/>
      <c r="D3054" s="1"/>
      <c r="E3054" s="1"/>
      <c r="F3054" s="1"/>
      <c r="G3054" s="1"/>
      <c r="H3054" s="2"/>
      <c r="I3054" s="1"/>
      <c r="J3054" s="1"/>
      <c r="K3054" s="2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2"/>
      <c r="BF3054" s="1"/>
      <c r="BG3054" s="1"/>
      <c r="BH3054" s="1"/>
      <c r="BI3054" s="1"/>
      <c r="BJ3054" s="1"/>
      <c r="BK3054" s="1"/>
      <c r="BL3054" s="1"/>
      <c r="BM3054" s="1"/>
      <c r="BN3054" s="2"/>
      <c r="BO3054" s="1"/>
      <c r="BP3054" s="1"/>
      <c r="BQ3054" s="1"/>
      <c r="BR3054" s="2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2"/>
      <c r="CG3054" s="1"/>
      <c r="CH3054" s="1"/>
      <c r="CI3054" s="2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2"/>
      <c r="DR3054" s="1"/>
      <c r="DS3054" s="1"/>
      <c r="DT3054" s="1"/>
      <c r="DU3054" s="1"/>
      <c r="DV3054" s="1"/>
      <c r="DW3054" s="1"/>
    </row>
    <row r="3055" spans="1:127" x14ac:dyDescent="0.3">
      <c r="A3055" s="1"/>
      <c r="B3055" s="1"/>
      <c r="C3055" s="1"/>
      <c r="D3055" s="1"/>
      <c r="E3055" s="1"/>
      <c r="F3055" s="1"/>
      <c r="G3055" s="1"/>
      <c r="H3055" s="2"/>
      <c r="I3055" s="1"/>
      <c r="J3055" s="1"/>
      <c r="K3055" s="2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2"/>
      <c r="BF3055" s="1"/>
      <c r="BG3055" s="1"/>
      <c r="BH3055" s="1"/>
      <c r="BI3055" s="1"/>
      <c r="BJ3055" s="1"/>
      <c r="BK3055" s="1"/>
      <c r="BL3055" s="1"/>
      <c r="BM3055" s="1"/>
      <c r="BN3055" s="2"/>
      <c r="BO3055" s="1"/>
      <c r="BP3055" s="1"/>
      <c r="BQ3055" s="1"/>
      <c r="BR3055" s="2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2"/>
      <c r="CG3055" s="1"/>
      <c r="CH3055" s="1"/>
      <c r="CI3055" s="2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2"/>
      <c r="DR3055" s="1"/>
      <c r="DS3055" s="1"/>
      <c r="DT3055" s="1"/>
      <c r="DU3055" s="1"/>
      <c r="DV3055" s="1"/>
      <c r="DW3055" s="1"/>
    </row>
    <row r="3056" spans="1:127" x14ac:dyDescent="0.3">
      <c r="A3056" s="1"/>
      <c r="B3056" s="1"/>
      <c r="C3056" s="1"/>
      <c r="D3056" s="1"/>
      <c r="E3056" s="1"/>
      <c r="F3056" s="1"/>
      <c r="G3056" s="1"/>
      <c r="H3056" s="2"/>
      <c r="I3056" s="1"/>
      <c r="J3056" s="1"/>
      <c r="K3056" s="2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2"/>
      <c r="BF3056" s="1"/>
      <c r="BG3056" s="1"/>
      <c r="BH3056" s="1"/>
      <c r="BI3056" s="1"/>
      <c r="BJ3056" s="1"/>
      <c r="BK3056" s="1"/>
      <c r="BL3056" s="1"/>
      <c r="BM3056" s="1"/>
      <c r="BN3056" s="2"/>
      <c r="BO3056" s="1"/>
      <c r="BP3056" s="1"/>
      <c r="BQ3056" s="1"/>
      <c r="BR3056" s="2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2"/>
      <c r="CG3056" s="1"/>
      <c r="CH3056" s="1"/>
      <c r="CI3056" s="2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2"/>
      <c r="DR3056" s="1"/>
      <c r="DS3056" s="1"/>
      <c r="DT3056" s="1"/>
      <c r="DU3056" s="1"/>
      <c r="DV3056" s="1"/>
      <c r="DW3056" s="1"/>
    </row>
    <row r="3057" spans="1:127" x14ac:dyDescent="0.3">
      <c r="A3057" s="1"/>
      <c r="B3057" s="1"/>
      <c r="C3057" s="1"/>
      <c r="D3057" s="1"/>
      <c r="E3057" s="1"/>
      <c r="F3057" s="1"/>
      <c r="G3057" s="2"/>
      <c r="H3057" s="2"/>
      <c r="I3057" s="1"/>
      <c r="J3057" s="1"/>
      <c r="K3057" s="2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2"/>
      <c r="BF3057" s="1"/>
      <c r="BG3057" s="1"/>
      <c r="BH3057" s="1"/>
      <c r="BI3057" s="1"/>
      <c r="BJ3057" s="1"/>
      <c r="BK3057" s="1"/>
      <c r="BL3057" s="1"/>
      <c r="BM3057" s="1"/>
      <c r="BN3057" s="2"/>
      <c r="BO3057" s="1"/>
      <c r="BP3057" s="1"/>
      <c r="BQ3057" s="1"/>
      <c r="BR3057" s="2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2"/>
      <c r="CG3057" s="1"/>
      <c r="CH3057" s="1"/>
      <c r="CI3057" s="2"/>
      <c r="CJ3057" s="1"/>
      <c r="CK3057" s="1"/>
      <c r="CL3057" s="1"/>
      <c r="CM3057" s="1"/>
      <c r="CN3057" s="1"/>
      <c r="CO3057" s="1"/>
      <c r="CP3057" s="1"/>
      <c r="CQ3057" s="1"/>
      <c r="CR3057" s="2"/>
      <c r="CS3057" s="2"/>
      <c r="CT3057" s="2"/>
      <c r="CU3057" s="2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2"/>
      <c r="DR3057" s="1"/>
      <c r="DS3057" s="1"/>
      <c r="DT3057" s="1"/>
      <c r="DU3057" s="2"/>
      <c r="DV3057" s="1"/>
      <c r="DW3057" s="1"/>
    </row>
    <row r="3058" spans="1:127" x14ac:dyDescent="0.3">
      <c r="A3058" s="1"/>
      <c r="B3058" s="1"/>
      <c r="C3058" s="1"/>
      <c r="D3058" s="1"/>
      <c r="E3058" s="1"/>
      <c r="F3058" s="1"/>
      <c r="G3058" s="2"/>
      <c r="H3058" s="2"/>
      <c r="I3058" s="1"/>
      <c r="J3058" s="1"/>
      <c r="K3058" s="2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2"/>
      <c r="BF3058" s="1"/>
      <c r="BG3058" s="1"/>
      <c r="BH3058" s="1"/>
      <c r="BI3058" s="1"/>
      <c r="BJ3058" s="1"/>
      <c r="BK3058" s="1"/>
      <c r="BL3058" s="1"/>
      <c r="BM3058" s="1"/>
      <c r="BN3058" s="2"/>
      <c r="BO3058" s="1"/>
      <c r="BP3058" s="1"/>
      <c r="BQ3058" s="1"/>
      <c r="BR3058" s="2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2"/>
      <c r="CG3058" s="1"/>
      <c r="CH3058" s="1"/>
      <c r="CI3058" s="2"/>
      <c r="CJ3058" s="1"/>
      <c r="CK3058" s="1"/>
      <c r="CL3058" s="1"/>
      <c r="CM3058" s="1"/>
      <c r="CN3058" s="1"/>
      <c r="CO3058" s="1"/>
      <c r="CP3058" s="1"/>
      <c r="CQ3058" s="1"/>
      <c r="CR3058" s="2"/>
      <c r="CS3058" s="2"/>
      <c r="CT3058" s="2"/>
      <c r="CU3058" s="2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2"/>
      <c r="DR3058" s="1"/>
      <c r="DS3058" s="1"/>
      <c r="DT3058" s="1"/>
      <c r="DU3058" s="2"/>
      <c r="DV3058" s="1"/>
      <c r="DW3058" s="1"/>
    </row>
    <row r="3059" spans="1:127" x14ac:dyDescent="0.3">
      <c r="A3059" s="1"/>
      <c r="B3059" s="1"/>
      <c r="C3059" s="1"/>
      <c r="D3059" s="1"/>
      <c r="E3059" s="1"/>
      <c r="F3059" s="1"/>
      <c r="G3059" s="2"/>
      <c r="H3059" s="2"/>
      <c r="I3059" s="1"/>
      <c r="J3059" s="1"/>
      <c r="K3059" s="2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2"/>
      <c r="BF3059" s="1"/>
      <c r="BG3059" s="1"/>
      <c r="BH3059" s="1"/>
      <c r="BI3059" s="1"/>
      <c r="BJ3059" s="1"/>
      <c r="BK3059" s="1"/>
      <c r="BL3059" s="1"/>
      <c r="BM3059" s="1"/>
      <c r="BN3059" s="2"/>
      <c r="BO3059" s="1"/>
      <c r="BP3059" s="1"/>
      <c r="BQ3059" s="1"/>
      <c r="BR3059" s="2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2"/>
      <c r="CG3059" s="1"/>
      <c r="CH3059" s="1"/>
      <c r="CI3059" s="2"/>
      <c r="CJ3059" s="1"/>
      <c r="CK3059" s="1"/>
      <c r="CL3059" s="1"/>
      <c r="CM3059" s="1"/>
      <c r="CN3059" s="1"/>
      <c r="CO3059" s="1"/>
      <c r="CP3059" s="1"/>
      <c r="CQ3059" s="1"/>
      <c r="CR3059" s="2"/>
      <c r="CS3059" s="2"/>
      <c r="CT3059" s="2"/>
      <c r="CU3059" s="2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2"/>
      <c r="DR3059" s="1"/>
      <c r="DS3059" s="1"/>
      <c r="DT3059" s="1"/>
      <c r="DU3059" s="2"/>
      <c r="DV3059" s="1"/>
      <c r="DW3059" s="1"/>
    </row>
    <row r="3060" spans="1:127" x14ac:dyDescent="0.3">
      <c r="A3060" s="1"/>
      <c r="B3060" s="1"/>
      <c r="C3060" s="1"/>
      <c r="D3060" s="1"/>
      <c r="E3060" s="1"/>
      <c r="F3060" s="1"/>
      <c r="G3060" s="2"/>
      <c r="H3060" s="2"/>
      <c r="I3060" s="1"/>
      <c r="J3060" s="1"/>
      <c r="K3060" s="2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2"/>
      <c r="BF3060" s="1"/>
      <c r="BG3060" s="1"/>
      <c r="BH3060" s="1"/>
      <c r="BI3060" s="1"/>
      <c r="BJ3060" s="1"/>
      <c r="BK3060" s="1"/>
      <c r="BL3060" s="1"/>
      <c r="BM3060" s="1"/>
      <c r="BN3060" s="2"/>
      <c r="BO3060" s="1"/>
      <c r="BP3060" s="1"/>
      <c r="BQ3060" s="1"/>
      <c r="BR3060" s="2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2"/>
      <c r="CG3060" s="1"/>
      <c r="CH3060" s="1"/>
      <c r="CI3060" s="2"/>
      <c r="CJ3060" s="1"/>
      <c r="CK3060" s="1"/>
      <c r="CL3060" s="1"/>
      <c r="CM3060" s="1"/>
      <c r="CN3060" s="1"/>
      <c r="CO3060" s="1"/>
      <c r="CP3060" s="1"/>
      <c r="CQ3060" s="1"/>
      <c r="CR3060" s="2"/>
      <c r="CS3060" s="2"/>
      <c r="CT3060" s="2"/>
      <c r="CU3060" s="2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2"/>
      <c r="DR3060" s="1"/>
      <c r="DS3060" s="1"/>
      <c r="DT3060" s="1"/>
      <c r="DU3060" s="2"/>
      <c r="DV3060" s="1"/>
      <c r="DW3060" s="1"/>
    </row>
    <row r="3061" spans="1:127" x14ac:dyDescent="0.3">
      <c r="A3061" s="1"/>
      <c r="B3061" s="1"/>
      <c r="C3061" s="1"/>
      <c r="D3061" s="1"/>
      <c r="E3061" s="1"/>
      <c r="F3061" s="1"/>
      <c r="G3061" s="1"/>
      <c r="H3061" s="2"/>
      <c r="I3061" s="1"/>
      <c r="J3061" s="1"/>
      <c r="K3061" s="2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2"/>
      <c r="BF3061" s="1"/>
      <c r="BG3061" s="1"/>
      <c r="BH3061" s="1"/>
      <c r="BI3061" s="1"/>
      <c r="BJ3061" s="1"/>
      <c r="BK3061" s="1"/>
      <c r="BL3061" s="1"/>
      <c r="BM3061" s="1"/>
      <c r="BN3061" s="2"/>
      <c r="BO3061" s="1"/>
      <c r="BP3061" s="1"/>
      <c r="BQ3061" s="1"/>
      <c r="BR3061" s="2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2"/>
      <c r="CG3061" s="1"/>
      <c r="CH3061" s="1"/>
      <c r="CI3061" s="2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2"/>
      <c r="DR3061" s="1"/>
      <c r="DS3061" s="1"/>
      <c r="DT3061" s="1"/>
      <c r="DU3061" s="1"/>
      <c r="DV3061" s="1"/>
      <c r="DW3061" s="1"/>
    </row>
    <row r="3062" spans="1:127" x14ac:dyDescent="0.3">
      <c r="A3062" s="1"/>
      <c r="B3062" s="1"/>
      <c r="C3062" s="1"/>
      <c r="D3062" s="1"/>
      <c r="E3062" s="1"/>
      <c r="F3062" s="1"/>
      <c r="G3062" s="1"/>
      <c r="H3062" s="2"/>
      <c r="I3062" s="1"/>
      <c r="J3062" s="1"/>
      <c r="K3062" s="2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2"/>
      <c r="BF3062" s="1"/>
      <c r="BG3062" s="1"/>
      <c r="BH3062" s="1"/>
      <c r="BI3062" s="1"/>
      <c r="BJ3062" s="1"/>
      <c r="BK3062" s="1"/>
      <c r="BL3062" s="1"/>
      <c r="BM3062" s="1"/>
      <c r="BN3062" s="2"/>
      <c r="BO3062" s="1"/>
      <c r="BP3062" s="1"/>
      <c r="BQ3062" s="1"/>
      <c r="BR3062" s="2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2"/>
      <c r="CG3062" s="1"/>
      <c r="CH3062" s="1"/>
      <c r="CI3062" s="2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2"/>
      <c r="DR3062" s="1"/>
      <c r="DS3062" s="1"/>
      <c r="DT3062" s="1"/>
      <c r="DU3062" s="1"/>
      <c r="DV3062" s="1"/>
      <c r="DW3062" s="1"/>
    </row>
    <row r="3063" spans="1:127" x14ac:dyDescent="0.3">
      <c r="A3063" s="1"/>
      <c r="B3063" s="1"/>
      <c r="C3063" s="1"/>
      <c r="D3063" s="1"/>
      <c r="E3063" s="1"/>
      <c r="F3063" s="1"/>
      <c r="G3063" s="1"/>
      <c r="H3063" s="2"/>
      <c r="I3063" s="1"/>
      <c r="J3063" s="1"/>
      <c r="K3063" s="2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2"/>
      <c r="BF3063" s="1"/>
      <c r="BG3063" s="1"/>
      <c r="BH3063" s="1"/>
      <c r="BI3063" s="1"/>
      <c r="BJ3063" s="1"/>
      <c r="BK3063" s="1"/>
      <c r="BL3063" s="1"/>
      <c r="BM3063" s="1"/>
      <c r="BN3063" s="2"/>
      <c r="BO3063" s="1"/>
      <c r="BP3063" s="1"/>
      <c r="BQ3063" s="1"/>
      <c r="BR3063" s="2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2"/>
      <c r="CG3063" s="1"/>
      <c r="CH3063" s="1"/>
      <c r="CI3063" s="2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2"/>
      <c r="DR3063" s="1"/>
      <c r="DS3063" s="1"/>
      <c r="DT3063" s="1"/>
      <c r="DU3063" s="1"/>
      <c r="DV3063" s="1"/>
      <c r="DW3063" s="1"/>
    </row>
    <row r="3064" spans="1:127" x14ac:dyDescent="0.3">
      <c r="A3064" s="1"/>
      <c r="B3064" s="1"/>
      <c r="C3064" s="1"/>
      <c r="D3064" s="1"/>
      <c r="E3064" s="1"/>
      <c r="F3064" s="1"/>
      <c r="G3064" s="2"/>
      <c r="H3064" s="2"/>
      <c r="I3064" s="1"/>
      <c r="J3064" s="1"/>
      <c r="K3064" s="2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2"/>
      <c r="BF3064" s="1"/>
      <c r="BG3064" s="1"/>
      <c r="BH3064" s="1"/>
      <c r="BI3064" s="1"/>
      <c r="BJ3064" s="1"/>
      <c r="BK3064" s="1"/>
      <c r="BL3064" s="1"/>
      <c r="BM3064" s="1"/>
      <c r="BN3064" s="2"/>
      <c r="BO3064" s="1"/>
      <c r="BP3064" s="1"/>
      <c r="BQ3064" s="2"/>
      <c r="BR3064" s="2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2"/>
      <c r="CG3064" s="1"/>
      <c r="CH3064" s="1"/>
      <c r="CI3064" s="2"/>
      <c r="CJ3064" s="1"/>
      <c r="CK3064" s="1"/>
      <c r="CL3064" s="1"/>
      <c r="CM3064" s="1"/>
      <c r="CN3064" s="1"/>
      <c r="CO3064" s="1"/>
      <c r="CP3064" s="1"/>
      <c r="CQ3064" s="1"/>
      <c r="CR3064" s="2"/>
      <c r="CS3064" s="2"/>
      <c r="CT3064" s="2"/>
      <c r="CU3064" s="2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2"/>
      <c r="DR3064" s="1"/>
      <c r="DS3064" s="1"/>
      <c r="DT3064" s="1"/>
      <c r="DU3064" s="2"/>
      <c r="DV3064" s="1"/>
      <c r="DW3064" s="1"/>
    </row>
    <row r="3065" spans="1:127" x14ac:dyDescent="0.3">
      <c r="A3065" s="1"/>
      <c r="B3065" s="1"/>
      <c r="C3065" s="1"/>
      <c r="D3065" s="1"/>
      <c r="E3065" s="1"/>
      <c r="F3065" s="1"/>
      <c r="G3065" s="2"/>
      <c r="H3065" s="2"/>
      <c r="I3065" s="1"/>
      <c r="J3065" s="1"/>
      <c r="K3065" s="2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2"/>
      <c r="BF3065" s="1"/>
      <c r="BG3065" s="1"/>
      <c r="BH3065" s="1"/>
      <c r="BI3065" s="1"/>
      <c r="BJ3065" s="1"/>
      <c r="BK3065" s="1"/>
      <c r="BL3065" s="1"/>
      <c r="BM3065" s="1"/>
      <c r="BN3065" s="2"/>
      <c r="BO3065" s="1"/>
      <c r="BP3065" s="1"/>
      <c r="BQ3065" s="2"/>
      <c r="BR3065" s="2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2"/>
      <c r="CG3065" s="1"/>
      <c r="CH3065" s="1"/>
      <c r="CI3065" s="2"/>
      <c r="CJ3065" s="1"/>
      <c r="CK3065" s="1"/>
      <c r="CL3065" s="1"/>
      <c r="CM3065" s="1"/>
      <c r="CN3065" s="1"/>
      <c r="CO3065" s="1"/>
      <c r="CP3065" s="1"/>
      <c r="CQ3065" s="1"/>
      <c r="CR3065" s="2"/>
      <c r="CS3065" s="2"/>
      <c r="CT3065" s="2"/>
      <c r="CU3065" s="2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2"/>
      <c r="DR3065" s="1"/>
      <c r="DS3065" s="1"/>
      <c r="DT3065" s="1"/>
      <c r="DU3065" s="2"/>
      <c r="DV3065" s="1"/>
      <c r="DW3065" s="1"/>
    </row>
    <row r="3066" spans="1:127" x14ac:dyDescent="0.3">
      <c r="A3066" s="1"/>
      <c r="B3066" s="1"/>
      <c r="C3066" s="1"/>
      <c r="D3066" s="1"/>
      <c r="E3066" s="1"/>
      <c r="F3066" s="1"/>
      <c r="G3066" s="2"/>
      <c r="H3066" s="2"/>
      <c r="I3066" s="1"/>
      <c r="J3066" s="1"/>
      <c r="K3066" s="2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2"/>
      <c r="BF3066" s="1"/>
      <c r="BG3066" s="1"/>
      <c r="BH3066" s="1"/>
      <c r="BI3066" s="1"/>
      <c r="BJ3066" s="1"/>
      <c r="BK3066" s="1"/>
      <c r="BL3066" s="1"/>
      <c r="BM3066" s="1"/>
      <c r="BN3066" s="2"/>
      <c r="BO3066" s="1"/>
      <c r="BP3066" s="1"/>
      <c r="BQ3066" s="2"/>
      <c r="BR3066" s="2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2"/>
      <c r="CG3066" s="1"/>
      <c r="CH3066" s="1"/>
      <c r="CI3066" s="2"/>
      <c r="CJ3066" s="1"/>
      <c r="CK3066" s="1"/>
      <c r="CL3066" s="1"/>
      <c r="CM3066" s="1"/>
      <c r="CN3066" s="1"/>
      <c r="CO3066" s="1"/>
      <c r="CP3066" s="1"/>
      <c r="CQ3066" s="1"/>
      <c r="CR3066" s="2"/>
      <c r="CS3066" s="2"/>
      <c r="CT3066" s="2"/>
      <c r="CU3066" s="2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2"/>
      <c r="DR3066" s="1"/>
      <c r="DS3066" s="1"/>
      <c r="DT3066" s="1"/>
      <c r="DU3066" s="2"/>
      <c r="DV3066" s="1"/>
      <c r="DW3066" s="1"/>
    </row>
    <row r="3067" spans="1:127" x14ac:dyDescent="0.3">
      <c r="A3067" s="1"/>
      <c r="B3067" s="1"/>
      <c r="C3067" s="1"/>
      <c r="D3067" s="1"/>
      <c r="E3067" s="1"/>
      <c r="F3067" s="1"/>
      <c r="G3067" s="2"/>
      <c r="H3067" s="2"/>
      <c r="I3067" s="1"/>
      <c r="J3067" s="1"/>
      <c r="K3067" s="2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2"/>
      <c r="BF3067" s="1"/>
      <c r="BG3067" s="1"/>
      <c r="BH3067" s="1"/>
      <c r="BI3067" s="1"/>
      <c r="BJ3067" s="1"/>
      <c r="BK3067" s="1"/>
      <c r="BL3067" s="1"/>
      <c r="BM3067" s="1"/>
      <c r="BN3067" s="2"/>
      <c r="BO3067" s="1"/>
      <c r="BP3067" s="1"/>
      <c r="BQ3067" s="1"/>
      <c r="BR3067" s="2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2"/>
      <c r="CG3067" s="1"/>
      <c r="CH3067" s="1"/>
      <c r="CI3067" s="2"/>
      <c r="CJ3067" s="1"/>
      <c r="CK3067" s="1"/>
      <c r="CL3067" s="1"/>
      <c r="CM3067" s="1"/>
      <c r="CN3067" s="1"/>
      <c r="CO3067" s="1"/>
      <c r="CP3067" s="1"/>
      <c r="CQ3067" s="1"/>
      <c r="CR3067" s="2"/>
      <c r="CS3067" s="2"/>
      <c r="CT3067" s="2"/>
      <c r="CU3067" s="2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2"/>
      <c r="DR3067" s="1"/>
      <c r="DS3067" s="1"/>
      <c r="DT3067" s="1"/>
      <c r="DU3067" s="2"/>
      <c r="DV3067" s="1"/>
      <c r="DW3067" s="1"/>
    </row>
    <row r="3068" spans="1:127" x14ac:dyDescent="0.3">
      <c r="A3068" s="1"/>
      <c r="B3068" s="1"/>
      <c r="C3068" s="1"/>
      <c r="D3068" s="1"/>
      <c r="E3068" s="1"/>
      <c r="F3068" s="1"/>
      <c r="G3068" s="1"/>
      <c r="H3068" s="2"/>
      <c r="I3068" s="1"/>
      <c r="J3068" s="1"/>
      <c r="K3068" s="2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2"/>
      <c r="BF3068" s="1"/>
      <c r="BG3068" s="1"/>
      <c r="BH3068" s="1"/>
      <c r="BI3068" s="1"/>
      <c r="BJ3068" s="1"/>
      <c r="BK3068" s="1"/>
      <c r="BL3068" s="1"/>
      <c r="BM3068" s="1"/>
      <c r="BN3068" s="2"/>
      <c r="BO3068" s="1"/>
      <c r="BP3068" s="1"/>
      <c r="BQ3068" s="1"/>
      <c r="BR3068" s="2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2"/>
      <c r="CG3068" s="1"/>
      <c r="CH3068" s="1"/>
      <c r="CI3068" s="2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2"/>
      <c r="DR3068" s="1"/>
      <c r="DS3068" s="1"/>
      <c r="DT3068" s="1"/>
      <c r="DU3068" s="1"/>
      <c r="DV3068" s="1"/>
      <c r="DW3068" s="1"/>
    </row>
    <row r="3069" spans="1:127" x14ac:dyDescent="0.3">
      <c r="A3069" s="1"/>
      <c r="B3069" s="1"/>
      <c r="C3069" s="1"/>
      <c r="D3069" s="1"/>
      <c r="E3069" s="1"/>
      <c r="F3069" s="1"/>
      <c r="G3069" s="1"/>
      <c r="H3069" s="2"/>
      <c r="I3069" s="1"/>
      <c r="J3069" s="1"/>
      <c r="K3069" s="2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2"/>
      <c r="BF3069" s="1"/>
      <c r="BG3069" s="1"/>
      <c r="BH3069" s="1"/>
      <c r="BI3069" s="1"/>
      <c r="BJ3069" s="1"/>
      <c r="BK3069" s="1"/>
      <c r="BL3069" s="1"/>
      <c r="BM3069" s="1"/>
      <c r="BN3069" s="2"/>
      <c r="BO3069" s="1"/>
      <c r="BP3069" s="1"/>
      <c r="BQ3069" s="1"/>
      <c r="BR3069" s="2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2"/>
      <c r="CG3069" s="1"/>
      <c r="CH3069" s="1"/>
      <c r="CI3069" s="2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2"/>
      <c r="DR3069" s="1"/>
      <c r="DS3069" s="1"/>
      <c r="DT3069" s="1"/>
      <c r="DU3069" s="1"/>
      <c r="DV3069" s="1"/>
      <c r="DW3069" s="1"/>
    </row>
    <row r="3070" spans="1:127" x14ac:dyDescent="0.3">
      <c r="A3070" s="1"/>
      <c r="B3070" s="1"/>
      <c r="C3070" s="1"/>
      <c r="D3070" s="1"/>
      <c r="E3070" s="1"/>
      <c r="F3070" s="1"/>
      <c r="G3070" s="2"/>
      <c r="H3070" s="2"/>
      <c r="I3070" s="1"/>
      <c r="J3070" s="1"/>
      <c r="K3070" s="2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2"/>
      <c r="BF3070" s="1"/>
      <c r="BG3070" s="1"/>
      <c r="BH3070" s="1"/>
      <c r="BI3070" s="1"/>
      <c r="BJ3070" s="1"/>
      <c r="BK3070" s="1"/>
      <c r="BL3070" s="1"/>
      <c r="BM3070" s="1"/>
      <c r="BN3070" s="2"/>
      <c r="BO3070" s="1"/>
      <c r="BP3070" s="1"/>
      <c r="BQ3070" s="1"/>
      <c r="BR3070" s="2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2"/>
      <c r="CG3070" s="1"/>
      <c r="CH3070" s="1"/>
      <c r="CI3070" s="2"/>
      <c r="CJ3070" s="1"/>
      <c r="CK3070" s="1"/>
      <c r="CL3070" s="1"/>
      <c r="CM3070" s="1"/>
      <c r="CN3070" s="1"/>
      <c r="CO3070" s="1"/>
      <c r="CP3070" s="1"/>
      <c r="CQ3070" s="1"/>
      <c r="CR3070" s="2"/>
      <c r="CS3070" s="2"/>
      <c r="CT3070" s="2"/>
      <c r="CU3070" s="2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2"/>
      <c r="DR3070" s="1"/>
      <c r="DS3070" s="1"/>
      <c r="DT3070" s="1"/>
      <c r="DU3070" s="2"/>
      <c r="DV3070" s="1"/>
      <c r="DW3070" s="1"/>
    </row>
    <row r="3071" spans="1:127" x14ac:dyDescent="0.3">
      <c r="A3071" s="1"/>
      <c r="B3071" s="1"/>
      <c r="C3071" s="1"/>
      <c r="D3071" s="1"/>
      <c r="E3071" s="1"/>
      <c r="F3071" s="1"/>
      <c r="G3071" s="2"/>
      <c r="H3071" s="2"/>
      <c r="I3071" s="1"/>
      <c r="J3071" s="1"/>
      <c r="K3071" s="2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2"/>
      <c r="BF3071" s="1"/>
      <c r="BG3071" s="1"/>
      <c r="BH3071" s="1"/>
      <c r="BI3071" s="1"/>
      <c r="BJ3071" s="1"/>
      <c r="BK3071" s="1"/>
      <c r="BL3071" s="1"/>
      <c r="BM3071" s="1"/>
      <c r="BN3071" s="2"/>
      <c r="BO3071" s="1"/>
      <c r="BP3071" s="1"/>
      <c r="BQ3071" s="1"/>
      <c r="BR3071" s="2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2"/>
      <c r="CG3071" s="1"/>
      <c r="CH3071" s="1"/>
      <c r="CI3071" s="2"/>
      <c r="CJ3071" s="1"/>
      <c r="CK3071" s="1"/>
      <c r="CL3071" s="1"/>
      <c r="CM3071" s="1"/>
      <c r="CN3071" s="1"/>
      <c r="CO3071" s="1"/>
      <c r="CP3071" s="1"/>
      <c r="CQ3071" s="1"/>
      <c r="CR3071" s="2"/>
      <c r="CS3071" s="2"/>
      <c r="CT3071" s="2"/>
      <c r="CU3071" s="2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2"/>
      <c r="DR3071" s="1"/>
      <c r="DS3071" s="1"/>
      <c r="DT3071" s="1"/>
      <c r="DU3071" s="2"/>
      <c r="DV3071" s="1"/>
      <c r="DW3071" s="1"/>
    </row>
    <row r="3072" spans="1:127" x14ac:dyDescent="0.3">
      <c r="A3072" s="1"/>
      <c r="B3072" s="1"/>
      <c r="C3072" s="1"/>
      <c r="D3072" s="1"/>
      <c r="E3072" s="1"/>
      <c r="F3072" s="1"/>
      <c r="G3072" s="1"/>
      <c r="H3072" s="2"/>
      <c r="I3072" s="1"/>
      <c r="J3072" s="1"/>
      <c r="K3072" s="2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2"/>
      <c r="BF3072" s="1"/>
      <c r="BG3072" s="1"/>
      <c r="BH3072" s="1"/>
      <c r="BI3072" s="1"/>
      <c r="BJ3072" s="1"/>
      <c r="BK3072" s="1"/>
      <c r="BL3072" s="1"/>
      <c r="BM3072" s="1"/>
      <c r="BN3072" s="2"/>
      <c r="BO3072" s="1"/>
      <c r="BP3072" s="1"/>
      <c r="BQ3072" s="1"/>
      <c r="BR3072" s="2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2"/>
      <c r="CG3072" s="1"/>
      <c r="CH3072" s="1"/>
      <c r="CI3072" s="2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2"/>
      <c r="DR3072" s="1"/>
      <c r="DS3072" s="1"/>
      <c r="DT3072" s="1"/>
      <c r="DU3072" s="1"/>
      <c r="DV3072" s="1"/>
      <c r="DW3072" s="1"/>
    </row>
    <row r="3073" spans="1:127" x14ac:dyDescent="0.3">
      <c r="A3073" s="1"/>
      <c r="B3073" s="1"/>
      <c r="C3073" s="1"/>
      <c r="D3073" s="1"/>
      <c r="E3073" s="1"/>
      <c r="F3073" s="1"/>
      <c r="G3073" s="1"/>
      <c r="H3073" s="2"/>
      <c r="I3073" s="1"/>
      <c r="J3073" s="1"/>
      <c r="K3073" s="2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2"/>
      <c r="BF3073" s="1"/>
      <c r="BG3073" s="1"/>
      <c r="BH3073" s="1"/>
      <c r="BI3073" s="1"/>
      <c r="BJ3073" s="1"/>
      <c r="BK3073" s="1"/>
      <c r="BL3073" s="1"/>
      <c r="BM3073" s="1"/>
      <c r="BN3073" s="2"/>
      <c r="BO3073" s="1"/>
      <c r="BP3073" s="1"/>
      <c r="BQ3073" s="1"/>
      <c r="BR3073" s="2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2"/>
      <c r="CG3073" s="1"/>
      <c r="CH3073" s="1"/>
      <c r="CI3073" s="2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2"/>
      <c r="DR3073" s="1"/>
      <c r="DS3073" s="1"/>
      <c r="DT3073" s="1"/>
      <c r="DU3073" s="1"/>
      <c r="DV3073" s="1"/>
      <c r="DW3073" s="1"/>
    </row>
    <row r="3074" spans="1:127" x14ac:dyDescent="0.3">
      <c r="A3074" s="1"/>
      <c r="B3074" s="1"/>
      <c r="C3074" s="1"/>
      <c r="D3074" s="1"/>
      <c r="E3074" s="1"/>
      <c r="F3074" s="1"/>
      <c r="G3074" s="1"/>
      <c r="H3074" s="2"/>
      <c r="I3074" s="1"/>
      <c r="J3074" s="1"/>
      <c r="K3074" s="2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2"/>
      <c r="BF3074" s="1"/>
      <c r="BG3074" s="1"/>
      <c r="BH3074" s="1"/>
      <c r="BI3074" s="1"/>
      <c r="BJ3074" s="1"/>
      <c r="BK3074" s="1"/>
      <c r="BL3074" s="1"/>
      <c r="BM3074" s="1"/>
      <c r="BN3074" s="2"/>
      <c r="BO3074" s="1"/>
      <c r="BP3074" s="1"/>
      <c r="BQ3074" s="1"/>
      <c r="BR3074" s="2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2"/>
      <c r="CG3074" s="1"/>
      <c r="CH3074" s="1"/>
      <c r="CI3074" s="2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2"/>
      <c r="DR3074" s="1"/>
      <c r="DS3074" s="1"/>
      <c r="DT3074" s="1"/>
      <c r="DU3074" s="1"/>
      <c r="DV3074" s="1"/>
      <c r="DW3074" s="1"/>
    </row>
    <row r="3075" spans="1:127" x14ac:dyDescent="0.3">
      <c r="A3075" s="1"/>
      <c r="B3075" s="1"/>
      <c r="C3075" s="1"/>
      <c r="D3075" s="1"/>
      <c r="E3075" s="1"/>
      <c r="F3075" s="1"/>
      <c r="G3075" s="1"/>
      <c r="H3075" s="2"/>
      <c r="I3075" s="1"/>
      <c r="J3075" s="1"/>
      <c r="K3075" s="2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2"/>
      <c r="BF3075" s="1"/>
      <c r="BG3075" s="1"/>
      <c r="BH3075" s="1"/>
      <c r="BI3075" s="1"/>
      <c r="BJ3075" s="1"/>
      <c r="BK3075" s="1"/>
      <c r="BL3075" s="1"/>
      <c r="BM3075" s="1"/>
      <c r="BN3075" s="2"/>
      <c r="BO3075" s="1"/>
      <c r="BP3075" s="1"/>
      <c r="BQ3075" s="1"/>
      <c r="BR3075" s="2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2"/>
      <c r="CG3075" s="1"/>
      <c r="CH3075" s="1"/>
      <c r="CI3075" s="2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2"/>
      <c r="DR3075" s="1"/>
      <c r="DS3075" s="1"/>
      <c r="DT3075" s="1"/>
      <c r="DU3075" s="1"/>
      <c r="DV3075" s="1"/>
      <c r="DW3075" s="1"/>
    </row>
    <row r="3076" spans="1:127" x14ac:dyDescent="0.3">
      <c r="A3076" s="1"/>
      <c r="B3076" s="1"/>
      <c r="C3076" s="1"/>
      <c r="D3076" s="1"/>
      <c r="E3076" s="1"/>
      <c r="F3076" s="1"/>
      <c r="G3076" s="1"/>
      <c r="H3076" s="2"/>
      <c r="I3076" s="1"/>
      <c r="J3076" s="1"/>
      <c r="K3076" s="2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2"/>
      <c r="BF3076" s="1"/>
      <c r="BG3076" s="1"/>
      <c r="BH3076" s="1"/>
      <c r="BI3076" s="1"/>
      <c r="BJ3076" s="1"/>
      <c r="BK3076" s="1"/>
      <c r="BL3076" s="1"/>
      <c r="BM3076" s="1"/>
      <c r="BN3076" s="2"/>
      <c r="BO3076" s="1"/>
      <c r="BP3076" s="1"/>
      <c r="BQ3076" s="1"/>
      <c r="BR3076" s="2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2"/>
      <c r="CG3076" s="1"/>
      <c r="CH3076" s="1"/>
      <c r="CI3076" s="2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2"/>
      <c r="DR3076" s="1"/>
      <c r="DS3076" s="1"/>
      <c r="DT3076" s="1"/>
      <c r="DU3076" s="1"/>
      <c r="DV3076" s="1"/>
      <c r="DW3076" s="1"/>
    </row>
    <row r="3077" spans="1:127" x14ac:dyDescent="0.3">
      <c r="A3077" s="1"/>
      <c r="B3077" s="1"/>
      <c r="C3077" s="1"/>
      <c r="D3077" s="1"/>
      <c r="E3077" s="1"/>
      <c r="F3077" s="1"/>
      <c r="G3077" s="1"/>
      <c r="H3077" s="2"/>
      <c r="I3077" s="1"/>
      <c r="J3077" s="1"/>
      <c r="K3077" s="2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2"/>
      <c r="BF3077" s="1"/>
      <c r="BG3077" s="1"/>
      <c r="BH3077" s="1"/>
      <c r="BI3077" s="1"/>
      <c r="BJ3077" s="1"/>
      <c r="BK3077" s="1"/>
      <c r="BL3077" s="1"/>
      <c r="BM3077" s="1"/>
      <c r="BN3077" s="2"/>
      <c r="BO3077" s="1"/>
      <c r="BP3077" s="1"/>
      <c r="BQ3077" s="1"/>
      <c r="BR3077" s="2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2"/>
      <c r="CG3077" s="1"/>
      <c r="CH3077" s="1"/>
      <c r="CI3077" s="2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2"/>
      <c r="DR3077" s="1"/>
      <c r="DS3077" s="1"/>
      <c r="DT3077" s="1"/>
      <c r="DU3077" s="1"/>
      <c r="DV3077" s="1"/>
      <c r="DW3077" s="1"/>
    </row>
    <row r="3078" spans="1:127" x14ac:dyDescent="0.3">
      <c r="A3078" s="1"/>
      <c r="B3078" s="1"/>
      <c r="C3078" s="1"/>
      <c r="D3078" s="1"/>
      <c r="E3078" s="1"/>
      <c r="F3078" s="1"/>
      <c r="G3078" s="1"/>
      <c r="H3078" s="2"/>
      <c r="I3078" s="1"/>
      <c r="J3078" s="1"/>
      <c r="K3078" s="2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2"/>
      <c r="BF3078" s="1"/>
      <c r="BG3078" s="1"/>
      <c r="BH3078" s="1"/>
      <c r="BI3078" s="1"/>
      <c r="BJ3078" s="1"/>
      <c r="BK3078" s="1"/>
      <c r="BL3078" s="1"/>
      <c r="BM3078" s="1"/>
      <c r="BN3078" s="2"/>
      <c r="BO3078" s="1"/>
      <c r="BP3078" s="1"/>
      <c r="BQ3078" s="1"/>
      <c r="BR3078" s="2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2"/>
      <c r="CG3078" s="1"/>
      <c r="CH3078" s="1"/>
      <c r="CI3078" s="2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2"/>
      <c r="DR3078" s="1"/>
      <c r="DS3078" s="1"/>
      <c r="DT3078" s="1"/>
      <c r="DU3078" s="1"/>
      <c r="DV3078" s="1"/>
      <c r="DW3078" s="1"/>
    </row>
    <row r="3079" spans="1:127" x14ac:dyDescent="0.3">
      <c r="A3079" s="1"/>
      <c r="B3079" s="1"/>
      <c r="C3079" s="1"/>
      <c r="D3079" s="1"/>
      <c r="E3079" s="1"/>
      <c r="F3079" s="1"/>
      <c r="G3079" s="1"/>
      <c r="H3079" s="2"/>
      <c r="I3079" s="1"/>
      <c r="J3079" s="1"/>
      <c r="K3079" s="2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2"/>
      <c r="BF3079" s="1"/>
      <c r="BG3079" s="1"/>
      <c r="BH3079" s="1"/>
      <c r="BI3079" s="1"/>
      <c r="BJ3079" s="1"/>
      <c r="BK3079" s="1"/>
      <c r="BL3079" s="1"/>
      <c r="BM3079" s="1"/>
      <c r="BN3079" s="2"/>
      <c r="BO3079" s="1"/>
      <c r="BP3079" s="1"/>
      <c r="BQ3079" s="1"/>
      <c r="BR3079" s="2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2"/>
      <c r="CG3079" s="1"/>
      <c r="CH3079" s="1"/>
      <c r="CI3079" s="2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2"/>
      <c r="DR3079" s="1"/>
      <c r="DS3079" s="1"/>
      <c r="DT3079" s="1"/>
      <c r="DU3079" s="1"/>
      <c r="DV3079" s="1"/>
      <c r="DW3079" s="1"/>
    </row>
    <row r="3080" spans="1:127" x14ac:dyDescent="0.3">
      <c r="A3080" s="1"/>
      <c r="B3080" s="1"/>
      <c r="C3080" s="1"/>
      <c r="D3080" s="1"/>
      <c r="E3080" s="1"/>
      <c r="F3080" s="1"/>
      <c r="G3080" s="1"/>
      <c r="H3080" s="2"/>
      <c r="I3080" s="1"/>
      <c r="J3080" s="1"/>
      <c r="K3080" s="2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2"/>
      <c r="BF3080" s="1"/>
      <c r="BG3080" s="1"/>
      <c r="BH3080" s="1"/>
      <c r="BI3080" s="1"/>
      <c r="BJ3080" s="1"/>
      <c r="BK3080" s="1"/>
      <c r="BL3080" s="1"/>
      <c r="BM3080" s="1"/>
      <c r="BN3080" s="2"/>
      <c r="BO3080" s="1"/>
      <c r="BP3080" s="1"/>
      <c r="BQ3080" s="1"/>
      <c r="BR3080" s="2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2"/>
      <c r="CG3080" s="1"/>
      <c r="CH3080" s="1"/>
      <c r="CI3080" s="2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2"/>
      <c r="DR3080" s="1"/>
      <c r="DS3080" s="1"/>
      <c r="DT3080" s="1"/>
      <c r="DU3080" s="1"/>
      <c r="DV3080" s="1"/>
      <c r="DW3080" s="1"/>
    </row>
    <row r="3081" spans="1:127" x14ac:dyDescent="0.3">
      <c r="A3081" s="1"/>
      <c r="B3081" s="1"/>
      <c r="C3081" s="1"/>
      <c r="D3081" s="1"/>
      <c r="E3081" s="1"/>
      <c r="F3081" s="1"/>
      <c r="G3081" s="1"/>
      <c r="H3081" s="2"/>
      <c r="I3081" s="1"/>
      <c r="J3081" s="1"/>
      <c r="K3081" s="2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2"/>
      <c r="BF3081" s="1"/>
      <c r="BG3081" s="1"/>
      <c r="BH3081" s="1"/>
      <c r="BI3081" s="1"/>
      <c r="BJ3081" s="1"/>
      <c r="BK3081" s="1"/>
      <c r="BL3081" s="1"/>
      <c r="BM3081" s="1"/>
      <c r="BN3081" s="2"/>
      <c r="BO3081" s="1"/>
      <c r="BP3081" s="1"/>
      <c r="BQ3081" s="1"/>
      <c r="BR3081" s="2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2"/>
      <c r="CG3081" s="1"/>
      <c r="CH3081" s="1"/>
      <c r="CI3081" s="2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2"/>
      <c r="DR3081" s="1"/>
      <c r="DS3081" s="1"/>
      <c r="DT3081" s="1"/>
      <c r="DU3081" s="1"/>
      <c r="DV3081" s="1"/>
      <c r="DW3081" s="1"/>
    </row>
    <row r="3082" spans="1:127" x14ac:dyDescent="0.3">
      <c r="A3082" s="1"/>
      <c r="B3082" s="1"/>
      <c r="C3082" s="1"/>
      <c r="D3082" s="1"/>
      <c r="E3082" s="1"/>
      <c r="F3082" s="1"/>
      <c r="G3082" s="1"/>
      <c r="H3082" s="2"/>
      <c r="I3082" s="1"/>
      <c r="J3082" s="1"/>
      <c r="K3082" s="2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2"/>
      <c r="BF3082" s="1"/>
      <c r="BG3082" s="1"/>
      <c r="BH3082" s="1"/>
      <c r="BI3082" s="1"/>
      <c r="BJ3082" s="1"/>
      <c r="BK3082" s="1"/>
      <c r="BL3082" s="1"/>
      <c r="BM3082" s="1"/>
      <c r="BN3082" s="2"/>
      <c r="BO3082" s="1"/>
      <c r="BP3082" s="1"/>
      <c r="BQ3082" s="1"/>
      <c r="BR3082" s="2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2"/>
      <c r="CG3082" s="1"/>
      <c r="CH3082" s="1"/>
      <c r="CI3082" s="2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2"/>
      <c r="DR3082" s="1"/>
      <c r="DS3082" s="1"/>
      <c r="DT3082" s="1"/>
      <c r="DU3082" s="1"/>
      <c r="DV3082" s="1"/>
      <c r="DW3082" s="1"/>
    </row>
    <row r="3083" spans="1:127" x14ac:dyDescent="0.3">
      <c r="A3083" s="1"/>
      <c r="B3083" s="1"/>
      <c r="C3083" s="1"/>
      <c r="D3083" s="1"/>
      <c r="E3083" s="1"/>
      <c r="F3083" s="1"/>
      <c r="G3083" s="1"/>
      <c r="H3083" s="2"/>
      <c r="I3083" s="1"/>
      <c r="J3083" s="1"/>
      <c r="K3083" s="2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2"/>
      <c r="BF3083" s="1"/>
      <c r="BG3083" s="1"/>
      <c r="BH3083" s="1"/>
      <c r="BI3083" s="1"/>
      <c r="BJ3083" s="1"/>
      <c r="BK3083" s="1"/>
      <c r="BL3083" s="1"/>
      <c r="BM3083" s="1"/>
      <c r="BN3083" s="2"/>
      <c r="BO3083" s="1"/>
      <c r="BP3083" s="1"/>
      <c r="BQ3083" s="1"/>
      <c r="BR3083" s="2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2"/>
      <c r="CG3083" s="1"/>
      <c r="CH3083" s="1"/>
      <c r="CI3083" s="2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2"/>
      <c r="DR3083" s="1"/>
      <c r="DS3083" s="1"/>
      <c r="DT3083" s="1"/>
      <c r="DU3083" s="1"/>
      <c r="DV3083" s="1"/>
      <c r="DW3083" s="1"/>
    </row>
    <row r="3084" spans="1:127" x14ac:dyDescent="0.3">
      <c r="A3084" s="1"/>
      <c r="B3084" s="1"/>
      <c r="C3084" s="1"/>
      <c r="D3084" s="1"/>
      <c r="E3084" s="1"/>
      <c r="F3084" s="1"/>
      <c r="G3084" s="1"/>
      <c r="H3084" s="2"/>
      <c r="I3084" s="1"/>
      <c r="J3084" s="1"/>
      <c r="K3084" s="2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2"/>
      <c r="BF3084" s="1"/>
      <c r="BG3084" s="1"/>
      <c r="BH3084" s="1"/>
      <c r="BI3084" s="1"/>
      <c r="BJ3084" s="1"/>
      <c r="BK3084" s="1"/>
      <c r="BL3084" s="1"/>
      <c r="BM3084" s="1"/>
      <c r="BN3084" s="2"/>
      <c r="BO3084" s="1"/>
      <c r="BP3084" s="1"/>
      <c r="BQ3084" s="1"/>
      <c r="BR3084" s="2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2"/>
      <c r="CG3084" s="1"/>
      <c r="CH3084" s="1"/>
      <c r="CI3084" s="2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2"/>
      <c r="DR3084" s="1"/>
      <c r="DS3084" s="1"/>
      <c r="DT3084" s="1"/>
      <c r="DU3084" s="1"/>
      <c r="DV3084" s="1"/>
      <c r="DW3084" s="1"/>
    </row>
    <row r="3085" spans="1:127" x14ac:dyDescent="0.3">
      <c r="A3085" s="1"/>
      <c r="B3085" s="1"/>
      <c r="C3085" s="1"/>
      <c r="D3085" s="1"/>
      <c r="E3085" s="1"/>
      <c r="F3085" s="1"/>
      <c r="G3085" s="2"/>
      <c r="H3085" s="2"/>
      <c r="I3085" s="1"/>
      <c r="J3085" s="1"/>
      <c r="K3085" s="2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2"/>
      <c r="BF3085" s="1"/>
      <c r="BG3085" s="1"/>
      <c r="BH3085" s="1"/>
      <c r="BI3085" s="1"/>
      <c r="BJ3085" s="1"/>
      <c r="BK3085" s="1"/>
      <c r="BL3085" s="1"/>
      <c r="BM3085" s="1"/>
      <c r="BN3085" s="2"/>
      <c r="BO3085" s="1"/>
      <c r="BP3085" s="1"/>
      <c r="BQ3085" s="1"/>
      <c r="BR3085" s="2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2"/>
      <c r="CG3085" s="1"/>
      <c r="CH3085" s="1"/>
      <c r="CI3085" s="2"/>
      <c r="CJ3085" s="1"/>
      <c r="CK3085" s="1"/>
      <c r="CL3085" s="1"/>
      <c r="CM3085" s="1"/>
      <c r="CN3085" s="1"/>
      <c r="CO3085" s="1"/>
      <c r="CP3085" s="1"/>
      <c r="CQ3085" s="1"/>
      <c r="CR3085" s="2"/>
      <c r="CS3085" s="2"/>
      <c r="CT3085" s="2"/>
      <c r="CU3085" s="2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2"/>
      <c r="DR3085" s="1"/>
      <c r="DS3085" s="1"/>
      <c r="DT3085" s="1"/>
      <c r="DU3085" s="2"/>
      <c r="DV3085" s="1"/>
      <c r="DW3085" s="1"/>
    </row>
    <row r="3086" spans="1:127" x14ac:dyDescent="0.3">
      <c r="A3086" s="1"/>
      <c r="B3086" s="1"/>
      <c r="C3086" s="1"/>
      <c r="D3086" s="1"/>
      <c r="E3086" s="1"/>
      <c r="F3086" s="1"/>
      <c r="G3086" s="2"/>
      <c r="H3086" s="2"/>
      <c r="I3086" s="1"/>
      <c r="J3086" s="1"/>
      <c r="K3086" s="2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2"/>
      <c r="BF3086" s="1"/>
      <c r="BG3086" s="1"/>
      <c r="BH3086" s="1"/>
      <c r="BI3086" s="1"/>
      <c r="BJ3086" s="1"/>
      <c r="BK3086" s="1"/>
      <c r="BL3086" s="1"/>
      <c r="BM3086" s="1"/>
      <c r="BN3086" s="2"/>
      <c r="BO3086" s="1"/>
      <c r="BP3086" s="1"/>
      <c r="BQ3086" s="1"/>
      <c r="BR3086" s="2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2"/>
      <c r="CG3086" s="1"/>
      <c r="CH3086" s="1"/>
      <c r="CI3086" s="2"/>
      <c r="CJ3086" s="1"/>
      <c r="CK3086" s="1"/>
      <c r="CL3086" s="1"/>
      <c r="CM3086" s="1"/>
      <c r="CN3086" s="1"/>
      <c r="CO3086" s="1"/>
      <c r="CP3086" s="1"/>
      <c r="CQ3086" s="1"/>
      <c r="CR3086" s="2"/>
      <c r="CS3086" s="2"/>
      <c r="CT3086" s="2"/>
      <c r="CU3086" s="2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2"/>
      <c r="DR3086" s="1"/>
      <c r="DS3086" s="1"/>
      <c r="DT3086" s="1"/>
      <c r="DU3086" s="2"/>
      <c r="DV3086" s="1"/>
      <c r="DW3086" s="1"/>
    </row>
    <row r="3087" spans="1:127" x14ac:dyDescent="0.3">
      <c r="A3087" s="1"/>
      <c r="B3087" s="1"/>
      <c r="C3087" s="1"/>
      <c r="D3087" s="1"/>
      <c r="E3087" s="1"/>
      <c r="F3087" s="1"/>
      <c r="G3087" s="1"/>
      <c r="H3087" s="2"/>
      <c r="I3087" s="1"/>
      <c r="J3087" s="1"/>
      <c r="K3087" s="2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2"/>
      <c r="BF3087" s="1"/>
      <c r="BG3087" s="1"/>
      <c r="BH3087" s="1"/>
      <c r="BI3087" s="1"/>
      <c r="BJ3087" s="1"/>
      <c r="BK3087" s="1"/>
      <c r="BL3087" s="1"/>
      <c r="BM3087" s="1"/>
      <c r="BN3087" s="2"/>
      <c r="BO3087" s="1"/>
      <c r="BP3087" s="1"/>
      <c r="BQ3087" s="1"/>
      <c r="BR3087" s="2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2"/>
      <c r="CG3087" s="1"/>
      <c r="CH3087" s="1"/>
      <c r="CI3087" s="2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2"/>
      <c r="DR3087" s="1"/>
      <c r="DS3087" s="1"/>
      <c r="DT3087" s="1"/>
      <c r="DU3087" s="1"/>
      <c r="DV3087" s="1"/>
      <c r="DW3087" s="1"/>
    </row>
    <row r="3088" spans="1:127" x14ac:dyDescent="0.3">
      <c r="A3088" s="1"/>
      <c r="B3088" s="1"/>
      <c r="C3088" s="1"/>
      <c r="D3088" s="1"/>
      <c r="E3088" s="1"/>
      <c r="F3088" s="1"/>
      <c r="G3088" s="1"/>
      <c r="H3088" s="2"/>
      <c r="I3088" s="1"/>
      <c r="J3088" s="1"/>
      <c r="K3088" s="2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2"/>
      <c r="BF3088" s="1"/>
      <c r="BG3088" s="1"/>
      <c r="BH3088" s="1"/>
      <c r="BI3088" s="1"/>
      <c r="BJ3088" s="1"/>
      <c r="BK3088" s="1"/>
      <c r="BL3088" s="1"/>
      <c r="BM3088" s="1"/>
      <c r="BN3088" s="2"/>
      <c r="BO3088" s="1"/>
      <c r="BP3088" s="1"/>
      <c r="BQ3088" s="1"/>
      <c r="BR3088" s="2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2"/>
      <c r="CG3088" s="1"/>
      <c r="CH3088" s="1"/>
      <c r="CI3088" s="2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2"/>
      <c r="DR3088" s="1"/>
      <c r="DS3088" s="1"/>
      <c r="DT3088" s="1"/>
      <c r="DU3088" s="1"/>
      <c r="DV3088" s="1"/>
      <c r="DW3088" s="1"/>
    </row>
    <row r="3089" spans="1:127" x14ac:dyDescent="0.3">
      <c r="A3089" s="1"/>
      <c r="B3089" s="1"/>
      <c r="C3089" s="1"/>
      <c r="D3089" s="1"/>
      <c r="E3089" s="1"/>
      <c r="F3089" s="1"/>
      <c r="G3089" s="1"/>
      <c r="H3089" s="2"/>
      <c r="I3089" s="1"/>
      <c r="J3089" s="1"/>
      <c r="K3089" s="2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2"/>
      <c r="BF3089" s="1"/>
      <c r="BG3089" s="1"/>
      <c r="BH3089" s="1"/>
      <c r="BI3089" s="1"/>
      <c r="BJ3089" s="1"/>
      <c r="BK3089" s="1"/>
      <c r="BL3089" s="1"/>
      <c r="BM3089" s="1"/>
      <c r="BN3089" s="2"/>
      <c r="BO3089" s="1"/>
      <c r="BP3089" s="1"/>
      <c r="BQ3089" s="1"/>
      <c r="BR3089" s="2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2"/>
      <c r="CG3089" s="1"/>
      <c r="CH3089" s="1"/>
      <c r="CI3089" s="2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2"/>
      <c r="DR3089" s="1"/>
      <c r="DS3089" s="1"/>
      <c r="DT3089" s="1"/>
      <c r="DU3089" s="1"/>
      <c r="DV3089" s="1"/>
      <c r="DW3089" s="1"/>
    </row>
    <row r="3090" spans="1:127" x14ac:dyDescent="0.3">
      <c r="A3090" s="1"/>
      <c r="B3090" s="1"/>
      <c r="C3090" s="1"/>
      <c r="D3090" s="1"/>
      <c r="E3090" s="1"/>
      <c r="F3090" s="1"/>
      <c r="G3090" s="2"/>
      <c r="H3090" s="2"/>
      <c r="I3090" s="1"/>
      <c r="J3090" s="1"/>
      <c r="K3090" s="2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2"/>
      <c r="BF3090" s="1"/>
      <c r="BG3090" s="1"/>
      <c r="BH3090" s="1"/>
      <c r="BI3090" s="1"/>
      <c r="BJ3090" s="1"/>
      <c r="BK3090" s="1"/>
      <c r="BL3090" s="1"/>
      <c r="BM3090" s="1"/>
      <c r="BN3090" s="2"/>
      <c r="BO3090" s="1"/>
      <c r="BP3090" s="1"/>
      <c r="BQ3090" s="1"/>
      <c r="BR3090" s="2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2"/>
      <c r="CG3090" s="1"/>
      <c r="CH3090" s="1"/>
      <c r="CI3090" s="2"/>
      <c r="CJ3090" s="1"/>
      <c r="CK3090" s="1"/>
      <c r="CL3090" s="1"/>
      <c r="CM3090" s="1"/>
      <c r="CN3090" s="1"/>
      <c r="CO3090" s="1"/>
      <c r="CP3090" s="1"/>
      <c r="CQ3090" s="1"/>
      <c r="CR3090" s="2"/>
      <c r="CS3090" s="2"/>
      <c r="CT3090" s="2"/>
      <c r="CU3090" s="2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2"/>
      <c r="DR3090" s="1"/>
      <c r="DS3090" s="1"/>
      <c r="DT3090" s="1"/>
      <c r="DU3090" s="2"/>
      <c r="DV3090" s="1"/>
      <c r="DW3090" s="1"/>
    </row>
    <row r="3091" spans="1:127" x14ac:dyDescent="0.3">
      <c r="A3091" s="1"/>
      <c r="B3091" s="1"/>
      <c r="C3091" s="1"/>
      <c r="D3091" s="1"/>
      <c r="E3091" s="1"/>
      <c r="F3091" s="1"/>
      <c r="G3091" s="2"/>
      <c r="H3091" s="2"/>
      <c r="I3091" s="1"/>
      <c r="J3091" s="1"/>
      <c r="K3091" s="2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2"/>
      <c r="BF3091" s="1"/>
      <c r="BG3091" s="1"/>
      <c r="BH3091" s="1"/>
      <c r="BI3091" s="1"/>
      <c r="BJ3091" s="1"/>
      <c r="BK3091" s="1"/>
      <c r="BL3091" s="1"/>
      <c r="BM3091" s="1"/>
      <c r="BN3091" s="2"/>
      <c r="BO3091" s="1"/>
      <c r="BP3091" s="1"/>
      <c r="BQ3091" s="1"/>
      <c r="BR3091" s="2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2"/>
      <c r="CG3091" s="1"/>
      <c r="CH3091" s="1"/>
      <c r="CI3091" s="2"/>
      <c r="CJ3091" s="1"/>
      <c r="CK3091" s="1"/>
      <c r="CL3091" s="1"/>
      <c r="CM3091" s="1"/>
      <c r="CN3091" s="1"/>
      <c r="CO3091" s="1"/>
      <c r="CP3091" s="1"/>
      <c r="CQ3091" s="1"/>
      <c r="CR3091" s="2"/>
      <c r="CS3091" s="2"/>
      <c r="CT3091" s="2"/>
      <c r="CU3091" s="2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2"/>
      <c r="DR3091" s="1"/>
      <c r="DS3091" s="1"/>
      <c r="DT3091" s="1"/>
      <c r="DU3091" s="2"/>
      <c r="DV3091" s="1"/>
      <c r="DW3091" s="1"/>
    </row>
    <row r="3092" spans="1:127" x14ac:dyDescent="0.3">
      <c r="A3092" s="1"/>
      <c r="B3092" s="1"/>
      <c r="C3092" s="1"/>
      <c r="D3092" s="1"/>
      <c r="E3092" s="1"/>
      <c r="F3092" s="1"/>
      <c r="G3092" s="2"/>
      <c r="H3092" s="2"/>
      <c r="I3092" s="1"/>
      <c r="J3092" s="1"/>
      <c r="K3092" s="2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2"/>
      <c r="BF3092" s="1"/>
      <c r="BG3092" s="1"/>
      <c r="BH3092" s="1"/>
      <c r="BI3092" s="1"/>
      <c r="BJ3092" s="1"/>
      <c r="BK3092" s="1"/>
      <c r="BL3092" s="1"/>
      <c r="BM3092" s="1"/>
      <c r="BN3092" s="2"/>
      <c r="BO3092" s="1"/>
      <c r="BP3092" s="1"/>
      <c r="BQ3092" s="1"/>
      <c r="BR3092" s="2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2"/>
      <c r="CG3092" s="1"/>
      <c r="CH3092" s="1"/>
      <c r="CI3092" s="2"/>
      <c r="CJ3092" s="1"/>
      <c r="CK3092" s="1"/>
      <c r="CL3092" s="1"/>
      <c r="CM3092" s="1"/>
      <c r="CN3092" s="1"/>
      <c r="CO3092" s="1"/>
      <c r="CP3092" s="1"/>
      <c r="CQ3092" s="1"/>
      <c r="CR3092" s="2"/>
      <c r="CS3092" s="2"/>
      <c r="CT3092" s="2"/>
      <c r="CU3092" s="2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2"/>
      <c r="DR3092" s="1"/>
      <c r="DS3092" s="1"/>
      <c r="DT3092" s="1"/>
      <c r="DU3092" s="2"/>
      <c r="DV3092" s="1"/>
      <c r="DW3092" s="1"/>
    </row>
    <row r="3093" spans="1:127" x14ac:dyDescent="0.3">
      <c r="A3093" s="1"/>
      <c r="B3093" s="1"/>
      <c r="C3093" s="1"/>
      <c r="D3093" s="1"/>
      <c r="E3093" s="1"/>
      <c r="F3093" s="1"/>
      <c r="G3093" s="2"/>
      <c r="H3093" s="2"/>
      <c r="I3093" s="1"/>
      <c r="J3093" s="1"/>
      <c r="K3093" s="2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2"/>
      <c r="BF3093" s="1"/>
      <c r="BG3093" s="1"/>
      <c r="BH3093" s="1"/>
      <c r="BI3093" s="1"/>
      <c r="BJ3093" s="1"/>
      <c r="BK3093" s="1"/>
      <c r="BL3093" s="1"/>
      <c r="BM3093" s="1"/>
      <c r="BN3093" s="2"/>
      <c r="BO3093" s="1"/>
      <c r="BP3093" s="1"/>
      <c r="BQ3093" s="1"/>
      <c r="BR3093" s="2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2"/>
      <c r="CG3093" s="1"/>
      <c r="CH3093" s="1"/>
      <c r="CI3093" s="2"/>
      <c r="CJ3093" s="1"/>
      <c r="CK3093" s="1"/>
      <c r="CL3093" s="1"/>
      <c r="CM3093" s="1"/>
      <c r="CN3093" s="1"/>
      <c r="CO3093" s="1"/>
      <c r="CP3093" s="1"/>
      <c r="CQ3093" s="1"/>
      <c r="CR3093" s="2"/>
      <c r="CS3093" s="2"/>
      <c r="CT3093" s="2"/>
      <c r="CU3093" s="2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2"/>
      <c r="DR3093" s="1"/>
      <c r="DS3093" s="1"/>
      <c r="DT3093" s="1"/>
      <c r="DU3093" s="2"/>
      <c r="DV3093" s="1"/>
      <c r="DW3093" s="1"/>
    </row>
    <row r="3094" spans="1:127" x14ac:dyDescent="0.3">
      <c r="A3094" s="1"/>
      <c r="B3094" s="1"/>
      <c r="C3094" s="1"/>
      <c r="D3094" s="1"/>
      <c r="E3094" s="1"/>
      <c r="F3094" s="1"/>
      <c r="G3094" s="2"/>
      <c r="H3094" s="2"/>
      <c r="I3094" s="1"/>
      <c r="J3094" s="1"/>
      <c r="K3094" s="2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2"/>
      <c r="BF3094" s="1"/>
      <c r="BG3094" s="1"/>
      <c r="BH3094" s="1"/>
      <c r="BI3094" s="1"/>
      <c r="BJ3094" s="1"/>
      <c r="BK3094" s="1"/>
      <c r="BL3094" s="1"/>
      <c r="BM3094" s="1"/>
      <c r="BN3094" s="2"/>
      <c r="BO3094" s="1"/>
      <c r="BP3094" s="1"/>
      <c r="BQ3094" s="1"/>
      <c r="BR3094" s="2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2"/>
      <c r="CG3094" s="1"/>
      <c r="CH3094" s="1"/>
      <c r="CI3094" s="2"/>
      <c r="CJ3094" s="1"/>
      <c r="CK3094" s="1"/>
      <c r="CL3094" s="1"/>
      <c r="CM3094" s="1"/>
      <c r="CN3094" s="1"/>
      <c r="CO3094" s="1"/>
      <c r="CP3094" s="1"/>
      <c r="CQ3094" s="1"/>
      <c r="CR3094" s="2"/>
      <c r="CS3094" s="2"/>
      <c r="CT3094" s="2"/>
      <c r="CU3094" s="2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2"/>
      <c r="DR3094" s="1"/>
      <c r="DS3094" s="1"/>
      <c r="DT3094" s="1"/>
      <c r="DU3094" s="2"/>
      <c r="DV3094" s="1"/>
      <c r="DW3094" s="1"/>
    </row>
    <row r="3095" spans="1:127" x14ac:dyDescent="0.3">
      <c r="A3095" s="1"/>
      <c r="B3095" s="1"/>
      <c r="C3095" s="1"/>
      <c r="D3095" s="1"/>
      <c r="E3095" s="1"/>
      <c r="F3095" s="1"/>
      <c r="G3095" s="1"/>
      <c r="H3095" s="2"/>
      <c r="I3095" s="1"/>
      <c r="J3095" s="1"/>
      <c r="K3095" s="2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2"/>
      <c r="BF3095" s="1"/>
      <c r="BG3095" s="1"/>
      <c r="BH3095" s="1"/>
      <c r="BI3095" s="1"/>
      <c r="BJ3095" s="1"/>
      <c r="BK3095" s="1"/>
      <c r="BL3095" s="1"/>
      <c r="BM3095" s="1"/>
      <c r="BN3095" s="2"/>
      <c r="BO3095" s="1"/>
      <c r="BP3095" s="1"/>
      <c r="BQ3095" s="1"/>
      <c r="BR3095" s="2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2"/>
      <c r="CG3095" s="1"/>
      <c r="CH3095" s="1"/>
      <c r="CI3095" s="2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2"/>
      <c r="DR3095" s="1"/>
      <c r="DS3095" s="1"/>
      <c r="DT3095" s="1"/>
      <c r="DU3095" s="1"/>
      <c r="DV3095" s="1"/>
      <c r="DW3095" s="1"/>
    </row>
    <row r="3096" spans="1:127" x14ac:dyDescent="0.3">
      <c r="A3096" s="1"/>
      <c r="B3096" s="1"/>
      <c r="C3096" s="1"/>
      <c r="D3096" s="1"/>
      <c r="E3096" s="1"/>
      <c r="F3096" s="1"/>
      <c r="G3096" s="1"/>
      <c r="H3096" s="2"/>
      <c r="I3096" s="1"/>
      <c r="J3096" s="1"/>
      <c r="K3096" s="2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2"/>
      <c r="BF3096" s="1"/>
      <c r="BG3096" s="1"/>
      <c r="BH3096" s="1"/>
      <c r="BI3096" s="1"/>
      <c r="BJ3096" s="1"/>
      <c r="BK3096" s="1"/>
      <c r="BL3096" s="1"/>
      <c r="BM3096" s="1"/>
      <c r="BN3096" s="2"/>
      <c r="BO3096" s="1"/>
      <c r="BP3096" s="1"/>
      <c r="BQ3096" s="1"/>
      <c r="BR3096" s="2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2"/>
      <c r="CG3096" s="1"/>
      <c r="CH3096" s="1"/>
      <c r="CI3096" s="2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2"/>
      <c r="DR3096" s="1"/>
      <c r="DS3096" s="1"/>
      <c r="DT3096" s="1"/>
      <c r="DU3096" s="1"/>
      <c r="DV3096" s="1"/>
      <c r="DW3096" s="1"/>
    </row>
    <row r="3097" spans="1:127" x14ac:dyDescent="0.3">
      <c r="A3097" s="1"/>
      <c r="B3097" s="1"/>
      <c r="C3097" s="1"/>
      <c r="D3097" s="1"/>
      <c r="E3097" s="1"/>
      <c r="F3097" s="1"/>
      <c r="G3097" s="2"/>
      <c r="H3097" s="2"/>
      <c r="I3097" s="1"/>
      <c r="J3097" s="1"/>
      <c r="K3097" s="2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2"/>
      <c r="BF3097" s="1"/>
      <c r="BG3097" s="1"/>
      <c r="BH3097" s="1"/>
      <c r="BI3097" s="1"/>
      <c r="BJ3097" s="1"/>
      <c r="BK3097" s="1"/>
      <c r="BL3097" s="1"/>
      <c r="BM3097" s="1"/>
      <c r="BN3097" s="2"/>
      <c r="BO3097" s="1"/>
      <c r="BP3097" s="1"/>
      <c r="BQ3097" s="1"/>
      <c r="BR3097" s="2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2"/>
      <c r="CG3097" s="1"/>
      <c r="CH3097" s="1"/>
      <c r="CI3097" s="2"/>
      <c r="CJ3097" s="1"/>
      <c r="CK3097" s="1"/>
      <c r="CL3097" s="1"/>
      <c r="CM3097" s="1"/>
      <c r="CN3097" s="1"/>
      <c r="CO3097" s="1"/>
      <c r="CP3097" s="1"/>
      <c r="CQ3097" s="1"/>
      <c r="CR3097" s="2"/>
      <c r="CS3097" s="2"/>
      <c r="CT3097" s="2"/>
      <c r="CU3097" s="2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2"/>
      <c r="DR3097" s="1"/>
      <c r="DS3097" s="1"/>
      <c r="DT3097" s="1"/>
      <c r="DU3097" s="2"/>
      <c r="DV3097" s="1"/>
      <c r="DW3097" s="1"/>
    </row>
    <row r="3098" spans="1:127" x14ac:dyDescent="0.3">
      <c r="A3098" s="1"/>
      <c r="B3098" s="1"/>
      <c r="C3098" s="1"/>
      <c r="D3098" s="1"/>
      <c r="E3098" s="1"/>
      <c r="F3098" s="1"/>
      <c r="G3098" s="1"/>
      <c r="H3098" s="2"/>
      <c r="I3098" s="1"/>
      <c r="J3098" s="1"/>
      <c r="K3098" s="2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2"/>
      <c r="BF3098" s="1"/>
      <c r="BG3098" s="1"/>
      <c r="BH3098" s="1"/>
      <c r="BI3098" s="1"/>
      <c r="BJ3098" s="1"/>
      <c r="BK3098" s="1"/>
      <c r="BL3098" s="1"/>
      <c r="BM3098" s="1"/>
      <c r="BN3098" s="2"/>
      <c r="BO3098" s="1"/>
      <c r="BP3098" s="1"/>
      <c r="BQ3098" s="1"/>
      <c r="BR3098" s="2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2"/>
      <c r="CG3098" s="1"/>
      <c r="CH3098" s="1"/>
      <c r="CI3098" s="2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2"/>
      <c r="DR3098" s="1"/>
      <c r="DS3098" s="1"/>
      <c r="DT3098" s="1"/>
      <c r="DU3098" s="1"/>
      <c r="DV3098" s="1"/>
      <c r="DW3098" s="1"/>
    </row>
    <row r="3099" spans="1:127" x14ac:dyDescent="0.3">
      <c r="A3099" s="1"/>
      <c r="B3099" s="1"/>
      <c r="C3099" s="1"/>
      <c r="D3099" s="1"/>
      <c r="E3099" s="1"/>
      <c r="F3099" s="1"/>
      <c r="G3099" s="2"/>
      <c r="H3099" s="2"/>
      <c r="I3099" s="1"/>
      <c r="J3099" s="1"/>
      <c r="K3099" s="2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2"/>
      <c r="BF3099" s="1"/>
      <c r="BG3099" s="1"/>
      <c r="BH3099" s="1"/>
      <c r="BI3099" s="1"/>
      <c r="BJ3099" s="1"/>
      <c r="BK3099" s="1"/>
      <c r="BL3099" s="1"/>
      <c r="BM3099" s="1"/>
      <c r="BN3099" s="2"/>
      <c r="BO3099" s="1"/>
      <c r="BP3099" s="1"/>
      <c r="BQ3099" s="1"/>
      <c r="BR3099" s="2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2"/>
      <c r="CG3099" s="1"/>
      <c r="CH3099" s="1"/>
      <c r="CI3099" s="2"/>
      <c r="CJ3099" s="1"/>
      <c r="CK3099" s="1"/>
      <c r="CL3099" s="1"/>
      <c r="CM3099" s="1"/>
      <c r="CN3099" s="1"/>
      <c r="CO3099" s="1"/>
      <c r="CP3099" s="1"/>
      <c r="CQ3099" s="1"/>
      <c r="CR3099" s="2"/>
      <c r="CS3099" s="2"/>
      <c r="CT3099" s="2"/>
      <c r="CU3099" s="2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2"/>
      <c r="DR3099" s="1"/>
      <c r="DS3099" s="1"/>
      <c r="DT3099" s="1"/>
      <c r="DU3099" s="2"/>
      <c r="DV3099" s="1"/>
      <c r="DW3099" s="1"/>
    </row>
    <row r="3100" spans="1:127" x14ac:dyDescent="0.3">
      <c r="A3100" s="1"/>
      <c r="B3100" s="1"/>
      <c r="C3100" s="1"/>
      <c r="D3100" s="1"/>
      <c r="E3100" s="1"/>
      <c r="F3100" s="1"/>
      <c r="G3100" s="2"/>
      <c r="H3100" s="2"/>
      <c r="I3100" s="1"/>
      <c r="J3100" s="1"/>
      <c r="K3100" s="2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2"/>
      <c r="BF3100" s="1"/>
      <c r="BG3100" s="1"/>
      <c r="BH3100" s="1"/>
      <c r="BI3100" s="1"/>
      <c r="BJ3100" s="1"/>
      <c r="BK3100" s="1"/>
      <c r="BL3100" s="1"/>
      <c r="BM3100" s="1"/>
      <c r="BN3100" s="2"/>
      <c r="BO3100" s="1"/>
      <c r="BP3100" s="1"/>
      <c r="BQ3100" s="1"/>
      <c r="BR3100" s="2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2"/>
      <c r="CG3100" s="1"/>
      <c r="CH3100" s="1"/>
      <c r="CI3100" s="2"/>
      <c r="CJ3100" s="1"/>
      <c r="CK3100" s="1"/>
      <c r="CL3100" s="1"/>
      <c r="CM3100" s="1"/>
      <c r="CN3100" s="1"/>
      <c r="CO3100" s="1"/>
      <c r="CP3100" s="1"/>
      <c r="CQ3100" s="1"/>
      <c r="CR3100" s="2"/>
      <c r="CS3100" s="2"/>
      <c r="CT3100" s="2"/>
      <c r="CU3100" s="2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2"/>
      <c r="DR3100" s="1"/>
      <c r="DS3100" s="1"/>
      <c r="DT3100" s="1"/>
      <c r="DU3100" s="2"/>
      <c r="DV3100" s="1"/>
      <c r="DW3100" s="1"/>
    </row>
    <row r="3101" spans="1:127" x14ac:dyDescent="0.3">
      <c r="A3101" s="1"/>
      <c r="B3101" s="1"/>
      <c r="C3101" s="1"/>
      <c r="D3101" s="1"/>
      <c r="E3101" s="1"/>
      <c r="F3101" s="1"/>
      <c r="G3101" s="2"/>
      <c r="H3101" s="2"/>
      <c r="I3101" s="1"/>
      <c r="J3101" s="1"/>
      <c r="K3101" s="2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2"/>
      <c r="BF3101" s="1"/>
      <c r="BG3101" s="1"/>
      <c r="BH3101" s="1"/>
      <c r="BI3101" s="1"/>
      <c r="BJ3101" s="1"/>
      <c r="BK3101" s="1"/>
      <c r="BL3101" s="1"/>
      <c r="BM3101" s="1"/>
      <c r="BN3101" s="2"/>
      <c r="BO3101" s="1"/>
      <c r="BP3101" s="1"/>
      <c r="BQ3101" s="1"/>
      <c r="BR3101" s="2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2"/>
      <c r="CG3101" s="1"/>
      <c r="CH3101" s="1"/>
      <c r="CI3101" s="2"/>
      <c r="CJ3101" s="1"/>
      <c r="CK3101" s="1"/>
      <c r="CL3101" s="1"/>
      <c r="CM3101" s="1"/>
      <c r="CN3101" s="1"/>
      <c r="CO3101" s="1"/>
      <c r="CP3101" s="1"/>
      <c r="CQ3101" s="1"/>
      <c r="CR3101" s="2"/>
      <c r="CS3101" s="2"/>
      <c r="CT3101" s="2"/>
      <c r="CU3101" s="2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2"/>
      <c r="DR3101" s="1"/>
      <c r="DS3101" s="1"/>
      <c r="DT3101" s="1"/>
      <c r="DU3101" s="2"/>
      <c r="DV3101" s="1"/>
      <c r="DW3101" s="1"/>
    </row>
    <row r="3102" spans="1:127" x14ac:dyDescent="0.3">
      <c r="A3102" s="1"/>
      <c r="B3102" s="1"/>
      <c r="C3102" s="1"/>
      <c r="D3102" s="1"/>
      <c r="E3102" s="1"/>
      <c r="F3102" s="1"/>
      <c r="G3102" s="2"/>
      <c r="H3102" s="2"/>
      <c r="I3102" s="1"/>
      <c r="J3102" s="1"/>
      <c r="K3102" s="2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2"/>
      <c r="BF3102" s="1"/>
      <c r="BG3102" s="1"/>
      <c r="BH3102" s="1"/>
      <c r="BI3102" s="1"/>
      <c r="BJ3102" s="1"/>
      <c r="BK3102" s="1"/>
      <c r="BL3102" s="1"/>
      <c r="BM3102" s="1"/>
      <c r="BN3102" s="2"/>
      <c r="BO3102" s="1"/>
      <c r="BP3102" s="1"/>
      <c r="BQ3102" s="1"/>
      <c r="BR3102" s="2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2"/>
      <c r="CG3102" s="1"/>
      <c r="CH3102" s="1"/>
      <c r="CI3102" s="2"/>
      <c r="CJ3102" s="1"/>
      <c r="CK3102" s="1"/>
      <c r="CL3102" s="1"/>
      <c r="CM3102" s="1"/>
      <c r="CN3102" s="1"/>
      <c r="CO3102" s="1"/>
      <c r="CP3102" s="1"/>
      <c r="CQ3102" s="1"/>
      <c r="CR3102" s="2"/>
      <c r="CS3102" s="2"/>
      <c r="CT3102" s="2"/>
      <c r="CU3102" s="2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2"/>
      <c r="DR3102" s="1"/>
      <c r="DS3102" s="1"/>
      <c r="DT3102" s="1"/>
      <c r="DU3102" s="2"/>
      <c r="DV3102" s="1"/>
      <c r="DW3102" s="1"/>
    </row>
    <row r="3103" spans="1:127" x14ac:dyDescent="0.3">
      <c r="A3103" s="1"/>
      <c r="B3103" s="1"/>
      <c r="C3103" s="1"/>
      <c r="D3103" s="1"/>
      <c r="E3103" s="1"/>
      <c r="F3103" s="1"/>
      <c r="G3103" s="2"/>
      <c r="H3103" s="2"/>
      <c r="I3103" s="1"/>
      <c r="J3103" s="1"/>
      <c r="K3103" s="2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2"/>
      <c r="BF3103" s="1"/>
      <c r="BG3103" s="1"/>
      <c r="BH3103" s="1"/>
      <c r="BI3103" s="1"/>
      <c r="BJ3103" s="1"/>
      <c r="BK3103" s="1"/>
      <c r="BL3103" s="1"/>
      <c r="BM3103" s="1"/>
      <c r="BN3103" s="2"/>
      <c r="BO3103" s="1"/>
      <c r="BP3103" s="1"/>
      <c r="BQ3103" s="1"/>
      <c r="BR3103" s="2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2"/>
      <c r="CG3103" s="1"/>
      <c r="CH3103" s="1"/>
      <c r="CI3103" s="2"/>
      <c r="CJ3103" s="1"/>
      <c r="CK3103" s="1"/>
      <c r="CL3103" s="1"/>
      <c r="CM3103" s="1"/>
      <c r="CN3103" s="1"/>
      <c r="CO3103" s="1"/>
      <c r="CP3103" s="1"/>
      <c r="CQ3103" s="1"/>
      <c r="CR3103" s="2"/>
      <c r="CS3103" s="2"/>
      <c r="CT3103" s="2"/>
      <c r="CU3103" s="2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2"/>
      <c r="DR3103" s="1"/>
      <c r="DS3103" s="1"/>
      <c r="DT3103" s="1"/>
      <c r="DU3103" s="2"/>
      <c r="DV3103" s="1"/>
      <c r="DW3103" s="1"/>
    </row>
    <row r="3104" spans="1:127" x14ac:dyDescent="0.3">
      <c r="A3104" s="1"/>
      <c r="B3104" s="1"/>
      <c r="C3104" s="1"/>
      <c r="D3104" s="1"/>
      <c r="E3104" s="1"/>
      <c r="F3104" s="1"/>
      <c r="G3104" s="2"/>
      <c r="H3104" s="2"/>
      <c r="I3104" s="1"/>
      <c r="J3104" s="1"/>
      <c r="K3104" s="2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2"/>
      <c r="BF3104" s="1"/>
      <c r="BG3104" s="1"/>
      <c r="BH3104" s="1"/>
      <c r="BI3104" s="1"/>
      <c r="BJ3104" s="1"/>
      <c r="BK3104" s="1"/>
      <c r="BL3104" s="1"/>
      <c r="BM3104" s="1"/>
      <c r="BN3104" s="2"/>
      <c r="BO3104" s="1"/>
      <c r="BP3104" s="1"/>
      <c r="BQ3104" s="1"/>
      <c r="BR3104" s="2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2"/>
      <c r="CG3104" s="1"/>
      <c r="CH3104" s="1"/>
      <c r="CI3104" s="2"/>
      <c r="CJ3104" s="1"/>
      <c r="CK3104" s="1"/>
      <c r="CL3104" s="1"/>
      <c r="CM3104" s="1"/>
      <c r="CN3104" s="1"/>
      <c r="CO3104" s="1"/>
      <c r="CP3104" s="1"/>
      <c r="CQ3104" s="1"/>
      <c r="CR3104" s="2"/>
      <c r="CS3104" s="2"/>
      <c r="CT3104" s="2"/>
      <c r="CU3104" s="2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2"/>
      <c r="DR3104" s="1"/>
      <c r="DS3104" s="1"/>
      <c r="DT3104" s="1"/>
      <c r="DU3104" s="2"/>
      <c r="DV3104" s="1"/>
      <c r="DW3104" s="1"/>
    </row>
    <row r="3105" spans="1:127" x14ac:dyDescent="0.3">
      <c r="A3105" s="1"/>
      <c r="B3105" s="1"/>
      <c r="C3105" s="1"/>
      <c r="D3105" s="1"/>
      <c r="E3105" s="1"/>
      <c r="F3105" s="1"/>
      <c r="G3105" s="2"/>
      <c r="H3105" s="2"/>
      <c r="I3105" s="1"/>
      <c r="J3105" s="1"/>
      <c r="K3105" s="2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2"/>
      <c r="BF3105" s="1"/>
      <c r="BG3105" s="1"/>
      <c r="BH3105" s="1"/>
      <c r="BI3105" s="1"/>
      <c r="BJ3105" s="1"/>
      <c r="BK3105" s="1"/>
      <c r="BL3105" s="1"/>
      <c r="BM3105" s="1"/>
      <c r="BN3105" s="2"/>
      <c r="BO3105" s="1"/>
      <c r="BP3105" s="1"/>
      <c r="BQ3105" s="1"/>
      <c r="BR3105" s="2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2"/>
      <c r="CG3105" s="1"/>
      <c r="CH3105" s="1"/>
      <c r="CI3105" s="2"/>
      <c r="CJ3105" s="1"/>
      <c r="CK3105" s="1"/>
      <c r="CL3105" s="1"/>
      <c r="CM3105" s="1"/>
      <c r="CN3105" s="1"/>
      <c r="CO3105" s="1"/>
      <c r="CP3105" s="1"/>
      <c r="CQ3105" s="1"/>
      <c r="CR3105" s="2"/>
      <c r="CS3105" s="2"/>
      <c r="CT3105" s="2"/>
      <c r="CU3105" s="2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2"/>
      <c r="DR3105" s="1"/>
      <c r="DS3105" s="1"/>
      <c r="DT3105" s="1"/>
      <c r="DU3105" s="2"/>
      <c r="DV3105" s="1"/>
      <c r="DW3105" s="1"/>
    </row>
    <row r="3106" spans="1:127" x14ac:dyDescent="0.3">
      <c r="A3106" s="1"/>
      <c r="B3106" s="1"/>
      <c r="C3106" s="1"/>
      <c r="D3106" s="1"/>
      <c r="E3106" s="1"/>
      <c r="F3106" s="1"/>
      <c r="G3106" s="2"/>
      <c r="H3106" s="2"/>
      <c r="I3106" s="1"/>
      <c r="J3106" s="1"/>
      <c r="K3106" s="2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2"/>
      <c r="BF3106" s="1"/>
      <c r="BG3106" s="1"/>
      <c r="BH3106" s="1"/>
      <c r="BI3106" s="1"/>
      <c r="BJ3106" s="1"/>
      <c r="BK3106" s="1"/>
      <c r="BL3106" s="1"/>
      <c r="BM3106" s="1"/>
      <c r="BN3106" s="2"/>
      <c r="BO3106" s="1"/>
      <c r="BP3106" s="1"/>
      <c r="BQ3106" s="1"/>
      <c r="BR3106" s="2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2"/>
      <c r="CG3106" s="1"/>
      <c r="CH3106" s="1"/>
      <c r="CI3106" s="2"/>
      <c r="CJ3106" s="1"/>
      <c r="CK3106" s="1"/>
      <c r="CL3106" s="1"/>
      <c r="CM3106" s="1"/>
      <c r="CN3106" s="1"/>
      <c r="CO3106" s="1"/>
      <c r="CP3106" s="1"/>
      <c r="CQ3106" s="1"/>
      <c r="CR3106" s="2"/>
      <c r="CS3106" s="2"/>
      <c r="CT3106" s="2"/>
      <c r="CU3106" s="2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2"/>
      <c r="DR3106" s="1"/>
      <c r="DS3106" s="1"/>
      <c r="DT3106" s="1"/>
      <c r="DU3106" s="2"/>
      <c r="DV3106" s="1"/>
      <c r="DW3106" s="1"/>
    </row>
    <row r="3107" spans="1:127" x14ac:dyDescent="0.3">
      <c r="A3107" s="1"/>
      <c r="B3107" s="1"/>
      <c r="C3107" s="1"/>
      <c r="D3107" s="1"/>
      <c r="E3107" s="1"/>
      <c r="F3107" s="1"/>
      <c r="G3107" s="2"/>
      <c r="H3107" s="2"/>
      <c r="I3107" s="1"/>
      <c r="J3107" s="1"/>
      <c r="K3107" s="2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2"/>
      <c r="BF3107" s="1"/>
      <c r="BG3107" s="1"/>
      <c r="BH3107" s="1"/>
      <c r="BI3107" s="1"/>
      <c r="BJ3107" s="1"/>
      <c r="BK3107" s="1"/>
      <c r="BL3107" s="1"/>
      <c r="BM3107" s="1"/>
      <c r="BN3107" s="2"/>
      <c r="BO3107" s="1"/>
      <c r="BP3107" s="1"/>
      <c r="BQ3107" s="1"/>
      <c r="BR3107" s="2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2"/>
      <c r="CG3107" s="1"/>
      <c r="CH3107" s="1"/>
      <c r="CI3107" s="2"/>
      <c r="CJ3107" s="1"/>
      <c r="CK3107" s="1"/>
      <c r="CL3107" s="1"/>
      <c r="CM3107" s="1"/>
      <c r="CN3107" s="1"/>
      <c r="CO3107" s="1"/>
      <c r="CP3107" s="1"/>
      <c r="CQ3107" s="1"/>
      <c r="CR3107" s="2"/>
      <c r="CS3107" s="2"/>
      <c r="CT3107" s="2"/>
      <c r="CU3107" s="2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2"/>
      <c r="DR3107" s="1"/>
      <c r="DS3107" s="1"/>
      <c r="DT3107" s="1"/>
      <c r="DU3107" s="2"/>
      <c r="DV3107" s="1"/>
      <c r="DW3107" s="1"/>
    </row>
    <row r="3108" spans="1:127" x14ac:dyDescent="0.3">
      <c r="A3108" s="1"/>
      <c r="B3108" s="1"/>
      <c r="C3108" s="1"/>
      <c r="D3108" s="1"/>
      <c r="E3108" s="1"/>
      <c r="F3108" s="1"/>
      <c r="G3108" s="2"/>
      <c r="H3108" s="2"/>
      <c r="I3108" s="1"/>
      <c r="J3108" s="1"/>
      <c r="K3108" s="2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2"/>
      <c r="BF3108" s="1"/>
      <c r="BG3108" s="1"/>
      <c r="BH3108" s="1"/>
      <c r="BI3108" s="1"/>
      <c r="BJ3108" s="1"/>
      <c r="BK3108" s="1"/>
      <c r="BL3108" s="1"/>
      <c r="BM3108" s="1"/>
      <c r="BN3108" s="2"/>
      <c r="BO3108" s="1"/>
      <c r="BP3108" s="1"/>
      <c r="BQ3108" s="1"/>
      <c r="BR3108" s="2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2"/>
      <c r="CG3108" s="1"/>
      <c r="CH3108" s="1"/>
      <c r="CI3108" s="2"/>
      <c r="CJ3108" s="1"/>
      <c r="CK3108" s="1"/>
      <c r="CL3108" s="1"/>
      <c r="CM3108" s="1"/>
      <c r="CN3108" s="1"/>
      <c r="CO3108" s="1"/>
      <c r="CP3108" s="1"/>
      <c r="CQ3108" s="1"/>
      <c r="CR3108" s="2"/>
      <c r="CS3108" s="2"/>
      <c r="CT3108" s="2"/>
      <c r="CU3108" s="2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2"/>
      <c r="DR3108" s="1"/>
      <c r="DS3108" s="1"/>
      <c r="DT3108" s="1"/>
      <c r="DU3108" s="2"/>
      <c r="DV3108" s="1"/>
      <c r="DW3108" s="1"/>
    </row>
    <row r="3109" spans="1:127" x14ac:dyDescent="0.3">
      <c r="A3109" s="1"/>
      <c r="B3109" s="1"/>
      <c r="C3109" s="1"/>
      <c r="D3109" s="1"/>
      <c r="E3109" s="1"/>
      <c r="F3109" s="1"/>
      <c r="G3109" s="2"/>
      <c r="H3109" s="2"/>
      <c r="I3109" s="1"/>
      <c r="J3109" s="1"/>
      <c r="K3109" s="2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2"/>
      <c r="BF3109" s="1"/>
      <c r="BG3109" s="1"/>
      <c r="BH3109" s="1"/>
      <c r="BI3109" s="1"/>
      <c r="BJ3109" s="1"/>
      <c r="BK3109" s="1"/>
      <c r="BL3109" s="1"/>
      <c r="BM3109" s="1"/>
      <c r="BN3109" s="2"/>
      <c r="BO3109" s="1"/>
      <c r="BP3109" s="1"/>
      <c r="BQ3109" s="2"/>
      <c r="BR3109" s="2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2"/>
      <c r="CG3109" s="1"/>
      <c r="CH3109" s="1"/>
      <c r="CI3109" s="2"/>
      <c r="CJ3109" s="1"/>
      <c r="CK3109" s="1"/>
      <c r="CL3109" s="1"/>
      <c r="CM3109" s="1"/>
      <c r="CN3109" s="1"/>
      <c r="CO3109" s="1"/>
      <c r="CP3109" s="1"/>
      <c r="CQ3109" s="1"/>
      <c r="CR3109" s="2"/>
      <c r="CS3109" s="2"/>
      <c r="CT3109" s="2"/>
      <c r="CU3109" s="2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2"/>
      <c r="DR3109" s="1"/>
      <c r="DS3109" s="1"/>
      <c r="DT3109" s="1"/>
      <c r="DU3109" s="2"/>
      <c r="DV3109" s="1"/>
      <c r="DW3109" s="1"/>
    </row>
    <row r="3110" spans="1:127" x14ac:dyDescent="0.3">
      <c r="A3110" s="1"/>
      <c r="B3110" s="1"/>
      <c r="C3110" s="1"/>
      <c r="D3110" s="1"/>
      <c r="E3110" s="1"/>
      <c r="F3110" s="1"/>
      <c r="G3110" s="2"/>
      <c r="H3110" s="2"/>
      <c r="I3110" s="1"/>
      <c r="J3110" s="1"/>
      <c r="K3110" s="2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2"/>
      <c r="BF3110" s="1"/>
      <c r="BG3110" s="1"/>
      <c r="BH3110" s="1"/>
      <c r="BI3110" s="1"/>
      <c r="BJ3110" s="1"/>
      <c r="BK3110" s="1"/>
      <c r="BL3110" s="1"/>
      <c r="BM3110" s="1"/>
      <c r="BN3110" s="2"/>
      <c r="BO3110" s="1"/>
      <c r="BP3110" s="1"/>
      <c r="BQ3110" s="1"/>
      <c r="BR3110" s="2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2"/>
      <c r="CG3110" s="1"/>
      <c r="CH3110" s="1"/>
      <c r="CI3110" s="2"/>
      <c r="CJ3110" s="1"/>
      <c r="CK3110" s="1"/>
      <c r="CL3110" s="1"/>
      <c r="CM3110" s="1"/>
      <c r="CN3110" s="1"/>
      <c r="CO3110" s="1"/>
      <c r="CP3110" s="1"/>
      <c r="CQ3110" s="1"/>
      <c r="CR3110" s="2"/>
      <c r="CS3110" s="2"/>
      <c r="CT3110" s="2"/>
      <c r="CU3110" s="2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2"/>
      <c r="DR3110" s="1"/>
      <c r="DS3110" s="1"/>
      <c r="DT3110" s="1"/>
      <c r="DU3110" s="2"/>
      <c r="DV3110" s="1"/>
      <c r="DW3110" s="1"/>
    </row>
    <row r="3111" spans="1:127" x14ac:dyDescent="0.3">
      <c r="A3111" s="1"/>
      <c r="B3111" s="1"/>
      <c r="C3111" s="1"/>
      <c r="D3111" s="1"/>
      <c r="E3111" s="1"/>
      <c r="F3111" s="1"/>
      <c r="G3111" s="2"/>
      <c r="H3111" s="2"/>
      <c r="I3111" s="1"/>
      <c r="J3111" s="1"/>
      <c r="K3111" s="2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2"/>
      <c r="BF3111" s="1"/>
      <c r="BG3111" s="1"/>
      <c r="BH3111" s="1"/>
      <c r="BI3111" s="1"/>
      <c r="BJ3111" s="1"/>
      <c r="BK3111" s="1"/>
      <c r="BL3111" s="1"/>
      <c r="BM3111" s="1"/>
      <c r="BN3111" s="2"/>
      <c r="BO3111" s="1"/>
      <c r="BP3111" s="1"/>
      <c r="BQ3111" s="1"/>
      <c r="BR3111" s="2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2"/>
      <c r="CG3111" s="1"/>
      <c r="CH3111" s="1"/>
      <c r="CI3111" s="2"/>
      <c r="CJ3111" s="1"/>
      <c r="CK3111" s="1"/>
      <c r="CL3111" s="1"/>
      <c r="CM3111" s="1"/>
      <c r="CN3111" s="1"/>
      <c r="CO3111" s="1"/>
      <c r="CP3111" s="1"/>
      <c r="CQ3111" s="1"/>
      <c r="CR3111" s="2"/>
      <c r="CS3111" s="2"/>
      <c r="CT3111" s="2"/>
      <c r="CU3111" s="2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2"/>
      <c r="DR3111" s="1"/>
      <c r="DS3111" s="1"/>
      <c r="DT3111" s="1"/>
      <c r="DU3111" s="2"/>
      <c r="DV3111" s="1"/>
      <c r="DW3111" s="1"/>
    </row>
    <row r="3112" spans="1:127" x14ac:dyDescent="0.3">
      <c r="A3112" s="1"/>
      <c r="B3112" s="1"/>
      <c r="C3112" s="1"/>
      <c r="D3112" s="1"/>
      <c r="E3112" s="1"/>
      <c r="F3112" s="1"/>
      <c r="G3112" s="2"/>
      <c r="H3112" s="2"/>
      <c r="I3112" s="1"/>
      <c r="J3112" s="1"/>
      <c r="K3112" s="2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2"/>
      <c r="BF3112" s="1"/>
      <c r="BG3112" s="1"/>
      <c r="BH3112" s="1"/>
      <c r="BI3112" s="1"/>
      <c r="BJ3112" s="1"/>
      <c r="BK3112" s="1"/>
      <c r="BL3112" s="1"/>
      <c r="BM3112" s="1"/>
      <c r="BN3112" s="2"/>
      <c r="BO3112" s="1"/>
      <c r="BP3112" s="1"/>
      <c r="BQ3112" s="1"/>
      <c r="BR3112" s="2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2"/>
      <c r="CG3112" s="1"/>
      <c r="CH3112" s="1"/>
      <c r="CI3112" s="2"/>
      <c r="CJ3112" s="1"/>
      <c r="CK3112" s="1"/>
      <c r="CL3112" s="1"/>
      <c r="CM3112" s="1"/>
      <c r="CN3112" s="1"/>
      <c r="CO3112" s="1"/>
      <c r="CP3112" s="1"/>
      <c r="CQ3112" s="1"/>
      <c r="CR3112" s="2"/>
      <c r="CS3112" s="2"/>
      <c r="CT3112" s="2"/>
      <c r="CU3112" s="2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2"/>
      <c r="DR3112" s="1"/>
      <c r="DS3112" s="1"/>
      <c r="DT3112" s="1"/>
      <c r="DU3112" s="2"/>
      <c r="DV3112" s="1"/>
      <c r="DW3112" s="1"/>
    </row>
    <row r="3113" spans="1:127" x14ac:dyDescent="0.3">
      <c r="A3113" s="1"/>
      <c r="B3113" s="1"/>
      <c r="C3113" s="1"/>
      <c r="D3113" s="1"/>
      <c r="E3113" s="1"/>
      <c r="F3113" s="1"/>
      <c r="G3113" s="2"/>
      <c r="H3113" s="2"/>
      <c r="I3113" s="1"/>
      <c r="J3113" s="1"/>
      <c r="K3113" s="2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2"/>
      <c r="BF3113" s="1"/>
      <c r="BG3113" s="1"/>
      <c r="BH3113" s="1"/>
      <c r="BI3113" s="1"/>
      <c r="BJ3113" s="1"/>
      <c r="BK3113" s="1"/>
      <c r="BL3113" s="1"/>
      <c r="BM3113" s="1"/>
      <c r="BN3113" s="2"/>
      <c r="BO3113" s="1"/>
      <c r="BP3113" s="1"/>
      <c r="BQ3113" s="1"/>
      <c r="BR3113" s="2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2"/>
      <c r="CG3113" s="1"/>
      <c r="CH3113" s="1"/>
      <c r="CI3113" s="2"/>
      <c r="CJ3113" s="1"/>
      <c r="CK3113" s="1"/>
      <c r="CL3113" s="1"/>
      <c r="CM3113" s="1"/>
      <c r="CN3113" s="1"/>
      <c r="CO3113" s="1"/>
      <c r="CP3113" s="1"/>
      <c r="CQ3113" s="1"/>
      <c r="CR3113" s="2"/>
      <c r="CS3113" s="2"/>
      <c r="CT3113" s="2"/>
      <c r="CU3113" s="2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2"/>
      <c r="DR3113" s="1"/>
      <c r="DS3113" s="1"/>
      <c r="DT3113" s="1"/>
      <c r="DU3113" s="2"/>
      <c r="DV3113" s="1"/>
      <c r="DW3113" s="1"/>
    </row>
    <row r="3114" spans="1:127" x14ac:dyDescent="0.3">
      <c r="A3114" s="1"/>
      <c r="B3114" s="1"/>
      <c r="C3114" s="1"/>
      <c r="D3114" s="1"/>
      <c r="E3114" s="1"/>
      <c r="F3114" s="1"/>
      <c r="G3114" s="2"/>
      <c r="H3114" s="2"/>
      <c r="I3114" s="1"/>
      <c r="J3114" s="1"/>
      <c r="K3114" s="2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2"/>
      <c r="BF3114" s="1"/>
      <c r="BG3114" s="1"/>
      <c r="BH3114" s="1"/>
      <c r="BI3114" s="1"/>
      <c r="BJ3114" s="1"/>
      <c r="BK3114" s="1"/>
      <c r="BL3114" s="1"/>
      <c r="BM3114" s="1"/>
      <c r="BN3114" s="2"/>
      <c r="BO3114" s="1"/>
      <c r="BP3114" s="1"/>
      <c r="BQ3114" s="2"/>
      <c r="BR3114" s="2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2"/>
      <c r="CG3114" s="1"/>
      <c r="CH3114" s="1"/>
      <c r="CI3114" s="2"/>
      <c r="CJ3114" s="1"/>
      <c r="CK3114" s="1"/>
      <c r="CL3114" s="1"/>
      <c r="CM3114" s="1"/>
      <c r="CN3114" s="1"/>
      <c r="CO3114" s="1"/>
      <c r="CP3114" s="1"/>
      <c r="CQ3114" s="1"/>
      <c r="CR3114" s="2"/>
      <c r="CS3114" s="2"/>
      <c r="CT3114" s="2"/>
      <c r="CU3114" s="2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2"/>
      <c r="DR3114" s="1"/>
      <c r="DS3114" s="1"/>
      <c r="DT3114" s="1"/>
      <c r="DU3114" s="2"/>
      <c r="DV3114" s="1"/>
      <c r="DW3114" s="1"/>
    </row>
    <row r="3115" spans="1:127" x14ac:dyDescent="0.3">
      <c r="A3115" s="1"/>
      <c r="B3115" s="1"/>
      <c r="C3115" s="1"/>
      <c r="D3115" s="1"/>
      <c r="E3115" s="1"/>
      <c r="F3115" s="1"/>
      <c r="G3115" s="2"/>
      <c r="H3115" s="2"/>
      <c r="I3115" s="1"/>
      <c r="J3115" s="1"/>
      <c r="K3115" s="2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2"/>
      <c r="BF3115" s="1"/>
      <c r="BG3115" s="1"/>
      <c r="BH3115" s="1"/>
      <c r="BI3115" s="1"/>
      <c r="BJ3115" s="1"/>
      <c r="BK3115" s="1"/>
      <c r="BL3115" s="1"/>
      <c r="BM3115" s="1"/>
      <c r="BN3115" s="2"/>
      <c r="BO3115" s="1"/>
      <c r="BP3115" s="1"/>
      <c r="BQ3115" s="2"/>
      <c r="BR3115" s="2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2"/>
      <c r="CG3115" s="1"/>
      <c r="CH3115" s="1"/>
      <c r="CI3115" s="2"/>
      <c r="CJ3115" s="1"/>
      <c r="CK3115" s="1"/>
      <c r="CL3115" s="1"/>
      <c r="CM3115" s="1"/>
      <c r="CN3115" s="1"/>
      <c r="CO3115" s="1"/>
      <c r="CP3115" s="1"/>
      <c r="CQ3115" s="1"/>
      <c r="CR3115" s="2"/>
      <c r="CS3115" s="2"/>
      <c r="CT3115" s="2"/>
      <c r="CU3115" s="2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2"/>
      <c r="DR3115" s="1"/>
      <c r="DS3115" s="1"/>
      <c r="DT3115" s="1"/>
      <c r="DU3115" s="2"/>
      <c r="DV3115" s="1"/>
      <c r="DW3115" s="1"/>
    </row>
    <row r="3116" spans="1:127" x14ac:dyDescent="0.3">
      <c r="A3116" s="1"/>
      <c r="B3116" s="1"/>
      <c r="C3116" s="1"/>
      <c r="D3116" s="1"/>
      <c r="E3116" s="1"/>
      <c r="F3116" s="1"/>
      <c r="G3116" s="2"/>
      <c r="H3116" s="2"/>
      <c r="I3116" s="1"/>
      <c r="J3116" s="1"/>
      <c r="K3116" s="2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2"/>
      <c r="BF3116" s="1"/>
      <c r="BG3116" s="1"/>
      <c r="BH3116" s="1"/>
      <c r="BI3116" s="1"/>
      <c r="BJ3116" s="1"/>
      <c r="BK3116" s="1"/>
      <c r="BL3116" s="1"/>
      <c r="BM3116" s="1"/>
      <c r="BN3116" s="2"/>
      <c r="BO3116" s="1"/>
      <c r="BP3116" s="1"/>
      <c r="BQ3116" s="1"/>
      <c r="BR3116" s="2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2"/>
      <c r="CG3116" s="1"/>
      <c r="CH3116" s="1"/>
      <c r="CI3116" s="2"/>
      <c r="CJ3116" s="1"/>
      <c r="CK3116" s="1"/>
      <c r="CL3116" s="1"/>
      <c r="CM3116" s="1"/>
      <c r="CN3116" s="1"/>
      <c r="CO3116" s="1"/>
      <c r="CP3116" s="1"/>
      <c r="CQ3116" s="1"/>
      <c r="CR3116" s="2"/>
      <c r="CS3116" s="2"/>
      <c r="CT3116" s="2"/>
      <c r="CU3116" s="2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2"/>
      <c r="DR3116" s="1"/>
      <c r="DS3116" s="1"/>
      <c r="DT3116" s="1"/>
      <c r="DU3116" s="2"/>
      <c r="DV3116" s="1"/>
      <c r="DW3116" s="1"/>
    </row>
    <row r="3117" spans="1:127" x14ac:dyDescent="0.3">
      <c r="A3117" s="1"/>
      <c r="B3117" s="1"/>
      <c r="C3117" s="1"/>
      <c r="D3117" s="1"/>
      <c r="E3117" s="1"/>
      <c r="F3117" s="1"/>
      <c r="G3117" s="2"/>
      <c r="H3117" s="2"/>
      <c r="I3117" s="1"/>
      <c r="J3117" s="1"/>
      <c r="K3117" s="2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2"/>
      <c r="BF3117" s="1"/>
      <c r="BG3117" s="1"/>
      <c r="BH3117" s="1"/>
      <c r="BI3117" s="1"/>
      <c r="BJ3117" s="1"/>
      <c r="BK3117" s="1"/>
      <c r="BL3117" s="1"/>
      <c r="BM3117" s="1"/>
      <c r="BN3117" s="2"/>
      <c r="BO3117" s="1"/>
      <c r="BP3117" s="1"/>
      <c r="BQ3117" s="1"/>
      <c r="BR3117" s="2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2"/>
      <c r="CG3117" s="1"/>
      <c r="CH3117" s="1"/>
      <c r="CI3117" s="2"/>
      <c r="CJ3117" s="1"/>
      <c r="CK3117" s="1"/>
      <c r="CL3117" s="1"/>
      <c r="CM3117" s="1"/>
      <c r="CN3117" s="1"/>
      <c r="CO3117" s="1"/>
      <c r="CP3117" s="1"/>
      <c r="CQ3117" s="1"/>
      <c r="CR3117" s="2"/>
      <c r="CS3117" s="2"/>
      <c r="CT3117" s="2"/>
      <c r="CU3117" s="2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2"/>
      <c r="DR3117" s="1"/>
      <c r="DS3117" s="1"/>
      <c r="DT3117" s="1"/>
      <c r="DU3117" s="2"/>
      <c r="DV3117" s="1"/>
      <c r="DW3117" s="1"/>
    </row>
    <row r="3118" spans="1:127" x14ac:dyDescent="0.3">
      <c r="A3118" s="1"/>
      <c r="B3118" s="1"/>
      <c r="C3118" s="1"/>
      <c r="D3118" s="1"/>
      <c r="E3118" s="1"/>
      <c r="F3118" s="1"/>
      <c r="G3118" s="2"/>
      <c r="H3118" s="2"/>
      <c r="I3118" s="1"/>
      <c r="J3118" s="1"/>
      <c r="K3118" s="2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2"/>
      <c r="BF3118" s="1"/>
      <c r="BG3118" s="1"/>
      <c r="BH3118" s="1"/>
      <c r="BI3118" s="1"/>
      <c r="BJ3118" s="1"/>
      <c r="BK3118" s="1"/>
      <c r="BL3118" s="1"/>
      <c r="BM3118" s="1"/>
      <c r="BN3118" s="2"/>
      <c r="BO3118" s="1"/>
      <c r="BP3118" s="1"/>
      <c r="BQ3118" s="1"/>
      <c r="BR3118" s="2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2"/>
      <c r="CG3118" s="1"/>
      <c r="CH3118" s="1"/>
      <c r="CI3118" s="2"/>
      <c r="CJ3118" s="1"/>
      <c r="CK3118" s="1"/>
      <c r="CL3118" s="1"/>
      <c r="CM3118" s="1"/>
      <c r="CN3118" s="1"/>
      <c r="CO3118" s="1"/>
      <c r="CP3118" s="1"/>
      <c r="CQ3118" s="1"/>
      <c r="CR3118" s="2"/>
      <c r="CS3118" s="2"/>
      <c r="CT3118" s="2"/>
      <c r="CU3118" s="2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2"/>
      <c r="DR3118" s="1"/>
      <c r="DS3118" s="1"/>
      <c r="DT3118" s="1"/>
      <c r="DU3118" s="2"/>
      <c r="DV3118" s="1"/>
      <c r="DW3118" s="1"/>
    </row>
    <row r="3119" spans="1:127" x14ac:dyDescent="0.3">
      <c r="A3119" s="1"/>
      <c r="B3119" s="1"/>
      <c r="C3119" s="1"/>
      <c r="D3119" s="1"/>
      <c r="E3119" s="1"/>
      <c r="F3119" s="1"/>
      <c r="G3119" s="2"/>
      <c r="H3119" s="2"/>
      <c r="I3119" s="1"/>
      <c r="J3119" s="1"/>
      <c r="K3119" s="2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2"/>
      <c r="BF3119" s="1"/>
      <c r="BG3119" s="1"/>
      <c r="BH3119" s="1"/>
      <c r="BI3119" s="1"/>
      <c r="BJ3119" s="1"/>
      <c r="BK3119" s="1"/>
      <c r="BL3119" s="1"/>
      <c r="BM3119" s="1"/>
      <c r="BN3119" s="2"/>
      <c r="BO3119" s="1"/>
      <c r="BP3119" s="1"/>
      <c r="BQ3119" s="1"/>
      <c r="BR3119" s="2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2"/>
      <c r="CG3119" s="1"/>
      <c r="CH3119" s="1"/>
      <c r="CI3119" s="2"/>
      <c r="CJ3119" s="1"/>
      <c r="CK3119" s="1"/>
      <c r="CL3119" s="1"/>
      <c r="CM3119" s="1"/>
      <c r="CN3119" s="1"/>
      <c r="CO3119" s="1"/>
      <c r="CP3119" s="1"/>
      <c r="CQ3119" s="1"/>
      <c r="CR3119" s="2"/>
      <c r="CS3119" s="2"/>
      <c r="CT3119" s="2"/>
      <c r="CU3119" s="2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2"/>
      <c r="DR3119" s="1"/>
      <c r="DS3119" s="1"/>
      <c r="DT3119" s="1"/>
      <c r="DU3119" s="2"/>
      <c r="DV3119" s="1"/>
      <c r="DW3119" s="1"/>
    </row>
    <row r="3120" spans="1:127" x14ac:dyDescent="0.3">
      <c r="A3120" s="1"/>
      <c r="B3120" s="1"/>
      <c r="C3120" s="1"/>
      <c r="D3120" s="1"/>
      <c r="E3120" s="1"/>
      <c r="F3120" s="1"/>
      <c r="G3120" s="2"/>
      <c r="H3120" s="2"/>
      <c r="I3120" s="1"/>
      <c r="J3120" s="1"/>
      <c r="K3120" s="2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2"/>
      <c r="BF3120" s="1"/>
      <c r="BG3120" s="1"/>
      <c r="BH3120" s="1"/>
      <c r="BI3120" s="1"/>
      <c r="BJ3120" s="1"/>
      <c r="BK3120" s="1"/>
      <c r="BL3120" s="1"/>
      <c r="BM3120" s="1"/>
      <c r="BN3120" s="2"/>
      <c r="BO3120" s="1"/>
      <c r="BP3120" s="1"/>
      <c r="BQ3120" s="1"/>
      <c r="BR3120" s="2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2"/>
      <c r="CG3120" s="1"/>
      <c r="CH3120" s="1"/>
      <c r="CI3120" s="2"/>
      <c r="CJ3120" s="1"/>
      <c r="CK3120" s="1"/>
      <c r="CL3120" s="1"/>
      <c r="CM3120" s="1"/>
      <c r="CN3120" s="1"/>
      <c r="CO3120" s="1"/>
      <c r="CP3120" s="1"/>
      <c r="CQ3120" s="1"/>
      <c r="CR3120" s="2"/>
      <c r="CS3120" s="2"/>
      <c r="CT3120" s="2"/>
      <c r="CU3120" s="2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2"/>
      <c r="DR3120" s="1"/>
      <c r="DS3120" s="1"/>
      <c r="DT3120" s="1"/>
      <c r="DU3120" s="2"/>
      <c r="DV3120" s="1"/>
      <c r="DW3120" s="1"/>
    </row>
    <row r="3121" spans="1:127" x14ac:dyDescent="0.3">
      <c r="A3121" s="1"/>
      <c r="B3121" s="1"/>
      <c r="C3121" s="1"/>
      <c r="D3121" s="1"/>
      <c r="E3121" s="1"/>
      <c r="F3121" s="1"/>
      <c r="G3121" s="2"/>
      <c r="H3121" s="2"/>
      <c r="I3121" s="1"/>
      <c r="J3121" s="1"/>
      <c r="K3121" s="2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2"/>
      <c r="BF3121" s="1"/>
      <c r="BG3121" s="1"/>
      <c r="BH3121" s="1"/>
      <c r="BI3121" s="1"/>
      <c r="BJ3121" s="1"/>
      <c r="BK3121" s="1"/>
      <c r="BL3121" s="1"/>
      <c r="BM3121" s="1"/>
      <c r="BN3121" s="2"/>
      <c r="BO3121" s="1"/>
      <c r="BP3121" s="1"/>
      <c r="BQ3121" s="1"/>
      <c r="BR3121" s="2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2"/>
      <c r="CG3121" s="1"/>
      <c r="CH3121" s="1"/>
      <c r="CI3121" s="2"/>
      <c r="CJ3121" s="1"/>
      <c r="CK3121" s="1"/>
      <c r="CL3121" s="1"/>
      <c r="CM3121" s="1"/>
      <c r="CN3121" s="1"/>
      <c r="CO3121" s="1"/>
      <c r="CP3121" s="1"/>
      <c r="CQ3121" s="1"/>
      <c r="CR3121" s="2"/>
      <c r="CS3121" s="2"/>
      <c r="CT3121" s="2"/>
      <c r="CU3121" s="2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2"/>
      <c r="DR3121" s="1"/>
      <c r="DS3121" s="1"/>
      <c r="DT3121" s="1"/>
      <c r="DU3121" s="2"/>
      <c r="DV3121" s="1"/>
      <c r="DW3121" s="1"/>
    </row>
    <row r="3122" spans="1:127" x14ac:dyDescent="0.3">
      <c r="A3122" s="1"/>
      <c r="B3122" s="1"/>
      <c r="C3122" s="1"/>
      <c r="D3122" s="1"/>
      <c r="E3122" s="1"/>
      <c r="F3122" s="1"/>
      <c r="G3122" s="2"/>
      <c r="H3122" s="2"/>
      <c r="I3122" s="1"/>
      <c r="J3122" s="1"/>
      <c r="K3122" s="2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2"/>
      <c r="BF3122" s="1"/>
      <c r="BG3122" s="1"/>
      <c r="BH3122" s="1"/>
      <c r="BI3122" s="1"/>
      <c r="BJ3122" s="1"/>
      <c r="BK3122" s="1"/>
      <c r="BL3122" s="1"/>
      <c r="BM3122" s="1"/>
      <c r="BN3122" s="2"/>
      <c r="BO3122" s="1"/>
      <c r="BP3122" s="1"/>
      <c r="BQ3122" s="1"/>
      <c r="BR3122" s="2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2"/>
      <c r="CG3122" s="1"/>
      <c r="CH3122" s="1"/>
      <c r="CI3122" s="2"/>
      <c r="CJ3122" s="1"/>
      <c r="CK3122" s="1"/>
      <c r="CL3122" s="1"/>
      <c r="CM3122" s="1"/>
      <c r="CN3122" s="1"/>
      <c r="CO3122" s="1"/>
      <c r="CP3122" s="1"/>
      <c r="CQ3122" s="1"/>
      <c r="CR3122" s="2"/>
      <c r="CS3122" s="2"/>
      <c r="CT3122" s="2"/>
      <c r="CU3122" s="2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2"/>
      <c r="DR3122" s="1"/>
      <c r="DS3122" s="1"/>
      <c r="DT3122" s="1"/>
      <c r="DU3122" s="2"/>
      <c r="DV3122" s="1"/>
      <c r="DW3122" s="1"/>
    </row>
    <row r="3123" spans="1:127" x14ac:dyDescent="0.3">
      <c r="A3123" s="1"/>
      <c r="B3123" s="1"/>
      <c r="C3123" s="1"/>
      <c r="D3123" s="1"/>
      <c r="E3123" s="1"/>
      <c r="F3123" s="1"/>
      <c r="G3123" s="2"/>
      <c r="H3123" s="2"/>
      <c r="I3123" s="1"/>
      <c r="J3123" s="1"/>
      <c r="K3123" s="2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2"/>
      <c r="BF3123" s="1"/>
      <c r="BG3123" s="1"/>
      <c r="BH3123" s="1"/>
      <c r="BI3123" s="1"/>
      <c r="BJ3123" s="1"/>
      <c r="BK3123" s="1"/>
      <c r="BL3123" s="1"/>
      <c r="BM3123" s="1"/>
      <c r="BN3123" s="2"/>
      <c r="BO3123" s="1"/>
      <c r="BP3123" s="1"/>
      <c r="BQ3123" s="1"/>
      <c r="BR3123" s="2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2"/>
      <c r="CG3123" s="1"/>
      <c r="CH3123" s="1"/>
      <c r="CI3123" s="2"/>
      <c r="CJ3123" s="1"/>
      <c r="CK3123" s="1"/>
      <c r="CL3123" s="1"/>
      <c r="CM3123" s="1"/>
      <c r="CN3123" s="1"/>
      <c r="CO3123" s="1"/>
      <c r="CP3123" s="1"/>
      <c r="CQ3123" s="1"/>
      <c r="CR3123" s="2"/>
      <c r="CS3123" s="2"/>
      <c r="CT3123" s="2"/>
      <c r="CU3123" s="2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2"/>
      <c r="DR3123" s="1"/>
      <c r="DS3123" s="1"/>
      <c r="DT3123" s="1"/>
      <c r="DU3123" s="2"/>
      <c r="DV3123" s="1"/>
      <c r="DW3123" s="1"/>
    </row>
    <row r="3124" spans="1:127" x14ac:dyDescent="0.3">
      <c r="A3124" s="1"/>
      <c r="B3124" s="1"/>
      <c r="C3124" s="1"/>
      <c r="D3124" s="1"/>
      <c r="E3124" s="1"/>
      <c r="F3124" s="1"/>
      <c r="G3124" s="2"/>
      <c r="H3124" s="2"/>
      <c r="I3124" s="1"/>
      <c r="J3124" s="1"/>
      <c r="K3124" s="2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2"/>
      <c r="BF3124" s="1"/>
      <c r="BG3124" s="1"/>
      <c r="BH3124" s="1"/>
      <c r="BI3124" s="1"/>
      <c r="BJ3124" s="1"/>
      <c r="BK3124" s="1"/>
      <c r="BL3124" s="1"/>
      <c r="BM3124" s="1"/>
      <c r="BN3124" s="2"/>
      <c r="BO3124" s="1"/>
      <c r="BP3124" s="1"/>
      <c r="BQ3124" s="1"/>
      <c r="BR3124" s="2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2"/>
      <c r="CG3124" s="1"/>
      <c r="CH3124" s="1"/>
      <c r="CI3124" s="2"/>
      <c r="CJ3124" s="1"/>
      <c r="CK3124" s="1"/>
      <c r="CL3124" s="1"/>
      <c r="CM3124" s="1"/>
      <c r="CN3124" s="1"/>
      <c r="CO3124" s="1"/>
      <c r="CP3124" s="1"/>
      <c r="CQ3124" s="1"/>
      <c r="CR3124" s="2"/>
      <c r="CS3124" s="2"/>
      <c r="CT3124" s="2"/>
      <c r="CU3124" s="2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2"/>
      <c r="DR3124" s="1"/>
      <c r="DS3124" s="1"/>
      <c r="DT3124" s="1"/>
      <c r="DU3124" s="2"/>
      <c r="DV3124" s="1"/>
      <c r="DW3124" s="1"/>
    </row>
    <row r="3125" spans="1:127" x14ac:dyDescent="0.3">
      <c r="A3125" s="1"/>
      <c r="B3125" s="1"/>
      <c r="C3125" s="1"/>
      <c r="D3125" s="1"/>
      <c r="E3125" s="1"/>
      <c r="F3125" s="1"/>
      <c r="G3125" s="1"/>
      <c r="H3125" s="2"/>
      <c r="I3125" s="1"/>
      <c r="J3125" s="1"/>
      <c r="K3125" s="2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2"/>
      <c r="BF3125" s="1"/>
      <c r="BG3125" s="1"/>
      <c r="BH3125" s="1"/>
      <c r="BI3125" s="1"/>
      <c r="BJ3125" s="1"/>
      <c r="BK3125" s="1"/>
      <c r="BL3125" s="1"/>
      <c r="BM3125" s="1"/>
      <c r="BN3125" s="2"/>
      <c r="BO3125" s="1"/>
      <c r="BP3125" s="1"/>
      <c r="BQ3125" s="1"/>
      <c r="BR3125" s="2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2"/>
      <c r="CG3125" s="1"/>
      <c r="CH3125" s="1"/>
      <c r="CI3125" s="2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2"/>
      <c r="DR3125" s="1"/>
      <c r="DS3125" s="1"/>
      <c r="DT3125" s="1"/>
      <c r="DU3125" s="1"/>
      <c r="DV3125" s="1"/>
      <c r="DW3125" s="1"/>
    </row>
    <row r="3126" spans="1:127" x14ac:dyDescent="0.3">
      <c r="A3126" s="1"/>
      <c r="B3126" s="1"/>
      <c r="C3126" s="1"/>
      <c r="D3126" s="1"/>
      <c r="E3126" s="1"/>
      <c r="F3126" s="1"/>
      <c r="G3126" s="1"/>
      <c r="H3126" s="2"/>
      <c r="I3126" s="1"/>
      <c r="J3126" s="1"/>
      <c r="K3126" s="2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2"/>
      <c r="BF3126" s="1"/>
      <c r="BG3126" s="1"/>
      <c r="BH3126" s="1"/>
      <c r="BI3126" s="1"/>
      <c r="BJ3126" s="1"/>
      <c r="BK3126" s="1"/>
      <c r="BL3126" s="1"/>
      <c r="BM3126" s="1"/>
      <c r="BN3126" s="2"/>
      <c r="BO3126" s="1"/>
      <c r="BP3126" s="1"/>
      <c r="BQ3126" s="1"/>
      <c r="BR3126" s="2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2"/>
      <c r="CG3126" s="1"/>
      <c r="CH3126" s="1"/>
      <c r="CI3126" s="2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2"/>
      <c r="DR3126" s="1"/>
      <c r="DS3126" s="1"/>
      <c r="DT3126" s="1"/>
      <c r="DU3126" s="1"/>
      <c r="DV3126" s="1"/>
      <c r="DW3126" s="1"/>
    </row>
    <row r="3127" spans="1:127" x14ac:dyDescent="0.3">
      <c r="A3127" s="1"/>
      <c r="B3127" s="1"/>
      <c r="C3127" s="1"/>
      <c r="D3127" s="1"/>
      <c r="E3127" s="1"/>
      <c r="F3127" s="1"/>
      <c r="G3127" s="1"/>
      <c r="H3127" s="2"/>
      <c r="I3127" s="1"/>
      <c r="J3127" s="1"/>
      <c r="K3127" s="2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2"/>
      <c r="BF3127" s="1"/>
      <c r="BG3127" s="1"/>
      <c r="BH3127" s="1"/>
      <c r="BI3127" s="1"/>
      <c r="BJ3127" s="1"/>
      <c r="BK3127" s="1"/>
      <c r="BL3127" s="1"/>
      <c r="BM3127" s="1"/>
      <c r="BN3127" s="2"/>
      <c r="BO3127" s="1"/>
      <c r="BP3127" s="1"/>
      <c r="BQ3127" s="1"/>
      <c r="BR3127" s="2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2"/>
      <c r="CG3127" s="1"/>
      <c r="CH3127" s="1"/>
      <c r="CI3127" s="2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2"/>
      <c r="DR3127" s="1"/>
      <c r="DS3127" s="1"/>
      <c r="DT3127" s="1"/>
      <c r="DU3127" s="1"/>
      <c r="DV3127" s="1"/>
      <c r="DW3127" s="1"/>
    </row>
    <row r="3128" spans="1:127" x14ac:dyDescent="0.3">
      <c r="A3128" s="1"/>
      <c r="B3128" s="1"/>
      <c r="C3128" s="1"/>
      <c r="D3128" s="1"/>
      <c r="E3128" s="1"/>
      <c r="F3128" s="1"/>
      <c r="G3128" s="1"/>
      <c r="H3128" s="2"/>
      <c r="I3128" s="1"/>
      <c r="J3128" s="1"/>
      <c r="K3128" s="2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2"/>
      <c r="BF3128" s="1"/>
      <c r="BG3128" s="1"/>
      <c r="BH3128" s="1"/>
      <c r="BI3128" s="1"/>
      <c r="BJ3128" s="1"/>
      <c r="BK3128" s="1"/>
      <c r="BL3128" s="1"/>
      <c r="BM3128" s="1"/>
      <c r="BN3128" s="2"/>
      <c r="BO3128" s="1"/>
      <c r="BP3128" s="1"/>
      <c r="BQ3128" s="1"/>
      <c r="BR3128" s="2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2"/>
      <c r="CG3128" s="1"/>
      <c r="CH3128" s="1"/>
      <c r="CI3128" s="2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2"/>
      <c r="DR3128" s="1"/>
      <c r="DS3128" s="1"/>
      <c r="DT3128" s="1"/>
      <c r="DU3128" s="1"/>
      <c r="DV3128" s="1"/>
      <c r="DW3128" s="1"/>
    </row>
    <row r="3129" spans="1:127" x14ac:dyDescent="0.3">
      <c r="A3129" s="1"/>
      <c r="B3129" s="1"/>
      <c r="C3129" s="1"/>
      <c r="D3129" s="1"/>
      <c r="E3129" s="1"/>
      <c r="F3129" s="1"/>
      <c r="G3129" s="1"/>
      <c r="H3129" s="2"/>
      <c r="I3129" s="1"/>
      <c r="J3129" s="1"/>
      <c r="K3129" s="2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2"/>
      <c r="BF3129" s="1"/>
      <c r="BG3129" s="1"/>
      <c r="BH3129" s="1"/>
      <c r="BI3129" s="1"/>
      <c r="BJ3129" s="1"/>
      <c r="BK3129" s="1"/>
      <c r="BL3129" s="1"/>
      <c r="BM3129" s="1"/>
      <c r="BN3129" s="2"/>
      <c r="BO3129" s="1"/>
      <c r="BP3129" s="1"/>
      <c r="BQ3129" s="1"/>
      <c r="BR3129" s="2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2"/>
      <c r="CG3129" s="1"/>
      <c r="CH3129" s="1"/>
      <c r="CI3129" s="2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2"/>
      <c r="DR3129" s="1"/>
      <c r="DS3129" s="1"/>
      <c r="DT3129" s="1"/>
      <c r="DU3129" s="1"/>
      <c r="DV3129" s="1"/>
      <c r="DW3129" s="1"/>
    </row>
    <row r="3130" spans="1:127" x14ac:dyDescent="0.3">
      <c r="A3130" s="1"/>
      <c r="B3130" s="1"/>
      <c r="C3130" s="1"/>
      <c r="D3130" s="1"/>
      <c r="E3130" s="1"/>
      <c r="F3130" s="1"/>
      <c r="G3130" s="2"/>
      <c r="H3130" s="2"/>
      <c r="I3130" s="1"/>
      <c r="J3130" s="1"/>
      <c r="K3130" s="2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2"/>
      <c r="BF3130" s="1"/>
      <c r="BG3130" s="1"/>
      <c r="BH3130" s="1"/>
      <c r="BI3130" s="1"/>
      <c r="BJ3130" s="1"/>
      <c r="BK3130" s="1"/>
      <c r="BL3130" s="1"/>
      <c r="BM3130" s="1"/>
      <c r="BN3130" s="2"/>
      <c r="BO3130" s="1"/>
      <c r="BP3130" s="1"/>
      <c r="BQ3130" s="1"/>
      <c r="BR3130" s="2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2"/>
      <c r="CG3130" s="1"/>
      <c r="CH3130" s="1"/>
      <c r="CI3130" s="2"/>
      <c r="CJ3130" s="1"/>
      <c r="CK3130" s="1"/>
      <c r="CL3130" s="1"/>
      <c r="CM3130" s="1"/>
      <c r="CN3130" s="1"/>
      <c r="CO3130" s="1"/>
      <c r="CP3130" s="1"/>
      <c r="CQ3130" s="1"/>
      <c r="CR3130" s="2"/>
      <c r="CS3130" s="2"/>
      <c r="CT3130" s="2"/>
      <c r="CU3130" s="2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2"/>
      <c r="DR3130" s="1"/>
      <c r="DS3130" s="1"/>
      <c r="DT3130" s="1"/>
      <c r="DU3130" s="2"/>
      <c r="DV3130" s="1"/>
      <c r="DW3130" s="1"/>
    </row>
    <row r="3131" spans="1:127" x14ac:dyDescent="0.3">
      <c r="A3131" s="1"/>
      <c r="B3131" s="1"/>
      <c r="C3131" s="1"/>
      <c r="D3131" s="1"/>
      <c r="E3131" s="1"/>
      <c r="F3131" s="1"/>
      <c r="G3131" s="2"/>
      <c r="H3131" s="2"/>
      <c r="I3131" s="1"/>
      <c r="J3131" s="1"/>
      <c r="K3131" s="2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2"/>
      <c r="BF3131" s="1"/>
      <c r="BG3131" s="1"/>
      <c r="BH3131" s="1"/>
      <c r="BI3131" s="1"/>
      <c r="BJ3131" s="1"/>
      <c r="BK3131" s="1"/>
      <c r="BL3131" s="1"/>
      <c r="BM3131" s="1"/>
      <c r="BN3131" s="2"/>
      <c r="BO3131" s="1"/>
      <c r="BP3131" s="1"/>
      <c r="BQ3131" s="1"/>
      <c r="BR3131" s="2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2"/>
      <c r="CG3131" s="1"/>
      <c r="CH3131" s="1"/>
      <c r="CI3131" s="2"/>
      <c r="CJ3131" s="1"/>
      <c r="CK3131" s="1"/>
      <c r="CL3131" s="1"/>
      <c r="CM3131" s="1"/>
      <c r="CN3131" s="1"/>
      <c r="CO3131" s="1"/>
      <c r="CP3131" s="1"/>
      <c r="CQ3131" s="1"/>
      <c r="CR3131" s="2"/>
      <c r="CS3131" s="2"/>
      <c r="CT3131" s="2"/>
      <c r="CU3131" s="2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2"/>
      <c r="DR3131" s="1"/>
      <c r="DS3131" s="1"/>
      <c r="DT3131" s="1"/>
      <c r="DU3131" s="2"/>
      <c r="DV3131" s="1"/>
      <c r="DW3131" s="1"/>
    </row>
    <row r="3132" spans="1:127" x14ac:dyDescent="0.3">
      <c r="A3132" s="1"/>
      <c r="B3132" s="1"/>
      <c r="C3132" s="1"/>
      <c r="D3132" s="1"/>
      <c r="E3132" s="1"/>
      <c r="F3132" s="1"/>
      <c r="G3132" s="1"/>
      <c r="H3132" s="2"/>
      <c r="I3132" s="1"/>
      <c r="J3132" s="1"/>
      <c r="K3132" s="2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2"/>
      <c r="BF3132" s="1"/>
      <c r="BG3132" s="1"/>
      <c r="BH3132" s="1"/>
      <c r="BI3132" s="1"/>
      <c r="BJ3132" s="1"/>
      <c r="BK3132" s="1"/>
      <c r="BL3132" s="1"/>
      <c r="BM3132" s="1"/>
      <c r="BN3132" s="2"/>
      <c r="BO3132" s="1"/>
      <c r="BP3132" s="1"/>
      <c r="BQ3132" s="1"/>
      <c r="BR3132" s="2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2"/>
      <c r="CG3132" s="1"/>
      <c r="CH3132" s="1"/>
      <c r="CI3132" s="2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2"/>
      <c r="DR3132" s="1"/>
      <c r="DS3132" s="1"/>
      <c r="DT3132" s="1"/>
      <c r="DU3132" s="1"/>
      <c r="DV3132" s="1"/>
      <c r="DW3132" s="1"/>
    </row>
    <row r="3133" spans="1:127" x14ac:dyDescent="0.3">
      <c r="A3133" s="1"/>
      <c r="B3133" s="1"/>
      <c r="C3133" s="1"/>
      <c r="D3133" s="1"/>
      <c r="E3133" s="1"/>
      <c r="F3133" s="1"/>
      <c r="G3133" s="2"/>
      <c r="H3133" s="2"/>
      <c r="I3133" s="1"/>
      <c r="J3133" s="1"/>
      <c r="K3133" s="2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2"/>
      <c r="BF3133" s="1"/>
      <c r="BG3133" s="1"/>
      <c r="BH3133" s="1"/>
      <c r="BI3133" s="1"/>
      <c r="BJ3133" s="1"/>
      <c r="BK3133" s="1"/>
      <c r="BL3133" s="1"/>
      <c r="BM3133" s="1"/>
      <c r="BN3133" s="2"/>
      <c r="BO3133" s="1"/>
      <c r="BP3133" s="1"/>
      <c r="BQ3133" s="1"/>
      <c r="BR3133" s="2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2"/>
      <c r="CG3133" s="1"/>
      <c r="CH3133" s="1"/>
      <c r="CI3133" s="2"/>
      <c r="CJ3133" s="1"/>
      <c r="CK3133" s="1"/>
      <c r="CL3133" s="1"/>
      <c r="CM3133" s="1"/>
      <c r="CN3133" s="1"/>
      <c r="CO3133" s="1"/>
      <c r="CP3133" s="1"/>
      <c r="CQ3133" s="1"/>
      <c r="CR3133" s="2"/>
      <c r="CS3133" s="2"/>
      <c r="CT3133" s="2"/>
      <c r="CU3133" s="2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2"/>
      <c r="DR3133" s="1"/>
      <c r="DS3133" s="1"/>
      <c r="DT3133" s="1"/>
      <c r="DU3133" s="2"/>
      <c r="DV3133" s="1"/>
      <c r="DW3133" s="1"/>
    </row>
    <row r="3134" spans="1:127" x14ac:dyDescent="0.3">
      <c r="A3134" s="1"/>
      <c r="B3134" s="1"/>
      <c r="C3134" s="1"/>
      <c r="D3134" s="1"/>
      <c r="E3134" s="1"/>
      <c r="F3134" s="1"/>
      <c r="G3134" s="2"/>
      <c r="H3134" s="2"/>
      <c r="I3134" s="1"/>
      <c r="J3134" s="1"/>
      <c r="K3134" s="2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2"/>
      <c r="BF3134" s="1"/>
      <c r="BG3134" s="1"/>
      <c r="BH3134" s="1"/>
      <c r="BI3134" s="1"/>
      <c r="BJ3134" s="1"/>
      <c r="BK3134" s="1"/>
      <c r="BL3134" s="1"/>
      <c r="BM3134" s="1"/>
      <c r="BN3134" s="2"/>
      <c r="BO3134" s="1"/>
      <c r="BP3134" s="1"/>
      <c r="BQ3134" s="1"/>
      <c r="BR3134" s="2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2"/>
      <c r="CG3134" s="1"/>
      <c r="CH3134" s="1"/>
      <c r="CI3134" s="2"/>
      <c r="CJ3134" s="1"/>
      <c r="CK3134" s="1"/>
      <c r="CL3134" s="1"/>
      <c r="CM3134" s="1"/>
      <c r="CN3134" s="1"/>
      <c r="CO3134" s="1"/>
      <c r="CP3134" s="1"/>
      <c r="CQ3134" s="1"/>
      <c r="CR3134" s="2"/>
      <c r="CS3134" s="2"/>
      <c r="CT3134" s="2"/>
      <c r="CU3134" s="2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2"/>
      <c r="DR3134" s="1"/>
      <c r="DS3134" s="1"/>
      <c r="DT3134" s="1"/>
      <c r="DU3134" s="2"/>
      <c r="DV3134" s="1"/>
      <c r="DW3134" s="1"/>
    </row>
    <row r="3135" spans="1:127" x14ac:dyDescent="0.3">
      <c r="A3135" s="1"/>
      <c r="B3135" s="1"/>
      <c r="C3135" s="1"/>
      <c r="D3135" s="1"/>
      <c r="E3135" s="1"/>
      <c r="F3135" s="1"/>
      <c r="G3135" s="2"/>
      <c r="H3135" s="2"/>
      <c r="I3135" s="1"/>
      <c r="J3135" s="1"/>
      <c r="K3135" s="2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2"/>
      <c r="BF3135" s="1"/>
      <c r="BG3135" s="1"/>
      <c r="BH3135" s="1"/>
      <c r="BI3135" s="1"/>
      <c r="BJ3135" s="1"/>
      <c r="BK3135" s="1"/>
      <c r="BL3135" s="1"/>
      <c r="BM3135" s="1"/>
      <c r="BN3135" s="2"/>
      <c r="BO3135" s="1"/>
      <c r="BP3135" s="1"/>
      <c r="BQ3135" s="1"/>
      <c r="BR3135" s="2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2"/>
      <c r="CG3135" s="1"/>
      <c r="CH3135" s="1"/>
      <c r="CI3135" s="2"/>
      <c r="CJ3135" s="1"/>
      <c r="CK3135" s="1"/>
      <c r="CL3135" s="1"/>
      <c r="CM3135" s="1"/>
      <c r="CN3135" s="1"/>
      <c r="CO3135" s="1"/>
      <c r="CP3135" s="1"/>
      <c r="CQ3135" s="1"/>
      <c r="CR3135" s="2"/>
      <c r="CS3135" s="2"/>
      <c r="CT3135" s="2"/>
      <c r="CU3135" s="2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2"/>
      <c r="DR3135" s="1"/>
      <c r="DS3135" s="1"/>
      <c r="DT3135" s="1"/>
      <c r="DU3135" s="2"/>
      <c r="DV3135" s="1"/>
      <c r="DW3135" s="1"/>
    </row>
    <row r="3136" spans="1:127" x14ac:dyDescent="0.3">
      <c r="A3136" s="1"/>
      <c r="B3136" s="1"/>
      <c r="C3136" s="1"/>
      <c r="D3136" s="1"/>
      <c r="E3136" s="1"/>
      <c r="F3136" s="1"/>
      <c r="G3136" s="2"/>
      <c r="H3136" s="2"/>
      <c r="I3136" s="1"/>
      <c r="J3136" s="1"/>
      <c r="K3136" s="2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2"/>
      <c r="BF3136" s="1"/>
      <c r="BG3136" s="1"/>
      <c r="BH3136" s="1"/>
      <c r="BI3136" s="1"/>
      <c r="BJ3136" s="1"/>
      <c r="BK3136" s="1"/>
      <c r="BL3136" s="1"/>
      <c r="BM3136" s="1"/>
      <c r="BN3136" s="2"/>
      <c r="BO3136" s="1"/>
      <c r="BP3136" s="1"/>
      <c r="BQ3136" s="1"/>
      <c r="BR3136" s="2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2"/>
      <c r="CG3136" s="1"/>
      <c r="CH3136" s="1"/>
      <c r="CI3136" s="2"/>
      <c r="CJ3136" s="1"/>
      <c r="CK3136" s="1"/>
      <c r="CL3136" s="1"/>
      <c r="CM3136" s="1"/>
      <c r="CN3136" s="1"/>
      <c r="CO3136" s="1"/>
      <c r="CP3136" s="1"/>
      <c r="CQ3136" s="1"/>
      <c r="CR3136" s="2"/>
      <c r="CS3136" s="2"/>
      <c r="CT3136" s="2"/>
      <c r="CU3136" s="2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2"/>
      <c r="DR3136" s="1"/>
      <c r="DS3136" s="1"/>
      <c r="DT3136" s="1"/>
      <c r="DU3136" s="2"/>
      <c r="DV3136" s="1"/>
      <c r="DW3136" s="1"/>
    </row>
    <row r="3137" spans="1:127" x14ac:dyDescent="0.3">
      <c r="A3137" s="1"/>
      <c r="B3137" s="1"/>
      <c r="C3137" s="1"/>
      <c r="D3137" s="1"/>
      <c r="E3137" s="1"/>
      <c r="F3137" s="1"/>
      <c r="G3137" s="2"/>
      <c r="H3137" s="2"/>
      <c r="I3137" s="1"/>
      <c r="J3137" s="1"/>
      <c r="K3137" s="2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2"/>
      <c r="BF3137" s="1"/>
      <c r="BG3137" s="1"/>
      <c r="BH3137" s="1"/>
      <c r="BI3137" s="1"/>
      <c r="BJ3137" s="1"/>
      <c r="BK3137" s="1"/>
      <c r="BL3137" s="1"/>
      <c r="BM3137" s="1"/>
      <c r="BN3137" s="2"/>
      <c r="BO3137" s="1"/>
      <c r="BP3137" s="1"/>
      <c r="BQ3137" s="1"/>
      <c r="BR3137" s="2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2"/>
      <c r="CG3137" s="1"/>
      <c r="CH3137" s="1"/>
      <c r="CI3137" s="2"/>
      <c r="CJ3137" s="1"/>
      <c r="CK3137" s="1"/>
      <c r="CL3137" s="1"/>
      <c r="CM3137" s="1"/>
      <c r="CN3137" s="1"/>
      <c r="CO3137" s="1"/>
      <c r="CP3137" s="1"/>
      <c r="CQ3137" s="1"/>
      <c r="CR3137" s="2"/>
      <c r="CS3137" s="2"/>
      <c r="CT3137" s="2"/>
      <c r="CU3137" s="2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2"/>
      <c r="DR3137" s="1"/>
      <c r="DS3137" s="1"/>
      <c r="DT3137" s="1"/>
      <c r="DU3137" s="2"/>
      <c r="DV3137" s="1"/>
      <c r="DW3137" s="1"/>
    </row>
    <row r="3138" spans="1:127" x14ac:dyDescent="0.3">
      <c r="A3138" s="1"/>
      <c r="B3138" s="1"/>
      <c r="C3138" s="1"/>
      <c r="D3138" s="1"/>
      <c r="E3138" s="1"/>
      <c r="F3138" s="1"/>
      <c r="G3138" s="1"/>
      <c r="H3138" s="2"/>
      <c r="I3138" s="1"/>
      <c r="J3138" s="1"/>
      <c r="K3138" s="2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2"/>
      <c r="BF3138" s="1"/>
      <c r="BG3138" s="1"/>
      <c r="BH3138" s="1"/>
      <c r="BI3138" s="1"/>
      <c r="BJ3138" s="1"/>
      <c r="BK3138" s="1"/>
      <c r="BL3138" s="1"/>
      <c r="BM3138" s="1"/>
      <c r="BN3138" s="2"/>
      <c r="BO3138" s="1"/>
      <c r="BP3138" s="1"/>
      <c r="BQ3138" s="1"/>
      <c r="BR3138" s="2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2"/>
      <c r="CG3138" s="1"/>
      <c r="CH3138" s="1"/>
      <c r="CI3138" s="2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2"/>
      <c r="DR3138" s="1"/>
      <c r="DS3138" s="1"/>
      <c r="DT3138" s="1"/>
      <c r="DU3138" s="1"/>
      <c r="DV3138" s="1"/>
      <c r="DW3138" s="1"/>
    </row>
    <row r="3139" spans="1:127" x14ac:dyDescent="0.3">
      <c r="A3139" s="1"/>
      <c r="B3139" s="1"/>
      <c r="C3139" s="1"/>
      <c r="D3139" s="1"/>
      <c r="E3139" s="1"/>
      <c r="F3139" s="1"/>
      <c r="G3139" s="2"/>
      <c r="H3139" s="2"/>
      <c r="I3139" s="1"/>
      <c r="J3139" s="1"/>
      <c r="K3139" s="2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2"/>
      <c r="BF3139" s="1"/>
      <c r="BG3139" s="1"/>
      <c r="BH3139" s="1"/>
      <c r="BI3139" s="1"/>
      <c r="BJ3139" s="1"/>
      <c r="BK3139" s="1"/>
      <c r="BL3139" s="1"/>
      <c r="BM3139" s="1"/>
      <c r="BN3139" s="2"/>
      <c r="BO3139" s="1"/>
      <c r="BP3139" s="1"/>
      <c r="BQ3139" s="1"/>
      <c r="BR3139" s="2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2"/>
      <c r="CG3139" s="1"/>
      <c r="CH3139" s="1"/>
      <c r="CI3139" s="2"/>
      <c r="CJ3139" s="1"/>
      <c r="CK3139" s="1"/>
      <c r="CL3139" s="1"/>
      <c r="CM3139" s="1"/>
      <c r="CN3139" s="1"/>
      <c r="CO3139" s="1"/>
      <c r="CP3139" s="1"/>
      <c r="CQ3139" s="1"/>
      <c r="CR3139" s="2"/>
      <c r="CS3139" s="2"/>
      <c r="CT3139" s="2"/>
      <c r="CU3139" s="2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2"/>
      <c r="DR3139" s="1"/>
      <c r="DS3139" s="1"/>
      <c r="DT3139" s="1"/>
      <c r="DU3139" s="2"/>
      <c r="DV3139" s="1"/>
      <c r="DW3139" s="1"/>
    </row>
    <row r="3140" spans="1:127" x14ac:dyDescent="0.3">
      <c r="A3140" s="1"/>
      <c r="B3140" s="1"/>
      <c r="C3140" s="1"/>
      <c r="D3140" s="1"/>
      <c r="E3140" s="1"/>
      <c r="F3140" s="1"/>
      <c r="G3140" s="2"/>
      <c r="H3140" s="2"/>
      <c r="I3140" s="1"/>
      <c r="J3140" s="1"/>
      <c r="K3140" s="2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2"/>
      <c r="BF3140" s="1"/>
      <c r="BG3140" s="1"/>
      <c r="BH3140" s="1"/>
      <c r="BI3140" s="1"/>
      <c r="BJ3140" s="1"/>
      <c r="BK3140" s="1"/>
      <c r="BL3140" s="1"/>
      <c r="BM3140" s="1"/>
      <c r="BN3140" s="2"/>
      <c r="BO3140" s="1"/>
      <c r="BP3140" s="1"/>
      <c r="BQ3140" s="1"/>
      <c r="BR3140" s="2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2"/>
      <c r="CG3140" s="1"/>
      <c r="CH3140" s="1"/>
      <c r="CI3140" s="2"/>
      <c r="CJ3140" s="1"/>
      <c r="CK3140" s="1"/>
      <c r="CL3140" s="1"/>
      <c r="CM3140" s="1"/>
      <c r="CN3140" s="1"/>
      <c r="CO3140" s="1"/>
      <c r="CP3140" s="1"/>
      <c r="CQ3140" s="1"/>
      <c r="CR3140" s="2"/>
      <c r="CS3140" s="2"/>
      <c r="CT3140" s="2"/>
      <c r="CU3140" s="2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2"/>
      <c r="DR3140" s="1"/>
      <c r="DS3140" s="1"/>
      <c r="DT3140" s="1"/>
      <c r="DU3140" s="2"/>
      <c r="DV3140" s="1"/>
      <c r="DW3140" s="1"/>
    </row>
    <row r="3141" spans="1:127" x14ac:dyDescent="0.3">
      <c r="A3141" s="1"/>
      <c r="B3141" s="1"/>
      <c r="C3141" s="1"/>
      <c r="D3141" s="1"/>
      <c r="E3141" s="1"/>
      <c r="F3141" s="1"/>
      <c r="G3141" s="1"/>
      <c r="H3141" s="2"/>
      <c r="I3141" s="1"/>
      <c r="J3141" s="1"/>
      <c r="K3141" s="2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2"/>
      <c r="BF3141" s="1"/>
      <c r="BG3141" s="1"/>
      <c r="BH3141" s="1"/>
      <c r="BI3141" s="1"/>
      <c r="BJ3141" s="1"/>
      <c r="BK3141" s="1"/>
      <c r="BL3141" s="1"/>
      <c r="BM3141" s="1"/>
      <c r="BN3141" s="2"/>
      <c r="BO3141" s="1"/>
      <c r="BP3141" s="1"/>
      <c r="BQ3141" s="1"/>
      <c r="BR3141" s="2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2"/>
      <c r="CG3141" s="1"/>
      <c r="CH3141" s="1"/>
      <c r="CI3141" s="2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2"/>
      <c r="DR3141" s="1"/>
      <c r="DS3141" s="1"/>
      <c r="DT3141" s="1"/>
      <c r="DU3141" s="1"/>
      <c r="DV3141" s="1"/>
      <c r="DW3141" s="1"/>
    </row>
    <row r="3142" spans="1:127" x14ac:dyDescent="0.3">
      <c r="A3142" s="1"/>
      <c r="B3142" s="1"/>
      <c r="C3142" s="1"/>
      <c r="D3142" s="1"/>
      <c r="E3142" s="1"/>
      <c r="F3142" s="1"/>
      <c r="G3142" s="1"/>
      <c r="H3142" s="2"/>
      <c r="I3142" s="1"/>
      <c r="J3142" s="1"/>
      <c r="K3142" s="2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2"/>
      <c r="BF3142" s="1"/>
      <c r="BG3142" s="1"/>
      <c r="BH3142" s="1"/>
      <c r="BI3142" s="1"/>
      <c r="BJ3142" s="1"/>
      <c r="BK3142" s="1"/>
      <c r="BL3142" s="1"/>
      <c r="BM3142" s="1"/>
      <c r="BN3142" s="2"/>
      <c r="BO3142" s="1"/>
      <c r="BP3142" s="1"/>
      <c r="BQ3142" s="1"/>
      <c r="BR3142" s="2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2"/>
      <c r="CG3142" s="1"/>
      <c r="CH3142" s="1"/>
      <c r="CI3142" s="2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2"/>
      <c r="DR3142" s="1"/>
      <c r="DS3142" s="1"/>
      <c r="DT3142" s="1"/>
      <c r="DU3142" s="1"/>
      <c r="DV3142" s="1"/>
      <c r="DW3142" s="1"/>
    </row>
    <row r="3143" spans="1:127" x14ac:dyDescent="0.3">
      <c r="A3143" s="1"/>
      <c r="B3143" s="1"/>
      <c r="C3143" s="1"/>
      <c r="D3143" s="1"/>
      <c r="E3143" s="1"/>
      <c r="F3143" s="1"/>
      <c r="G3143" s="1"/>
      <c r="H3143" s="2"/>
      <c r="I3143" s="1"/>
      <c r="J3143" s="1"/>
      <c r="K3143" s="2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2"/>
      <c r="BF3143" s="1"/>
      <c r="BG3143" s="1"/>
      <c r="BH3143" s="1"/>
      <c r="BI3143" s="1"/>
      <c r="BJ3143" s="1"/>
      <c r="BK3143" s="1"/>
      <c r="BL3143" s="1"/>
      <c r="BM3143" s="1"/>
      <c r="BN3143" s="2"/>
      <c r="BO3143" s="1"/>
      <c r="BP3143" s="1"/>
      <c r="BQ3143" s="1"/>
      <c r="BR3143" s="2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2"/>
      <c r="CG3143" s="1"/>
      <c r="CH3143" s="1"/>
      <c r="CI3143" s="2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2"/>
      <c r="DR3143" s="1"/>
      <c r="DS3143" s="1"/>
      <c r="DT3143" s="1"/>
      <c r="DU3143" s="1"/>
      <c r="DV3143" s="1"/>
      <c r="DW3143" s="1"/>
    </row>
    <row r="3144" spans="1:127" x14ac:dyDescent="0.3">
      <c r="A3144" s="1"/>
      <c r="B3144" s="1"/>
      <c r="C3144" s="1"/>
      <c r="D3144" s="1"/>
      <c r="E3144" s="1"/>
      <c r="F3144" s="1"/>
      <c r="G3144" s="1"/>
      <c r="H3144" s="2"/>
      <c r="I3144" s="1"/>
      <c r="J3144" s="1"/>
      <c r="K3144" s="2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2"/>
      <c r="BF3144" s="1"/>
      <c r="BG3144" s="1"/>
      <c r="BH3144" s="1"/>
      <c r="BI3144" s="1"/>
      <c r="BJ3144" s="1"/>
      <c r="BK3144" s="1"/>
      <c r="BL3144" s="1"/>
      <c r="BM3144" s="1"/>
      <c r="BN3144" s="2"/>
      <c r="BO3144" s="1"/>
      <c r="BP3144" s="1"/>
      <c r="BQ3144" s="1"/>
      <c r="BR3144" s="2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2"/>
      <c r="CG3144" s="1"/>
      <c r="CH3144" s="1"/>
      <c r="CI3144" s="2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2"/>
      <c r="DR3144" s="1"/>
      <c r="DS3144" s="1"/>
      <c r="DT3144" s="1"/>
      <c r="DU3144" s="1"/>
      <c r="DV3144" s="1"/>
      <c r="DW3144" s="1"/>
    </row>
    <row r="3145" spans="1:127" x14ac:dyDescent="0.3">
      <c r="A3145" s="1"/>
      <c r="B3145" s="1"/>
      <c r="C3145" s="1"/>
      <c r="D3145" s="1"/>
      <c r="E3145" s="1"/>
      <c r="F3145" s="1"/>
      <c r="G3145" s="1"/>
      <c r="H3145" s="2"/>
      <c r="I3145" s="1"/>
      <c r="J3145" s="1"/>
      <c r="K3145" s="2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2"/>
      <c r="BF3145" s="1"/>
      <c r="BG3145" s="1"/>
      <c r="BH3145" s="1"/>
      <c r="BI3145" s="1"/>
      <c r="BJ3145" s="1"/>
      <c r="BK3145" s="1"/>
      <c r="BL3145" s="1"/>
      <c r="BM3145" s="1"/>
      <c r="BN3145" s="2"/>
      <c r="BO3145" s="1"/>
      <c r="BP3145" s="1"/>
      <c r="BQ3145" s="1"/>
      <c r="BR3145" s="2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2"/>
      <c r="CG3145" s="1"/>
      <c r="CH3145" s="1"/>
      <c r="CI3145" s="2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2"/>
      <c r="DR3145" s="1"/>
      <c r="DS3145" s="1"/>
      <c r="DT3145" s="1"/>
      <c r="DU3145" s="1"/>
      <c r="DV3145" s="1"/>
      <c r="DW3145" s="1"/>
    </row>
    <row r="3146" spans="1:127" x14ac:dyDescent="0.3">
      <c r="A3146" s="1"/>
      <c r="B3146" s="1"/>
      <c r="C3146" s="1"/>
      <c r="D3146" s="1"/>
      <c r="E3146" s="1"/>
      <c r="F3146" s="1"/>
      <c r="G3146" s="1"/>
      <c r="H3146" s="2"/>
      <c r="I3146" s="1"/>
      <c r="J3146" s="1"/>
      <c r="K3146" s="2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2"/>
      <c r="BF3146" s="1"/>
      <c r="BG3146" s="1"/>
      <c r="BH3146" s="1"/>
      <c r="BI3146" s="1"/>
      <c r="BJ3146" s="1"/>
      <c r="BK3146" s="1"/>
      <c r="BL3146" s="1"/>
      <c r="BM3146" s="1"/>
      <c r="BN3146" s="2"/>
      <c r="BO3146" s="1"/>
      <c r="BP3146" s="1"/>
      <c r="BQ3146" s="1"/>
      <c r="BR3146" s="2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2"/>
      <c r="CG3146" s="1"/>
      <c r="CH3146" s="1"/>
      <c r="CI3146" s="2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2"/>
      <c r="DR3146" s="1"/>
      <c r="DS3146" s="1"/>
      <c r="DT3146" s="1"/>
      <c r="DU3146" s="1"/>
      <c r="DV3146" s="1"/>
      <c r="DW3146" s="1"/>
    </row>
    <row r="3147" spans="1:127" x14ac:dyDescent="0.3">
      <c r="A3147" s="1"/>
      <c r="B3147" s="1"/>
      <c r="C3147" s="1"/>
      <c r="D3147" s="1"/>
      <c r="E3147" s="1"/>
      <c r="F3147" s="1"/>
      <c r="G3147" s="1"/>
      <c r="H3147" s="2"/>
      <c r="I3147" s="1"/>
      <c r="J3147" s="1"/>
      <c r="K3147" s="2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2"/>
      <c r="BF3147" s="1"/>
      <c r="BG3147" s="1"/>
      <c r="BH3147" s="1"/>
      <c r="BI3147" s="1"/>
      <c r="BJ3147" s="1"/>
      <c r="BK3147" s="1"/>
      <c r="BL3147" s="1"/>
      <c r="BM3147" s="1"/>
      <c r="BN3147" s="2"/>
      <c r="BO3147" s="1"/>
      <c r="BP3147" s="1"/>
      <c r="BQ3147" s="1"/>
      <c r="BR3147" s="2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2"/>
      <c r="CG3147" s="1"/>
      <c r="CH3147" s="1"/>
      <c r="CI3147" s="2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2"/>
      <c r="DR3147" s="1"/>
      <c r="DS3147" s="1"/>
      <c r="DT3147" s="1"/>
      <c r="DU3147" s="1"/>
      <c r="DV3147" s="1"/>
      <c r="DW3147" s="1"/>
    </row>
    <row r="3148" spans="1:127" x14ac:dyDescent="0.3">
      <c r="A3148" s="1"/>
      <c r="B3148" s="1"/>
      <c r="C3148" s="1"/>
      <c r="D3148" s="1"/>
      <c r="E3148" s="1"/>
      <c r="F3148" s="1"/>
      <c r="G3148" s="1"/>
      <c r="H3148" s="2"/>
      <c r="I3148" s="1"/>
      <c r="J3148" s="1"/>
      <c r="K3148" s="2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2"/>
      <c r="BF3148" s="1"/>
      <c r="BG3148" s="1"/>
      <c r="BH3148" s="1"/>
      <c r="BI3148" s="1"/>
      <c r="BJ3148" s="1"/>
      <c r="BK3148" s="1"/>
      <c r="BL3148" s="1"/>
      <c r="BM3148" s="1"/>
      <c r="BN3148" s="2"/>
      <c r="BO3148" s="1"/>
      <c r="BP3148" s="1"/>
      <c r="BQ3148" s="1"/>
      <c r="BR3148" s="2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2"/>
      <c r="CG3148" s="1"/>
      <c r="CH3148" s="1"/>
      <c r="CI3148" s="2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2"/>
      <c r="DR3148" s="1"/>
      <c r="DS3148" s="1"/>
      <c r="DT3148" s="1"/>
      <c r="DU3148" s="1"/>
      <c r="DV3148" s="1"/>
      <c r="DW3148" s="1"/>
    </row>
    <row r="3149" spans="1:127" x14ac:dyDescent="0.3">
      <c r="A3149" s="1"/>
      <c r="B3149" s="1"/>
      <c r="C3149" s="1"/>
      <c r="D3149" s="1"/>
      <c r="E3149" s="1"/>
      <c r="F3149" s="1"/>
      <c r="G3149" s="1"/>
      <c r="H3149" s="2"/>
      <c r="I3149" s="1"/>
      <c r="J3149" s="1"/>
      <c r="K3149" s="2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2"/>
      <c r="BF3149" s="1"/>
      <c r="BG3149" s="1"/>
      <c r="BH3149" s="1"/>
      <c r="BI3149" s="1"/>
      <c r="BJ3149" s="1"/>
      <c r="BK3149" s="1"/>
      <c r="BL3149" s="1"/>
      <c r="BM3149" s="1"/>
      <c r="BN3149" s="2"/>
      <c r="BO3149" s="1"/>
      <c r="BP3149" s="1"/>
      <c r="BQ3149" s="1"/>
      <c r="BR3149" s="2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2"/>
      <c r="CG3149" s="1"/>
      <c r="CH3149" s="1"/>
      <c r="CI3149" s="2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2"/>
      <c r="DR3149" s="1"/>
      <c r="DS3149" s="1"/>
      <c r="DT3149" s="1"/>
      <c r="DU3149" s="1"/>
      <c r="DV3149" s="1"/>
      <c r="DW3149" s="1"/>
    </row>
    <row r="3150" spans="1:127" x14ac:dyDescent="0.3">
      <c r="A3150" s="1"/>
      <c r="B3150" s="1"/>
      <c r="C3150" s="1"/>
      <c r="D3150" s="1"/>
      <c r="E3150" s="1"/>
      <c r="F3150" s="1"/>
      <c r="G3150" s="1"/>
      <c r="H3150" s="2"/>
      <c r="I3150" s="1"/>
      <c r="J3150" s="1"/>
      <c r="K3150" s="2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2"/>
      <c r="BF3150" s="1"/>
      <c r="BG3150" s="1"/>
      <c r="BH3150" s="1"/>
      <c r="BI3150" s="1"/>
      <c r="BJ3150" s="1"/>
      <c r="BK3150" s="1"/>
      <c r="BL3150" s="1"/>
      <c r="BM3150" s="1"/>
      <c r="BN3150" s="2"/>
      <c r="BO3150" s="1"/>
      <c r="BP3150" s="1"/>
      <c r="BQ3150" s="1"/>
      <c r="BR3150" s="2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2"/>
      <c r="CG3150" s="1"/>
      <c r="CH3150" s="1"/>
      <c r="CI3150" s="2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2"/>
      <c r="DR3150" s="1"/>
      <c r="DS3150" s="1"/>
      <c r="DT3150" s="1"/>
      <c r="DU3150" s="1"/>
      <c r="DV3150" s="1"/>
      <c r="DW3150" s="1"/>
    </row>
    <row r="3151" spans="1:127" x14ac:dyDescent="0.3">
      <c r="A3151" s="1"/>
      <c r="B3151" s="1"/>
      <c r="C3151" s="1"/>
      <c r="D3151" s="1"/>
      <c r="E3151" s="1"/>
      <c r="F3151" s="1"/>
      <c r="G3151" s="2"/>
      <c r="H3151" s="2"/>
      <c r="I3151" s="1"/>
      <c r="J3151" s="1"/>
      <c r="K3151" s="2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2"/>
      <c r="BF3151" s="1"/>
      <c r="BG3151" s="1"/>
      <c r="BH3151" s="1"/>
      <c r="BI3151" s="1"/>
      <c r="BJ3151" s="1"/>
      <c r="BK3151" s="1"/>
      <c r="BL3151" s="1"/>
      <c r="BM3151" s="1"/>
      <c r="BN3151" s="2"/>
      <c r="BO3151" s="1"/>
      <c r="BP3151" s="1"/>
      <c r="BQ3151" s="1"/>
      <c r="BR3151" s="2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2"/>
      <c r="CG3151" s="1"/>
      <c r="CH3151" s="1"/>
      <c r="CI3151" s="2"/>
      <c r="CJ3151" s="1"/>
      <c r="CK3151" s="1"/>
      <c r="CL3151" s="1"/>
      <c r="CM3151" s="1"/>
      <c r="CN3151" s="1"/>
      <c r="CO3151" s="1"/>
      <c r="CP3151" s="1"/>
      <c r="CQ3151" s="1"/>
      <c r="CR3151" s="2"/>
      <c r="CS3151" s="2"/>
      <c r="CT3151" s="2"/>
      <c r="CU3151" s="2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2"/>
      <c r="DR3151" s="1"/>
      <c r="DS3151" s="1"/>
      <c r="DT3151" s="1"/>
      <c r="DU3151" s="2"/>
      <c r="DV3151" s="1"/>
      <c r="DW3151" s="1"/>
    </row>
    <row r="3152" spans="1:127" x14ac:dyDescent="0.3">
      <c r="A3152" s="1"/>
      <c r="B3152" s="1"/>
      <c r="C3152" s="1"/>
      <c r="D3152" s="1"/>
      <c r="E3152" s="1"/>
      <c r="F3152" s="1"/>
      <c r="G3152" s="2"/>
      <c r="H3152" s="2"/>
      <c r="I3152" s="1"/>
      <c r="J3152" s="1"/>
      <c r="K3152" s="2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2"/>
      <c r="BF3152" s="1"/>
      <c r="BG3152" s="1"/>
      <c r="BH3152" s="1"/>
      <c r="BI3152" s="1"/>
      <c r="BJ3152" s="1"/>
      <c r="BK3152" s="1"/>
      <c r="BL3152" s="1"/>
      <c r="BM3152" s="1"/>
      <c r="BN3152" s="2"/>
      <c r="BO3152" s="1"/>
      <c r="BP3152" s="1"/>
      <c r="BQ3152" s="1"/>
      <c r="BR3152" s="2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2"/>
      <c r="CG3152" s="1"/>
      <c r="CH3152" s="1"/>
      <c r="CI3152" s="2"/>
      <c r="CJ3152" s="1"/>
      <c r="CK3152" s="1"/>
      <c r="CL3152" s="1"/>
      <c r="CM3152" s="1"/>
      <c r="CN3152" s="1"/>
      <c r="CO3152" s="1"/>
      <c r="CP3152" s="1"/>
      <c r="CQ3152" s="1"/>
      <c r="CR3152" s="2"/>
      <c r="CS3152" s="2"/>
      <c r="CT3152" s="2"/>
      <c r="CU3152" s="2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2"/>
      <c r="DR3152" s="1"/>
      <c r="DS3152" s="1"/>
      <c r="DT3152" s="1"/>
      <c r="DU3152" s="2"/>
      <c r="DV3152" s="1"/>
      <c r="DW3152" s="1"/>
    </row>
    <row r="3153" spans="1:127" x14ac:dyDescent="0.3">
      <c r="A3153" s="1"/>
      <c r="B3153" s="1"/>
      <c r="C3153" s="1"/>
      <c r="D3153" s="1"/>
      <c r="E3153" s="1"/>
      <c r="F3153" s="1"/>
      <c r="G3153" s="1"/>
      <c r="H3153" s="2"/>
      <c r="I3153" s="1"/>
      <c r="J3153" s="1"/>
      <c r="K3153" s="2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2"/>
      <c r="BF3153" s="1"/>
      <c r="BG3153" s="1"/>
      <c r="BH3153" s="1"/>
      <c r="BI3153" s="1"/>
      <c r="BJ3153" s="1"/>
      <c r="BK3153" s="1"/>
      <c r="BL3153" s="1"/>
      <c r="BM3153" s="1"/>
      <c r="BN3153" s="2"/>
      <c r="BO3153" s="1"/>
      <c r="BP3153" s="1"/>
      <c r="BQ3153" s="1"/>
      <c r="BR3153" s="2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2"/>
      <c r="CG3153" s="1"/>
      <c r="CH3153" s="1"/>
      <c r="CI3153" s="2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2"/>
      <c r="DR3153" s="1"/>
      <c r="DS3153" s="1"/>
      <c r="DT3153" s="1"/>
      <c r="DU3153" s="1"/>
      <c r="DV3153" s="1"/>
      <c r="DW3153" s="1"/>
    </row>
    <row r="3154" spans="1:127" x14ac:dyDescent="0.3">
      <c r="A3154" s="1"/>
      <c r="B3154" s="1"/>
      <c r="C3154" s="1"/>
      <c r="D3154" s="1"/>
      <c r="E3154" s="1"/>
      <c r="F3154" s="1"/>
      <c r="G3154" s="1"/>
      <c r="H3154" s="2"/>
      <c r="I3154" s="1"/>
      <c r="J3154" s="1"/>
      <c r="K3154" s="2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2"/>
      <c r="BF3154" s="1"/>
      <c r="BG3154" s="1"/>
      <c r="BH3154" s="1"/>
      <c r="BI3154" s="1"/>
      <c r="BJ3154" s="1"/>
      <c r="BK3154" s="1"/>
      <c r="BL3154" s="1"/>
      <c r="BM3154" s="1"/>
      <c r="BN3154" s="2"/>
      <c r="BO3154" s="1"/>
      <c r="BP3154" s="1"/>
      <c r="BQ3154" s="1"/>
      <c r="BR3154" s="2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2"/>
      <c r="CG3154" s="1"/>
      <c r="CH3154" s="1"/>
      <c r="CI3154" s="2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2"/>
      <c r="DR3154" s="1"/>
      <c r="DS3154" s="1"/>
      <c r="DT3154" s="1"/>
      <c r="DU3154" s="1"/>
      <c r="DV3154" s="1"/>
      <c r="DW3154" s="1"/>
    </row>
    <row r="3155" spans="1:127" x14ac:dyDescent="0.3">
      <c r="A3155" s="1"/>
      <c r="B3155" s="1"/>
      <c r="C3155" s="1"/>
      <c r="D3155" s="1"/>
      <c r="E3155" s="1"/>
      <c r="F3155" s="1"/>
      <c r="G3155" s="1"/>
      <c r="H3155" s="2"/>
      <c r="I3155" s="1"/>
      <c r="J3155" s="1"/>
      <c r="K3155" s="2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2"/>
      <c r="BF3155" s="1"/>
      <c r="BG3155" s="1"/>
      <c r="BH3155" s="1"/>
      <c r="BI3155" s="1"/>
      <c r="BJ3155" s="1"/>
      <c r="BK3155" s="1"/>
      <c r="BL3155" s="1"/>
      <c r="BM3155" s="1"/>
      <c r="BN3155" s="2"/>
      <c r="BO3155" s="1"/>
      <c r="BP3155" s="1"/>
      <c r="BQ3155" s="1"/>
      <c r="BR3155" s="2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2"/>
      <c r="CG3155" s="1"/>
      <c r="CH3155" s="1"/>
      <c r="CI3155" s="2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2"/>
      <c r="DR3155" s="1"/>
      <c r="DS3155" s="1"/>
      <c r="DT3155" s="1"/>
      <c r="DU3155" s="1"/>
      <c r="DV3155" s="1"/>
      <c r="DW3155" s="1"/>
    </row>
    <row r="3156" spans="1:127" x14ac:dyDescent="0.3">
      <c r="A3156" s="1"/>
      <c r="B3156" s="1"/>
      <c r="C3156" s="1"/>
      <c r="D3156" s="1"/>
      <c r="E3156" s="1"/>
      <c r="F3156" s="1"/>
      <c r="G3156" s="2"/>
      <c r="H3156" s="2"/>
      <c r="I3156" s="1"/>
      <c r="J3156" s="1"/>
      <c r="K3156" s="2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2"/>
      <c r="BF3156" s="1"/>
      <c r="BG3156" s="1"/>
      <c r="BH3156" s="1"/>
      <c r="BI3156" s="1"/>
      <c r="BJ3156" s="1"/>
      <c r="BK3156" s="1"/>
      <c r="BL3156" s="1"/>
      <c r="BM3156" s="1"/>
      <c r="BN3156" s="2"/>
      <c r="BO3156" s="1"/>
      <c r="BP3156" s="1"/>
      <c r="BQ3156" s="1"/>
      <c r="BR3156" s="2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2"/>
      <c r="CG3156" s="1"/>
      <c r="CH3156" s="1"/>
      <c r="CI3156" s="2"/>
      <c r="CJ3156" s="1"/>
      <c r="CK3156" s="1"/>
      <c r="CL3156" s="1"/>
      <c r="CM3156" s="1"/>
      <c r="CN3156" s="1"/>
      <c r="CO3156" s="1"/>
      <c r="CP3156" s="1"/>
      <c r="CQ3156" s="1"/>
      <c r="CR3156" s="2"/>
      <c r="CS3156" s="2"/>
      <c r="CT3156" s="2"/>
      <c r="CU3156" s="2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2"/>
      <c r="DR3156" s="1"/>
      <c r="DS3156" s="1"/>
      <c r="DT3156" s="1"/>
      <c r="DU3156" s="2"/>
      <c r="DV3156" s="1"/>
      <c r="DW3156" s="1"/>
    </row>
    <row r="3157" spans="1:127" x14ac:dyDescent="0.3">
      <c r="A3157" s="1"/>
      <c r="B3157" s="1"/>
      <c r="C3157" s="1"/>
      <c r="D3157" s="1"/>
      <c r="E3157" s="1"/>
      <c r="F3157" s="1"/>
      <c r="G3157" s="2"/>
      <c r="H3157" s="2"/>
      <c r="I3157" s="1"/>
      <c r="J3157" s="1"/>
      <c r="K3157" s="2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2"/>
      <c r="BF3157" s="1"/>
      <c r="BG3157" s="1"/>
      <c r="BH3157" s="1"/>
      <c r="BI3157" s="1"/>
      <c r="BJ3157" s="1"/>
      <c r="BK3157" s="1"/>
      <c r="BL3157" s="1"/>
      <c r="BM3157" s="1"/>
      <c r="BN3157" s="2"/>
      <c r="BO3157" s="1"/>
      <c r="BP3157" s="1"/>
      <c r="BQ3157" s="1"/>
      <c r="BR3157" s="2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2"/>
      <c r="CG3157" s="1"/>
      <c r="CH3157" s="1"/>
      <c r="CI3157" s="2"/>
      <c r="CJ3157" s="1"/>
      <c r="CK3157" s="1"/>
      <c r="CL3157" s="1"/>
      <c r="CM3157" s="1"/>
      <c r="CN3157" s="1"/>
      <c r="CO3157" s="1"/>
      <c r="CP3157" s="1"/>
      <c r="CQ3157" s="1"/>
      <c r="CR3157" s="2"/>
      <c r="CS3157" s="2"/>
      <c r="CT3157" s="2"/>
      <c r="CU3157" s="2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2"/>
      <c r="DR3157" s="1"/>
      <c r="DS3157" s="1"/>
      <c r="DT3157" s="1"/>
      <c r="DU3157" s="2"/>
      <c r="DV3157" s="1"/>
      <c r="DW3157" s="1"/>
    </row>
    <row r="3158" spans="1:127" x14ac:dyDescent="0.3">
      <c r="A3158" s="1"/>
      <c r="B3158" s="1"/>
      <c r="C3158" s="1"/>
      <c r="D3158" s="1"/>
      <c r="E3158" s="1"/>
      <c r="F3158" s="1"/>
      <c r="G3158" s="1"/>
      <c r="H3158" s="2"/>
      <c r="I3158" s="1"/>
      <c r="J3158" s="1"/>
      <c r="K3158" s="2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2"/>
      <c r="BF3158" s="1"/>
      <c r="BG3158" s="1"/>
      <c r="BH3158" s="1"/>
      <c r="BI3158" s="1"/>
      <c r="BJ3158" s="1"/>
      <c r="BK3158" s="1"/>
      <c r="BL3158" s="1"/>
      <c r="BM3158" s="1"/>
      <c r="BN3158" s="2"/>
      <c r="BO3158" s="1"/>
      <c r="BP3158" s="1"/>
      <c r="BQ3158" s="1"/>
      <c r="BR3158" s="2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2"/>
      <c r="CG3158" s="1"/>
      <c r="CH3158" s="1"/>
      <c r="CI3158" s="2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</row>
    <row r="3159" spans="1:127" x14ac:dyDescent="0.3">
      <c r="A3159" s="1"/>
      <c r="B3159" s="1"/>
      <c r="C3159" s="1"/>
      <c r="D3159" s="1"/>
      <c r="E3159" s="1"/>
      <c r="F3159" s="1"/>
      <c r="G3159" s="2"/>
      <c r="H3159" s="2"/>
      <c r="I3159" s="1"/>
      <c r="J3159" s="1"/>
      <c r="K3159" s="2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2"/>
      <c r="BF3159" s="1"/>
      <c r="BG3159" s="1"/>
      <c r="BH3159" s="1"/>
      <c r="BI3159" s="1"/>
      <c r="BJ3159" s="1"/>
      <c r="BK3159" s="1"/>
      <c r="BL3159" s="1"/>
      <c r="BM3159" s="1"/>
      <c r="BN3159" s="2"/>
      <c r="BO3159" s="1"/>
      <c r="BP3159" s="1"/>
      <c r="BQ3159" s="2"/>
      <c r="BR3159" s="2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2"/>
      <c r="CG3159" s="1"/>
      <c r="CH3159" s="1"/>
      <c r="CI3159" s="2"/>
      <c r="CJ3159" s="1"/>
      <c r="CK3159" s="1"/>
      <c r="CL3159" s="1"/>
      <c r="CM3159" s="1"/>
      <c r="CN3159" s="1"/>
      <c r="CO3159" s="1"/>
      <c r="CP3159" s="1"/>
      <c r="CQ3159" s="1"/>
      <c r="CR3159" s="1"/>
      <c r="CS3159" s="2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</row>
    <row r="3160" spans="1:127" x14ac:dyDescent="0.3">
      <c r="A3160" s="1"/>
      <c r="B3160" s="1"/>
      <c r="C3160" s="1"/>
      <c r="D3160" s="1"/>
      <c r="E3160" s="1"/>
      <c r="F3160" s="1"/>
      <c r="G3160" s="2"/>
      <c r="H3160" s="2"/>
      <c r="I3160" s="1"/>
      <c r="J3160" s="1"/>
      <c r="K3160" s="2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2"/>
      <c r="BF3160" s="1"/>
      <c r="BG3160" s="1"/>
      <c r="BH3160" s="1"/>
      <c r="BI3160" s="1"/>
      <c r="BJ3160" s="1"/>
      <c r="BK3160" s="1"/>
      <c r="BL3160" s="1"/>
      <c r="BM3160" s="1"/>
      <c r="BN3160" s="2"/>
      <c r="BO3160" s="1"/>
      <c r="BP3160" s="1"/>
      <c r="BQ3160" s="2"/>
      <c r="BR3160" s="2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2"/>
      <c r="CG3160" s="1"/>
      <c r="CH3160" s="1"/>
      <c r="CI3160" s="2"/>
      <c r="CJ3160" s="1"/>
      <c r="CK3160" s="1"/>
      <c r="CL3160" s="1"/>
      <c r="CM3160" s="1"/>
      <c r="CN3160" s="1"/>
      <c r="CO3160" s="1"/>
      <c r="CP3160" s="1"/>
      <c r="CQ3160" s="1"/>
      <c r="CR3160" s="1"/>
      <c r="CS3160" s="2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</row>
    <row r="3161" spans="1:127" x14ac:dyDescent="0.3">
      <c r="A3161" s="1"/>
      <c r="B3161" s="1"/>
      <c r="C3161" s="1"/>
      <c r="D3161" s="1"/>
      <c r="E3161" s="1"/>
      <c r="F3161" s="1"/>
      <c r="G3161" s="1"/>
      <c r="H3161" s="2"/>
      <c r="I3161" s="1"/>
      <c r="J3161" s="1"/>
      <c r="K3161" s="2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2"/>
      <c r="BF3161" s="1"/>
      <c r="BG3161" s="1"/>
      <c r="BH3161" s="1"/>
      <c r="BI3161" s="1"/>
      <c r="BJ3161" s="1"/>
      <c r="BK3161" s="1"/>
      <c r="BL3161" s="1"/>
      <c r="BM3161" s="1"/>
      <c r="BN3161" s="2"/>
      <c r="BO3161" s="1"/>
      <c r="BP3161" s="1"/>
      <c r="BQ3161" s="1"/>
      <c r="BR3161" s="2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2"/>
      <c r="CG3161" s="1"/>
      <c r="CH3161" s="1"/>
      <c r="CI3161" s="2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</row>
    <row r="3162" spans="1:127" x14ac:dyDescent="0.3">
      <c r="A3162" s="1"/>
      <c r="B3162" s="1"/>
      <c r="C3162" s="1"/>
      <c r="D3162" s="1"/>
      <c r="E3162" s="1"/>
      <c r="F3162" s="1"/>
      <c r="G3162" s="2"/>
      <c r="H3162" s="2"/>
      <c r="I3162" s="1"/>
      <c r="J3162" s="1"/>
      <c r="K3162" s="2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2"/>
      <c r="BF3162" s="1"/>
      <c r="BG3162" s="1"/>
      <c r="BH3162" s="1"/>
      <c r="BI3162" s="1"/>
      <c r="BJ3162" s="1"/>
      <c r="BK3162" s="1"/>
      <c r="BL3162" s="1"/>
      <c r="BM3162" s="1"/>
      <c r="BN3162" s="2"/>
      <c r="BO3162" s="1"/>
      <c r="BP3162" s="1"/>
      <c r="BQ3162" s="1"/>
      <c r="BR3162" s="2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2"/>
      <c r="CG3162" s="1"/>
      <c r="CH3162" s="1"/>
      <c r="CI3162" s="2"/>
      <c r="CJ3162" s="1"/>
      <c r="CK3162" s="1"/>
      <c r="CL3162" s="1"/>
      <c r="CM3162" s="1"/>
      <c r="CN3162" s="1"/>
      <c r="CO3162" s="1"/>
      <c r="CP3162" s="1"/>
      <c r="CQ3162" s="1"/>
      <c r="CR3162" s="2"/>
      <c r="CS3162" s="2"/>
      <c r="CT3162" s="2"/>
      <c r="CU3162" s="2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2"/>
      <c r="DR3162" s="1"/>
      <c r="DS3162" s="1"/>
      <c r="DT3162" s="1"/>
      <c r="DU3162" s="2"/>
      <c r="DV3162" s="1"/>
      <c r="DW3162" s="1"/>
    </row>
    <row r="3163" spans="1:127" x14ac:dyDescent="0.3">
      <c r="A3163" s="1"/>
      <c r="B3163" s="1"/>
      <c r="C3163" s="1"/>
      <c r="D3163" s="1"/>
      <c r="E3163" s="1"/>
      <c r="F3163" s="1"/>
      <c r="G3163" s="1"/>
      <c r="H3163" s="2"/>
      <c r="I3163" s="1"/>
      <c r="J3163" s="1"/>
      <c r="K3163" s="2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2"/>
      <c r="BF3163" s="1"/>
      <c r="BG3163" s="1"/>
      <c r="BH3163" s="1"/>
      <c r="BI3163" s="1"/>
      <c r="BJ3163" s="1"/>
      <c r="BK3163" s="1"/>
      <c r="BL3163" s="1"/>
      <c r="BM3163" s="1"/>
      <c r="BN3163" s="2"/>
      <c r="BO3163" s="1"/>
      <c r="BP3163" s="1"/>
      <c r="BQ3163" s="1"/>
      <c r="BR3163" s="2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2"/>
      <c r="CG3163" s="1"/>
      <c r="CH3163" s="1"/>
      <c r="CI3163" s="2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2"/>
      <c r="DR3163" s="1"/>
      <c r="DS3163" s="1"/>
      <c r="DT3163" s="1"/>
      <c r="DU3163" s="1"/>
      <c r="DV3163" s="1"/>
      <c r="DW3163" s="1"/>
    </row>
    <row r="3164" spans="1:127" x14ac:dyDescent="0.3">
      <c r="A3164" s="1"/>
      <c r="B3164" s="1"/>
      <c r="C3164" s="1"/>
      <c r="D3164" s="1"/>
      <c r="E3164" s="1"/>
      <c r="F3164" s="1"/>
      <c r="G3164" s="2"/>
      <c r="H3164" s="2"/>
      <c r="I3164" s="1"/>
      <c r="J3164" s="1"/>
      <c r="K3164" s="2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2"/>
      <c r="BF3164" s="1"/>
      <c r="BG3164" s="1"/>
      <c r="BH3164" s="1"/>
      <c r="BI3164" s="1"/>
      <c r="BJ3164" s="1"/>
      <c r="BK3164" s="1"/>
      <c r="BL3164" s="1"/>
      <c r="BM3164" s="1"/>
      <c r="BN3164" s="2"/>
      <c r="BO3164" s="1"/>
      <c r="BP3164" s="1"/>
      <c r="BQ3164" s="1"/>
      <c r="BR3164" s="2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2"/>
      <c r="CG3164" s="1"/>
      <c r="CH3164" s="1"/>
      <c r="CI3164" s="2"/>
      <c r="CJ3164" s="1"/>
      <c r="CK3164" s="1"/>
      <c r="CL3164" s="1"/>
      <c r="CM3164" s="1"/>
      <c r="CN3164" s="1"/>
      <c r="CO3164" s="1"/>
      <c r="CP3164" s="1"/>
      <c r="CQ3164" s="1"/>
      <c r="CR3164" s="2"/>
      <c r="CS3164" s="2"/>
      <c r="CT3164" s="2"/>
      <c r="CU3164" s="2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2"/>
      <c r="DR3164" s="1"/>
      <c r="DS3164" s="1"/>
      <c r="DT3164" s="1"/>
      <c r="DU3164" s="2"/>
      <c r="DV3164" s="1"/>
      <c r="DW3164" s="1"/>
    </row>
    <row r="3165" spans="1:127" x14ac:dyDescent="0.3">
      <c r="A3165" s="1"/>
      <c r="B3165" s="1"/>
      <c r="C3165" s="1"/>
      <c r="D3165" s="1"/>
      <c r="E3165" s="1"/>
      <c r="F3165" s="1"/>
      <c r="G3165" s="2"/>
      <c r="H3165" s="2"/>
      <c r="I3165" s="1"/>
      <c r="J3165" s="1"/>
      <c r="K3165" s="2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2"/>
      <c r="BF3165" s="1"/>
      <c r="BG3165" s="1"/>
      <c r="BH3165" s="1"/>
      <c r="BI3165" s="1"/>
      <c r="BJ3165" s="1"/>
      <c r="BK3165" s="1"/>
      <c r="BL3165" s="1"/>
      <c r="BM3165" s="1"/>
      <c r="BN3165" s="2"/>
      <c r="BO3165" s="1"/>
      <c r="BP3165" s="1"/>
      <c r="BQ3165" s="2"/>
      <c r="BR3165" s="2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2"/>
      <c r="CG3165" s="1"/>
      <c r="CH3165" s="1"/>
      <c r="CI3165" s="2"/>
      <c r="CJ3165" s="1"/>
      <c r="CK3165" s="1"/>
      <c r="CL3165" s="1"/>
      <c r="CM3165" s="1"/>
      <c r="CN3165" s="1"/>
      <c r="CO3165" s="1"/>
      <c r="CP3165" s="1"/>
      <c r="CQ3165" s="1"/>
      <c r="CR3165" s="2"/>
      <c r="CS3165" s="2"/>
      <c r="CT3165" s="2"/>
      <c r="CU3165" s="2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2"/>
      <c r="DR3165" s="1"/>
      <c r="DS3165" s="1"/>
      <c r="DT3165" s="1"/>
      <c r="DU3165" s="2"/>
      <c r="DV3165" s="1"/>
      <c r="DW3165" s="1"/>
    </row>
    <row r="3166" spans="1:127" x14ac:dyDescent="0.3">
      <c r="A3166" s="1"/>
      <c r="B3166" s="1"/>
      <c r="C3166" s="1"/>
      <c r="D3166" s="1"/>
      <c r="E3166" s="1"/>
      <c r="F3166" s="1"/>
      <c r="G3166" s="2"/>
      <c r="H3166" s="2"/>
      <c r="I3166" s="1"/>
      <c r="J3166" s="1"/>
      <c r="K3166" s="2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2"/>
      <c r="BF3166" s="1"/>
      <c r="BG3166" s="1"/>
      <c r="BH3166" s="1"/>
      <c r="BI3166" s="1"/>
      <c r="BJ3166" s="1"/>
      <c r="BK3166" s="1"/>
      <c r="BL3166" s="1"/>
      <c r="BM3166" s="1"/>
      <c r="BN3166" s="2"/>
      <c r="BO3166" s="1"/>
      <c r="BP3166" s="1"/>
      <c r="BQ3166" s="2"/>
      <c r="BR3166" s="2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2"/>
      <c r="CG3166" s="1"/>
      <c r="CH3166" s="1"/>
      <c r="CI3166" s="2"/>
      <c r="CJ3166" s="1"/>
      <c r="CK3166" s="1"/>
      <c r="CL3166" s="1"/>
      <c r="CM3166" s="1"/>
      <c r="CN3166" s="1"/>
      <c r="CO3166" s="1"/>
      <c r="CP3166" s="1"/>
      <c r="CQ3166" s="1"/>
      <c r="CR3166" s="2"/>
      <c r="CS3166" s="2"/>
      <c r="CT3166" s="2"/>
      <c r="CU3166" s="2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2"/>
      <c r="DR3166" s="1"/>
      <c r="DS3166" s="1"/>
      <c r="DT3166" s="1"/>
      <c r="DU3166" s="2"/>
      <c r="DV3166" s="1"/>
      <c r="DW3166" s="1"/>
    </row>
    <row r="3167" spans="1:127" x14ac:dyDescent="0.3">
      <c r="A3167" s="1"/>
      <c r="B3167" s="1"/>
      <c r="C3167" s="1"/>
      <c r="D3167" s="1"/>
      <c r="E3167" s="1"/>
      <c r="F3167" s="1"/>
      <c r="G3167" s="2"/>
      <c r="H3167" s="2"/>
      <c r="I3167" s="1"/>
      <c r="J3167" s="1"/>
      <c r="K3167" s="2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2"/>
      <c r="BF3167" s="1"/>
      <c r="BG3167" s="1"/>
      <c r="BH3167" s="1"/>
      <c r="BI3167" s="1"/>
      <c r="BJ3167" s="1"/>
      <c r="BK3167" s="1"/>
      <c r="BL3167" s="1"/>
      <c r="BM3167" s="1"/>
      <c r="BN3167" s="2"/>
      <c r="BO3167" s="1"/>
      <c r="BP3167" s="1"/>
      <c r="BQ3167" s="1"/>
      <c r="BR3167" s="2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2"/>
      <c r="CG3167" s="1"/>
      <c r="CH3167" s="1"/>
      <c r="CI3167" s="2"/>
      <c r="CJ3167" s="1"/>
      <c r="CK3167" s="1"/>
      <c r="CL3167" s="1"/>
      <c r="CM3167" s="1"/>
      <c r="CN3167" s="1"/>
      <c r="CO3167" s="1"/>
      <c r="CP3167" s="1"/>
      <c r="CQ3167" s="1"/>
      <c r="CR3167" s="2"/>
      <c r="CS3167" s="2"/>
      <c r="CT3167" s="2"/>
      <c r="CU3167" s="2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2"/>
      <c r="DR3167" s="1"/>
      <c r="DS3167" s="1"/>
      <c r="DT3167" s="1"/>
      <c r="DU3167" s="2"/>
      <c r="DV3167" s="1"/>
      <c r="DW3167" s="1"/>
    </row>
    <row r="3168" spans="1:127" x14ac:dyDescent="0.3">
      <c r="A3168" s="1"/>
      <c r="B3168" s="1"/>
      <c r="C3168" s="1"/>
      <c r="D3168" s="1"/>
      <c r="E3168" s="1"/>
      <c r="F3168" s="1"/>
      <c r="G3168" s="2"/>
      <c r="H3168" s="2"/>
      <c r="I3168" s="1"/>
      <c r="J3168" s="1"/>
      <c r="K3168" s="2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2"/>
      <c r="BF3168" s="1"/>
      <c r="BG3168" s="1"/>
      <c r="BH3168" s="1"/>
      <c r="BI3168" s="1"/>
      <c r="BJ3168" s="1"/>
      <c r="BK3168" s="1"/>
      <c r="BL3168" s="1"/>
      <c r="BM3168" s="1"/>
      <c r="BN3168" s="2"/>
      <c r="BO3168" s="1"/>
      <c r="BP3168" s="1"/>
      <c r="BQ3168" s="1"/>
      <c r="BR3168" s="2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2"/>
      <c r="CG3168" s="1"/>
      <c r="CH3168" s="1"/>
      <c r="CI3168" s="2"/>
      <c r="CJ3168" s="1"/>
      <c r="CK3168" s="1"/>
      <c r="CL3168" s="1"/>
      <c r="CM3168" s="1"/>
      <c r="CN3168" s="1"/>
      <c r="CO3168" s="1"/>
      <c r="CP3168" s="1"/>
      <c r="CQ3168" s="1"/>
      <c r="CR3168" s="2"/>
      <c r="CS3168" s="2"/>
      <c r="CT3168" s="2"/>
      <c r="CU3168" s="2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2"/>
      <c r="DR3168" s="1"/>
      <c r="DS3168" s="1"/>
      <c r="DT3168" s="1"/>
      <c r="DU3168" s="2"/>
      <c r="DV3168" s="1"/>
      <c r="DW3168" s="1"/>
    </row>
    <row r="3169" spans="1:127" x14ac:dyDescent="0.3">
      <c r="A3169" s="1"/>
      <c r="B3169" s="1"/>
      <c r="C3169" s="1"/>
      <c r="D3169" s="1"/>
      <c r="E3169" s="1"/>
      <c r="F3169" s="1"/>
      <c r="G3169" s="1"/>
      <c r="H3169" s="2"/>
      <c r="I3169" s="1"/>
      <c r="J3169" s="1"/>
      <c r="K3169" s="2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2"/>
      <c r="BF3169" s="1"/>
      <c r="BG3169" s="1"/>
      <c r="BH3169" s="1"/>
      <c r="BI3169" s="1"/>
      <c r="BJ3169" s="1"/>
      <c r="BK3169" s="1"/>
      <c r="BL3169" s="1"/>
      <c r="BM3169" s="1"/>
      <c r="BN3169" s="2"/>
      <c r="BO3169" s="1"/>
      <c r="BP3169" s="1"/>
      <c r="BQ3169" s="1"/>
      <c r="BR3169" s="2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2"/>
      <c r="CG3169" s="1"/>
      <c r="CH3169" s="1"/>
      <c r="CI3169" s="2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2"/>
      <c r="DR3169" s="1"/>
      <c r="DS3169" s="1"/>
      <c r="DT3169" s="1"/>
      <c r="DU3169" s="1"/>
      <c r="DV3169" s="1"/>
      <c r="DW3169" s="1"/>
    </row>
    <row r="3170" spans="1:127" x14ac:dyDescent="0.3">
      <c r="A3170" s="1"/>
      <c r="B3170" s="1"/>
      <c r="C3170" s="1"/>
      <c r="D3170" s="1"/>
      <c r="E3170" s="1"/>
      <c r="F3170" s="1"/>
      <c r="G3170" s="1"/>
      <c r="H3170" s="2"/>
      <c r="I3170" s="1"/>
      <c r="J3170" s="1"/>
      <c r="K3170" s="2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2"/>
      <c r="BF3170" s="1"/>
      <c r="BG3170" s="1"/>
      <c r="BH3170" s="1"/>
      <c r="BI3170" s="1"/>
      <c r="BJ3170" s="1"/>
      <c r="BK3170" s="1"/>
      <c r="BL3170" s="1"/>
      <c r="BM3170" s="1"/>
      <c r="BN3170" s="2"/>
      <c r="BO3170" s="1"/>
      <c r="BP3170" s="1"/>
      <c r="BQ3170" s="1"/>
      <c r="BR3170" s="2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2"/>
      <c r="CG3170" s="1"/>
      <c r="CH3170" s="1"/>
      <c r="CI3170" s="2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2"/>
      <c r="DR3170" s="1"/>
      <c r="DS3170" s="1"/>
      <c r="DT3170" s="1"/>
      <c r="DU3170" s="1"/>
      <c r="DV3170" s="1"/>
      <c r="DW3170" s="1"/>
    </row>
    <row r="3171" spans="1:127" x14ac:dyDescent="0.3">
      <c r="A3171" s="1"/>
      <c r="B3171" s="1"/>
      <c r="C3171" s="1"/>
      <c r="D3171" s="1"/>
      <c r="E3171" s="1"/>
      <c r="F3171" s="1"/>
      <c r="G3171" s="1"/>
      <c r="H3171" s="2"/>
      <c r="I3171" s="1"/>
      <c r="J3171" s="1"/>
      <c r="K3171" s="2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2"/>
      <c r="BF3171" s="1"/>
      <c r="BG3171" s="1"/>
      <c r="BH3171" s="1"/>
      <c r="BI3171" s="1"/>
      <c r="BJ3171" s="1"/>
      <c r="BK3171" s="1"/>
      <c r="BL3171" s="1"/>
      <c r="BM3171" s="1"/>
      <c r="BN3171" s="2"/>
      <c r="BO3171" s="1"/>
      <c r="BP3171" s="1"/>
      <c r="BQ3171" s="1"/>
      <c r="BR3171" s="2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2"/>
      <c r="CG3171" s="1"/>
      <c r="CH3171" s="1"/>
      <c r="CI3171" s="2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2"/>
      <c r="DR3171" s="1"/>
      <c r="DS3171" s="1"/>
      <c r="DT3171" s="1"/>
      <c r="DU3171" s="1"/>
      <c r="DV3171" s="1"/>
      <c r="DW3171" s="1"/>
    </row>
    <row r="3172" spans="1:127" x14ac:dyDescent="0.3">
      <c r="A3172" s="1"/>
      <c r="B3172" s="1"/>
      <c r="C3172" s="1"/>
      <c r="D3172" s="1"/>
      <c r="E3172" s="1"/>
      <c r="F3172" s="1"/>
      <c r="G3172" s="2"/>
      <c r="H3172" s="2"/>
      <c r="I3172" s="1"/>
      <c r="J3172" s="1"/>
      <c r="K3172" s="2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2"/>
      <c r="BF3172" s="1"/>
      <c r="BG3172" s="1"/>
      <c r="BH3172" s="1"/>
      <c r="BI3172" s="1"/>
      <c r="BJ3172" s="1"/>
      <c r="BK3172" s="1"/>
      <c r="BL3172" s="1"/>
      <c r="BM3172" s="1"/>
      <c r="BN3172" s="2"/>
      <c r="BO3172" s="1"/>
      <c r="BP3172" s="1"/>
      <c r="BQ3172" s="2"/>
      <c r="BR3172" s="2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2"/>
      <c r="CG3172" s="1"/>
      <c r="CH3172" s="1"/>
      <c r="CI3172" s="2"/>
      <c r="CJ3172" s="1"/>
      <c r="CK3172" s="1"/>
      <c r="CL3172" s="1"/>
      <c r="CM3172" s="1"/>
      <c r="CN3172" s="1"/>
      <c r="CO3172" s="1"/>
      <c r="CP3172" s="1"/>
      <c r="CQ3172" s="1"/>
      <c r="CR3172" s="2"/>
      <c r="CS3172" s="2"/>
      <c r="CT3172" s="2"/>
      <c r="CU3172" s="2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2"/>
      <c r="DR3172" s="1"/>
      <c r="DS3172" s="1"/>
      <c r="DT3172" s="1"/>
      <c r="DU3172" s="2"/>
      <c r="DV3172" s="1"/>
      <c r="DW3172" s="1"/>
    </row>
    <row r="3173" spans="1:127" x14ac:dyDescent="0.3">
      <c r="A3173" s="1"/>
      <c r="B3173" s="1"/>
      <c r="C3173" s="1"/>
      <c r="D3173" s="1"/>
      <c r="E3173" s="1"/>
      <c r="F3173" s="1"/>
      <c r="G3173" s="2"/>
      <c r="H3173" s="2"/>
      <c r="I3173" s="1"/>
      <c r="J3173" s="1"/>
      <c r="K3173" s="2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2"/>
      <c r="BF3173" s="1"/>
      <c r="BG3173" s="1"/>
      <c r="BH3173" s="1"/>
      <c r="BI3173" s="1"/>
      <c r="BJ3173" s="1"/>
      <c r="BK3173" s="1"/>
      <c r="BL3173" s="1"/>
      <c r="BM3173" s="1"/>
      <c r="BN3173" s="2"/>
      <c r="BO3173" s="1"/>
      <c r="BP3173" s="1"/>
      <c r="BQ3173" s="2"/>
      <c r="BR3173" s="2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2"/>
      <c r="CG3173" s="1"/>
      <c r="CH3173" s="1"/>
      <c r="CI3173" s="2"/>
      <c r="CJ3173" s="1"/>
      <c r="CK3173" s="1"/>
      <c r="CL3173" s="1"/>
      <c r="CM3173" s="1"/>
      <c r="CN3173" s="1"/>
      <c r="CO3173" s="1"/>
      <c r="CP3173" s="1"/>
      <c r="CQ3173" s="1"/>
      <c r="CR3173" s="2"/>
      <c r="CS3173" s="2"/>
      <c r="CT3173" s="2"/>
      <c r="CU3173" s="2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2"/>
      <c r="DR3173" s="1"/>
      <c r="DS3173" s="1"/>
      <c r="DT3173" s="1"/>
      <c r="DU3173" s="2"/>
      <c r="DV3173" s="1"/>
      <c r="DW3173" s="1"/>
    </row>
    <row r="3174" spans="1:127" x14ac:dyDescent="0.3">
      <c r="A3174" s="1"/>
      <c r="B3174" s="1"/>
      <c r="C3174" s="1"/>
      <c r="D3174" s="1"/>
      <c r="E3174" s="1"/>
      <c r="F3174" s="1"/>
      <c r="G3174" s="2"/>
      <c r="H3174" s="2"/>
      <c r="I3174" s="1"/>
      <c r="J3174" s="1"/>
      <c r="K3174" s="2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2"/>
      <c r="BF3174" s="1"/>
      <c r="BG3174" s="1"/>
      <c r="BH3174" s="1"/>
      <c r="BI3174" s="1"/>
      <c r="BJ3174" s="1"/>
      <c r="BK3174" s="1"/>
      <c r="BL3174" s="1"/>
      <c r="BM3174" s="1"/>
      <c r="BN3174" s="2"/>
      <c r="BO3174" s="1"/>
      <c r="BP3174" s="1"/>
      <c r="BQ3174" s="2"/>
      <c r="BR3174" s="2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2"/>
      <c r="CG3174" s="1"/>
      <c r="CH3174" s="1"/>
      <c r="CI3174" s="2"/>
      <c r="CJ3174" s="1"/>
      <c r="CK3174" s="1"/>
      <c r="CL3174" s="1"/>
      <c r="CM3174" s="1"/>
      <c r="CN3174" s="1"/>
      <c r="CO3174" s="1"/>
      <c r="CP3174" s="1"/>
      <c r="CQ3174" s="1"/>
      <c r="CR3174" s="2"/>
      <c r="CS3174" s="2"/>
      <c r="CT3174" s="2"/>
      <c r="CU3174" s="2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2"/>
      <c r="DR3174" s="1"/>
      <c r="DS3174" s="1"/>
      <c r="DT3174" s="1"/>
      <c r="DU3174" s="2"/>
      <c r="DV3174" s="1"/>
      <c r="DW3174" s="1"/>
    </row>
    <row r="3175" spans="1:127" x14ac:dyDescent="0.3">
      <c r="A3175" s="1"/>
      <c r="B3175" s="1"/>
      <c r="C3175" s="1"/>
      <c r="D3175" s="1"/>
      <c r="E3175" s="1"/>
      <c r="F3175" s="1"/>
      <c r="G3175" s="2"/>
      <c r="H3175" s="2"/>
      <c r="I3175" s="1"/>
      <c r="J3175" s="1"/>
      <c r="K3175" s="2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2"/>
      <c r="BF3175" s="1"/>
      <c r="BG3175" s="1"/>
      <c r="BH3175" s="1"/>
      <c r="BI3175" s="1"/>
      <c r="BJ3175" s="1"/>
      <c r="BK3175" s="1"/>
      <c r="BL3175" s="1"/>
      <c r="BM3175" s="1"/>
      <c r="BN3175" s="2"/>
      <c r="BO3175" s="1"/>
      <c r="BP3175" s="1"/>
      <c r="BQ3175" s="2"/>
      <c r="BR3175" s="2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2"/>
      <c r="CG3175" s="1"/>
      <c r="CH3175" s="1"/>
      <c r="CI3175" s="2"/>
      <c r="CJ3175" s="1"/>
      <c r="CK3175" s="1"/>
      <c r="CL3175" s="1"/>
      <c r="CM3175" s="1"/>
      <c r="CN3175" s="1"/>
      <c r="CO3175" s="1"/>
      <c r="CP3175" s="1"/>
      <c r="CQ3175" s="1"/>
      <c r="CR3175" s="2"/>
      <c r="CS3175" s="2"/>
      <c r="CT3175" s="2"/>
      <c r="CU3175" s="2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2"/>
      <c r="DR3175" s="1"/>
      <c r="DS3175" s="1"/>
      <c r="DT3175" s="1"/>
      <c r="DU3175" s="2"/>
      <c r="DV3175" s="1"/>
      <c r="DW3175" s="1"/>
    </row>
    <row r="3176" spans="1:127" x14ac:dyDescent="0.3">
      <c r="A3176" s="1"/>
      <c r="B3176" s="1"/>
      <c r="C3176" s="1"/>
      <c r="D3176" s="1"/>
      <c r="E3176" s="1"/>
      <c r="F3176" s="1"/>
      <c r="G3176" s="2"/>
      <c r="H3176" s="2"/>
      <c r="I3176" s="1"/>
      <c r="J3176" s="1"/>
      <c r="K3176" s="2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2"/>
      <c r="BF3176" s="1"/>
      <c r="BG3176" s="1"/>
      <c r="BH3176" s="1"/>
      <c r="BI3176" s="1"/>
      <c r="BJ3176" s="1"/>
      <c r="BK3176" s="1"/>
      <c r="BL3176" s="1"/>
      <c r="BM3176" s="1"/>
      <c r="BN3176" s="2"/>
      <c r="BO3176" s="1"/>
      <c r="BP3176" s="1"/>
      <c r="BQ3176" s="2"/>
      <c r="BR3176" s="2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2"/>
      <c r="CG3176" s="1"/>
      <c r="CH3176" s="1"/>
      <c r="CI3176" s="2"/>
      <c r="CJ3176" s="1"/>
      <c r="CK3176" s="1"/>
      <c r="CL3176" s="1"/>
      <c r="CM3176" s="1"/>
      <c r="CN3176" s="1"/>
      <c r="CO3176" s="1"/>
      <c r="CP3176" s="1"/>
      <c r="CQ3176" s="1"/>
      <c r="CR3176" s="2"/>
      <c r="CS3176" s="2"/>
      <c r="CT3176" s="2"/>
      <c r="CU3176" s="2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2"/>
      <c r="DR3176" s="1"/>
      <c r="DS3176" s="1"/>
      <c r="DT3176" s="1"/>
      <c r="DU3176" s="2"/>
      <c r="DV3176" s="1"/>
      <c r="DW3176" s="1"/>
    </row>
    <row r="3177" spans="1:127" x14ac:dyDescent="0.3">
      <c r="A3177" s="1"/>
      <c r="B3177" s="1"/>
      <c r="C3177" s="1"/>
      <c r="D3177" s="1"/>
      <c r="E3177" s="1"/>
      <c r="F3177" s="1"/>
      <c r="G3177" s="2"/>
      <c r="H3177" s="2"/>
      <c r="I3177" s="1"/>
      <c r="J3177" s="1"/>
      <c r="K3177" s="2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2"/>
      <c r="BF3177" s="1"/>
      <c r="BG3177" s="1"/>
      <c r="BH3177" s="1"/>
      <c r="BI3177" s="1"/>
      <c r="BJ3177" s="1"/>
      <c r="BK3177" s="1"/>
      <c r="BL3177" s="1"/>
      <c r="BM3177" s="1"/>
      <c r="BN3177" s="2"/>
      <c r="BO3177" s="1"/>
      <c r="BP3177" s="1"/>
      <c r="BQ3177" s="2"/>
      <c r="BR3177" s="2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2"/>
      <c r="CG3177" s="1"/>
      <c r="CH3177" s="1"/>
      <c r="CI3177" s="2"/>
      <c r="CJ3177" s="1"/>
      <c r="CK3177" s="1"/>
      <c r="CL3177" s="1"/>
      <c r="CM3177" s="1"/>
      <c r="CN3177" s="1"/>
      <c r="CO3177" s="1"/>
      <c r="CP3177" s="1"/>
      <c r="CQ3177" s="1"/>
      <c r="CR3177" s="2"/>
      <c r="CS3177" s="2"/>
      <c r="CT3177" s="2"/>
      <c r="CU3177" s="2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2"/>
      <c r="DR3177" s="1"/>
      <c r="DS3177" s="1"/>
      <c r="DT3177" s="1"/>
      <c r="DU3177" s="2"/>
      <c r="DV3177" s="1"/>
      <c r="DW3177" s="1"/>
    </row>
    <row r="3178" spans="1:127" x14ac:dyDescent="0.3">
      <c r="A3178" s="1"/>
      <c r="B3178" s="1"/>
      <c r="C3178" s="1"/>
      <c r="D3178" s="1"/>
      <c r="E3178" s="1"/>
      <c r="F3178" s="1"/>
      <c r="G3178" s="2"/>
      <c r="H3178" s="2"/>
      <c r="I3178" s="1"/>
      <c r="J3178" s="1"/>
      <c r="K3178" s="2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2"/>
      <c r="BF3178" s="1"/>
      <c r="BG3178" s="1"/>
      <c r="BH3178" s="1"/>
      <c r="BI3178" s="1"/>
      <c r="BJ3178" s="1"/>
      <c r="BK3178" s="1"/>
      <c r="BL3178" s="1"/>
      <c r="BM3178" s="1"/>
      <c r="BN3178" s="2"/>
      <c r="BO3178" s="1"/>
      <c r="BP3178" s="1"/>
      <c r="BQ3178" s="2"/>
      <c r="BR3178" s="2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2"/>
      <c r="CG3178" s="1"/>
      <c r="CH3178" s="1"/>
      <c r="CI3178" s="2"/>
      <c r="CJ3178" s="1"/>
      <c r="CK3178" s="1"/>
      <c r="CL3178" s="1"/>
      <c r="CM3178" s="1"/>
      <c r="CN3178" s="1"/>
      <c r="CO3178" s="1"/>
      <c r="CP3178" s="1"/>
      <c r="CQ3178" s="1"/>
      <c r="CR3178" s="2"/>
      <c r="CS3178" s="2"/>
      <c r="CT3178" s="2"/>
      <c r="CU3178" s="2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2"/>
      <c r="DR3178" s="1"/>
      <c r="DS3178" s="1"/>
      <c r="DT3178" s="1"/>
      <c r="DU3178" s="2"/>
      <c r="DV3178" s="1"/>
      <c r="DW3178" s="1"/>
    </row>
    <row r="3179" spans="1:127" x14ac:dyDescent="0.3">
      <c r="A3179" s="1"/>
      <c r="B3179" s="1"/>
      <c r="C3179" s="1"/>
      <c r="D3179" s="1"/>
      <c r="E3179" s="1"/>
      <c r="F3179" s="1"/>
      <c r="G3179" s="2"/>
      <c r="H3179" s="2"/>
      <c r="I3179" s="1"/>
      <c r="J3179" s="1"/>
      <c r="K3179" s="2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2"/>
      <c r="BF3179" s="1"/>
      <c r="BG3179" s="1"/>
      <c r="BH3179" s="1"/>
      <c r="BI3179" s="1"/>
      <c r="BJ3179" s="1"/>
      <c r="BK3179" s="1"/>
      <c r="BL3179" s="1"/>
      <c r="BM3179" s="1"/>
      <c r="BN3179" s="2"/>
      <c r="BO3179" s="1"/>
      <c r="BP3179" s="1"/>
      <c r="BQ3179" s="1"/>
      <c r="BR3179" s="2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2"/>
      <c r="CG3179" s="1"/>
      <c r="CH3179" s="1"/>
      <c r="CI3179" s="2"/>
      <c r="CJ3179" s="1"/>
      <c r="CK3179" s="1"/>
      <c r="CL3179" s="1"/>
      <c r="CM3179" s="1"/>
      <c r="CN3179" s="1"/>
      <c r="CO3179" s="1"/>
      <c r="CP3179" s="1"/>
      <c r="CQ3179" s="1"/>
      <c r="CR3179" s="2"/>
      <c r="CS3179" s="2"/>
      <c r="CT3179" s="2"/>
      <c r="CU3179" s="2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2"/>
      <c r="DR3179" s="1"/>
      <c r="DS3179" s="1"/>
      <c r="DT3179" s="1"/>
      <c r="DU3179" s="2"/>
      <c r="DV3179" s="1"/>
      <c r="DW3179" s="1"/>
    </row>
    <row r="3180" spans="1:127" x14ac:dyDescent="0.3">
      <c r="A3180" s="1"/>
      <c r="B3180" s="1"/>
      <c r="C3180" s="1"/>
      <c r="D3180" s="1"/>
      <c r="E3180" s="1"/>
      <c r="F3180" s="1"/>
      <c r="G3180" s="2"/>
      <c r="H3180" s="2"/>
      <c r="I3180" s="1"/>
      <c r="J3180" s="1"/>
      <c r="K3180" s="2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2"/>
      <c r="BF3180" s="1"/>
      <c r="BG3180" s="1"/>
      <c r="BH3180" s="1"/>
      <c r="BI3180" s="1"/>
      <c r="BJ3180" s="1"/>
      <c r="BK3180" s="1"/>
      <c r="BL3180" s="1"/>
      <c r="BM3180" s="1"/>
      <c r="BN3180" s="2"/>
      <c r="BO3180" s="1"/>
      <c r="BP3180" s="2"/>
      <c r="BQ3180" s="1"/>
      <c r="BR3180" s="2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2"/>
      <c r="CG3180" s="1"/>
      <c r="CH3180" s="1"/>
      <c r="CI3180" s="2"/>
      <c r="CJ3180" s="1"/>
      <c r="CK3180" s="1"/>
      <c r="CL3180" s="1"/>
      <c r="CM3180" s="1"/>
      <c r="CN3180" s="1"/>
      <c r="CO3180" s="1"/>
      <c r="CP3180" s="1"/>
      <c r="CQ3180" s="1"/>
      <c r="CR3180" s="2"/>
      <c r="CS3180" s="2"/>
      <c r="CT3180" s="2"/>
      <c r="CU3180" s="2"/>
      <c r="CV3180" s="1"/>
      <c r="CW3180" s="1"/>
      <c r="CX3180" s="2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2"/>
      <c r="DR3180" s="1"/>
      <c r="DS3180" s="1"/>
      <c r="DT3180" s="1"/>
      <c r="DU3180" s="2"/>
      <c r="DV3180" s="1"/>
      <c r="DW3180" s="1"/>
    </row>
    <row r="3181" spans="1:127" x14ac:dyDescent="0.3">
      <c r="A3181" s="1"/>
      <c r="B3181" s="1"/>
      <c r="C3181" s="1"/>
      <c r="D3181" s="1"/>
      <c r="E3181" s="1"/>
      <c r="F3181" s="1"/>
      <c r="G3181" s="2"/>
      <c r="H3181" s="2"/>
      <c r="I3181" s="1"/>
      <c r="J3181" s="1"/>
      <c r="K3181" s="2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2"/>
      <c r="BO3181" s="1"/>
      <c r="BP3181" s="2"/>
      <c r="BQ3181" s="1"/>
      <c r="BR3181" s="2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2"/>
      <c r="CG3181" s="1"/>
      <c r="CH3181" s="1"/>
      <c r="CI3181" s="2"/>
      <c r="CJ3181" s="1"/>
      <c r="CK3181" s="1"/>
      <c r="CL3181" s="1"/>
      <c r="CM3181" s="1"/>
      <c r="CN3181" s="1"/>
      <c r="CO3181" s="1"/>
      <c r="CP3181" s="1"/>
      <c r="CQ3181" s="1"/>
      <c r="CR3181" s="2"/>
      <c r="CS3181" s="2"/>
      <c r="CT3181" s="2"/>
      <c r="CU3181" s="2"/>
      <c r="CV3181" s="1"/>
      <c r="CW3181" s="1"/>
      <c r="CX3181" s="2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2"/>
      <c r="DR3181" s="1"/>
      <c r="DS3181" s="1"/>
      <c r="DT3181" s="1"/>
      <c r="DU3181" s="2"/>
      <c r="DV3181" s="1"/>
      <c r="DW3181" s="1"/>
    </row>
    <row r="3182" spans="1:127" x14ac:dyDescent="0.3">
      <c r="A3182" s="1"/>
      <c r="B3182" s="1"/>
      <c r="C3182" s="1"/>
      <c r="D3182" s="1"/>
      <c r="E3182" s="1"/>
      <c r="F3182" s="1"/>
      <c r="G3182" s="2"/>
      <c r="H3182" s="2"/>
      <c r="I3182" s="1"/>
      <c r="J3182" s="1"/>
      <c r="K3182" s="2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2"/>
      <c r="BF3182" s="1"/>
      <c r="BG3182" s="1"/>
      <c r="BH3182" s="1"/>
      <c r="BI3182" s="1"/>
      <c r="BJ3182" s="1"/>
      <c r="BK3182" s="1"/>
      <c r="BL3182" s="1"/>
      <c r="BM3182" s="1"/>
      <c r="BN3182" s="2"/>
      <c r="BO3182" s="1"/>
      <c r="BP3182" s="1"/>
      <c r="BQ3182" s="2"/>
      <c r="BR3182" s="2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2"/>
      <c r="CG3182" s="1"/>
      <c r="CH3182" s="1"/>
      <c r="CI3182" s="2"/>
      <c r="CJ3182" s="1"/>
      <c r="CK3182" s="1"/>
      <c r="CL3182" s="1"/>
      <c r="CM3182" s="1"/>
      <c r="CN3182" s="1"/>
      <c r="CO3182" s="1"/>
      <c r="CP3182" s="1"/>
      <c r="CQ3182" s="1"/>
      <c r="CR3182" s="2"/>
      <c r="CS3182" s="2"/>
      <c r="CT3182" s="2"/>
      <c r="CU3182" s="2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2"/>
      <c r="DR3182" s="1"/>
      <c r="DS3182" s="1"/>
      <c r="DT3182" s="1"/>
      <c r="DU3182" s="2"/>
      <c r="DV3182" s="1"/>
      <c r="DW3182" s="1"/>
    </row>
    <row r="3183" spans="1:127" x14ac:dyDescent="0.3">
      <c r="A3183" s="1"/>
      <c r="B3183" s="1"/>
      <c r="C3183" s="1"/>
      <c r="D3183" s="1"/>
      <c r="E3183" s="1"/>
      <c r="F3183" s="1"/>
      <c r="G3183" s="2"/>
      <c r="H3183" s="2"/>
      <c r="I3183" s="1"/>
      <c r="J3183" s="1"/>
      <c r="K3183" s="2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2"/>
      <c r="BF3183" s="1"/>
      <c r="BG3183" s="1"/>
      <c r="BH3183" s="1"/>
      <c r="BI3183" s="1"/>
      <c r="BJ3183" s="1"/>
      <c r="BK3183" s="1"/>
      <c r="BL3183" s="1"/>
      <c r="BM3183" s="1"/>
      <c r="BN3183" s="2"/>
      <c r="BO3183" s="1"/>
      <c r="BP3183" s="2"/>
      <c r="BQ3183" s="1"/>
      <c r="BR3183" s="2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2"/>
      <c r="CG3183" s="1"/>
      <c r="CH3183" s="1"/>
      <c r="CI3183" s="2"/>
      <c r="CJ3183" s="1"/>
      <c r="CK3183" s="1"/>
      <c r="CL3183" s="1"/>
      <c r="CM3183" s="1"/>
      <c r="CN3183" s="1"/>
      <c r="CO3183" s="1"/>
      <c r="CP3183" s="1"/>
      <c r="CQ3183" s="1"/>
      <c r="CR3183" s="2"/>
      <c r="CS3183" s="2"/>
      <c r="CT3183" s="2"/>
      <c r="CU3183" s="2"/>
      <c r="CV3183" s="1"/>
      <c r="CW3183" s="1"/>
      <c r="CX3183" s="2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2"/>
      <c r="DR3183" s="1"/>
      <c r="DS3183" s="1"/>
      <c r="DT3183" s="1"/>
      <c r="DU3183" s="2"/>
      <c r="DV3183" s="1"/>
      <c r="DW3183" s="1"/>
    </row>
    <row r="3184" spans="1:127" x14ac:dyDescent="0.3">
      <c r="A3184" s="1"/>
      <c r="B3184" s="1"/>
      <c r="C3184" s="1"/>
      <c r="D3184" s="1"/>
      <c r="E3184" s="1"/>
      <c r="F3184" s="1"/>
      <c r="G3184" s="2"/>
      <c r="H3184" s="2"/>
      <c r="I3184" s="1"/>
      <c r="J3184" s="1"/>
      <c r="K3184" s="2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2"/>
      <c r="BF3184" s="1"/>
      <c r="BG3184" s="1"/>
      <c r="BH3184" s="1"/>
      <c r="BI3184" s="1"/>
      <c r="BJ3184" s="1"/>
      <c r="BK3184" s="1"/>
      <c r="BL3184" s="1"/>
      <c r="BM3184" s="1"/>
      <c r="BN3184" s="2"/>
      <c r="BO3184" s="1"/>
      <c r="BP3184" s="2"/>
      <c r="BQ3184" s="1"/>
      <c r="BR3184" s="2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2"/>
      <c r="CG3184" s="1"/>
      <c r="CH3184" s="1"/>
      <c r="CI3184" s="2"/>
      <c r="CJ3184" s="1"/>
      <c r="CK3184" s="1"/>
      <c r="CL3184" s="1"/>
      <c r="CM3184" s="1"/>
      <c r="CN3184" s="1"/>
      <c r="CO3184" s="1"/>
      <c r="CP3184" s="1"/>
      <c r="CQ3184" s="1"/>
      <c r="CR3184" s="2"/>
      <c r="CS3184" s="2"/>
      <c r="CT3184" s="2"/>
      <c r="CU3184" s="2"/>
      <c r="CV3184" s="1"/>
      <c r="CW3184" s="1"/>
      <c r="CX3184" s="2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2"/>
      <c r="DR3184" s="1"/>
      <c r="DS3184" s="1"/>
      <c r="DT3184" s="1"/>
      <c r="DU3184" s="2"/>
      <c r="DV3184" s="1"/>
      <c r="DW3184" s="1"/>
    </row>
    <row r="3185" spans="1:127" x14ac:dyDescent="0.3">
      <c r="A3185" s="1"/>
      <c r="B3185" s="1"/>
      <c r="C3185" s="1"/>
      <c r="D3185" s="1"/>
      <c r="E3185" s="1"/>
      <c r="F3185" s="1"/>
      <c r="G3185" s="2"/>
      <c r="H3185" s="2"/>
      <c r="I3185" s="1"/>
      <c r="J3185" s="1"/>
      <c r="K3185" s="2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2"/>
      <c r="BF3185" s="1"/>
      <c r="BG3185" s="1"/>
      <c r="BH3185" s="1"/>
      <c r="BI3185" s="1"/>
      <c r="BJ3185" s="1"/>
      <c r="BK3185" s="1"/>
      <c r="BL3185" s="1"/>
      <c r="BM3185" s="1"/>
      <c r="BN3185" s="2"/>
      <c r="BO3185" s="1"/>
      <c r="BP3185" s="2"/>
      <c r="BQ3185" s="1"/>
      <c r="BR3185" s="2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2"/>
      <c r="CG3185" s="1"/>
      <c r="CH3185" s="1"/>
      <c r="CI3185" s="2"/>
      <c r="CJ3185" s="1"/>
      <c r="CK3185" s="1"/>
      <c r="CL3185" s="1"/>
      <c r="CM3185" s="1"/>
      <c r="CN3185" s="1"/>
      <c r="CO3185" s="1"/>
      <c r="CP3185" s="1"/>
      <c r="CQ3185" s="1"/>
      <c r="CR3185" s="2"/>
      <c r="CS3185" s="2"/>
      <c r="CT3185" s="2"/>
      <c r="CU3185" s="2"/>
      <c r="CV3185" s="1"/>
      <c r="CW3185" s="1"/>
      <c r="CX3185" s="2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2"/>
      <c r="DR3185" s="1"/>
      <c r="DS3185" s="1"/>
      <c r="DT3185" s="1"/>
      <c r="DU3185" s="2"/>
      <c r="DV3185" s="1"/>
      <c r="DW3185" s="1"/>
    </row>
    <row r="3186" spans="1:127" x14ac:dyDescent="0.3">
      <c r="A3186" s="1"/>
      <c r="B3186" s="1"/>
      <c r="C3186" s="1"/>
      <c r="D3186" s="1"/>
      <c r="E3186" s="1"/>
      <c r="F3186" s="1"/>
      <c r="G3186" s="2"/>
      <c r="H3186" s="2"/>
      <c r="I3186" s="1"/>
      <c r="J3186" s="1"/>
      <c r="K3186" s="2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2"/>
      <c r="BF3186" s="1"/>
      <c r="BG3186" s="1"/>
      <c r="BH3186" s="1"/>
      <c r="BI3186" s="1"/>
      <c r="BJ3186" s="1"/>
      <c r="BK3186" s="1"/>
      <c r="BL3186" s="1"/>
      <c r="BM3186" s="1"/>
      <c r="BN3186" s="2"/>
      <c r="BO3186" s="1"/>
      <c r="BP3186" s="2"/>
      <c r="BQ3186" s="1"/>
      <c r="BR3186" s="2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2"/>
      <c r="CG3186" s="1"/>
      <c r="CH3186" s="1"/>
      <c r="CI3186" s="2"/>
      <c r="CJ3186" s="1"/>
      <c r="CK3186" s="1"/>
      <c r="CL3186" s="1"/>
      <c r="CM3186" s="1"/>
      <c r="CN3186" s="1"/>
      <c r="CO3186" s="1"/>
      <c r="CP3186" s="1"/>
      <c r="CQ3186" s="1"/>
      <c r="CR3186" s="2"/>
      <c r="CS3186" s="2"/>
      <c r="CT3186" s="2"/>
      <c r="CU3186" s="2"/>
      <c r="CV3186" s="1"/>
      <c r="CW3186" s="1"/>
      <c r="CX3186" s="2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2"/>
      <c r="DR3186" s="1"/>
      <c r="DS3186" s="1"/>
      <c r="DT3186" s="1"/>
      <c r="DU3186" s="2"/>
      <c r="DV3186" s="1"/>
      <c r="DW3186" s="1"/>
    </row>
    <row r="3187" spans="1:127" x14ac:dyDescent="0.3">
      <c r="A3187" s="1"/>
      <c r="B3187" s="1"/>
      <c r="C3187" s="1"/>
      <c r="D3187" s="1"/>
      <c r="E3187" s="1"/>
      <c r="F3187" s="1"/>
      <c r="G3187" s="2"/>
      <c r="H3187" s="2"/>
      <c r="I3187" s="1"/>
      <c r="J3187" s="1"/>
      <c r="K3187" s="2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2"/>
      <c r="BF3187" s="1"/>
      <c r="BG3187" s="1"/>
      <c r="BH3187" s="1"/>
      <c r="BI3187" s="1"/>
      <c r="BJ3187" s="1"/>
      <c r="BK3187" s="1"/>
      <c r="BL3187" s="1"/>
      <c r="BM3187" s="1"/>
      <c r="BN3187" s="2"/>
      <c r="BO3187" s="1"/>
      <c r="BP3187" s="2"/>
      <c r="BQ3187" s="1"/>
      <c r="BR3187" s="2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2"/>
      <c r="CG3187" s="1"/>
      <c r="CH3187" s="1"/>
      <c r="CI3187" s="2"/>
      <c r="CJ3187" s="1"/>
      <c r="CK3187" s="1"/>
      <c r="CL3187" s="1"/>
      <c r="CM3187" s="1"/>
      <c r="CN3187" s="1"/>
      <c r="CO3187" s="1"/>
      <c r="CP3187" s="1"/>
      <c r="CQ3187" s="1"/>
      <c r="CR3187" s="2"/>
      <c r="CS3187" s="2"/>
      <c r="CT3187" s="2"/>
      <c r="CU3187" s="2"/>
      <c r="CV3187" s="1"/>
      <c r="CW3187" s="1"/>
      <c r="CX3187" s="2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2"/>
      <c r="DR3187" s="1"/>
      <c r="DS3187" s="1"/>
      <c r="DT3187" s="1"/>
      <c r="DU3187" s="2"/>
      <c r="DV3187" s="1"/>
      <c r="DW3187" s="1"/>
    </row>
    <row r="3188" spans="1:127" x14ac:dyDescent="0.3">
      <c r="A3188" s="1"/>
      <c r="B3188" s="1"/>
      <c r="C3188" s="1"/>
      <c r="D3188" s="1"/>
      <c r="E3188" s="1"/>
      <c r="F3188" s="1"/>
      <c r="G3188" s="2"/>
      <c r="H3188" s="2"/>
      <c r="I3188" s="1"/>
      <c r="J3188" s="1"/>
      <c r="K3188" s="2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2"/>
      <c r="BF3188" s="1"/>
      <c r="BG3188" s="1"/>
      <c r="BH3188" s="1"/>
      <c r="BI3188" s="1"/>
      <c r="BJ3188" s="1"/>
      <c r="BK3188" s="1"/>
      <c r="BL3188" s="1"/>
      <c r="BM3188" s="1"/>
      <c r="BN3188" s="2"/>
      <c r="BO3188" s="1"/>
      <c r="BP3188" s="2"/>
      <c r="BQ3188" s="1"/>
      <c r="BR3188" s="2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2"/>
      <c r="CG3188" s="1"/>
      <c r="CH3188" s="1"/>
      <c r="CI3188" s="2"/>
      <c r="CJ3188" s="1"/>
      <c r="CK3188" s="1"/>
      <c r="CL3188" s="1"/>
      <c r="CM3188" s="1"/>
      <c r="CN3188" s="1"/>
      <c r="CO3188" s="1"/>
      <c r="CP3188" s="1"/>
      <c r="CQ3188" s="1"/>
      <c r="CR3188" s="2"/>
      <c r="CS3188" s="2"/>
      <c r="CT3188" s="2"/>
      <c r="CU3188" s="2"/>
      <c r="CV3188" s="1"/>
      <c r="CW3188" s="1"/>
      <c r="CX3188" s="2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2"/>
      <c r="DR3188" s="1"/>
      <c r="DS3188" s="1"/>
      <c r="DT3188" s="1"/>
      <c r="DU3188" s="2"/>
      <c r="DV3188" s="1"/>
      <c r="DW3188" s="1"/>
    </row>
    <row r="3189" spans="1:127" x14ac:dyDescent="0.3">
      <c r="A3189" s="1"/>
      <c r="B3189" s="1"/>
      <c r="C3189" s="1"/>
      <c r="D3189" s="1"/>
      <c r="E3189" s="1"/>
      <c r="F3189" s="1"/>
      <c r="G3189" s="2"/>
      <c r="H3189" s="2"/>
      <c r="I3189" s="1"/>
      <c r="J3189" s="1"/>
      <c r="K3189" s="2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2"/>
      <c r="BF3189" s="1"/>
      <c r="BG3189" s="1"/>
      <c r="BH3189" s="1"/>
      <c r="BI3189" s="1"/>
      <c r="BJ3189" s="1"/>
      <c r="BK3189" s="1"/>
      <c r="BL3189" s="1"/>
      <c r="BM3189" s="1"/>
      <c r="BN3189" s="2"/>
      <c r="BO3189" s="1"/>
      <c r="BP3189" s="2"/>
      <c r="BQ3189" s="1"/>
      <c r="BR3189" s="2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2"/>
      <c r="CG3189" s="1"/>
      <c r="CH3189" s="1"/>
      <c r="CI3189" s="2"/>
      <c r="CJ3189" s="1"/>
      <c r="CK3189" s="1"/>
      <c r="CL3189" s="1"/>
      <c r="CM3189" s="1"/>
      <c r="CN3189" s="1"/>
      <c r="CO3189" s="1"/>
      <c r="CP3189" s="1"/>
      <c r="CQ3189" s="1"/>
      <c r="CR3189" s="2"/>
      <c r="CS3189" s="2"/>
      <c r="CT3189" s="2"/>
      <c r="CU3189" s="2"/>
      <c r="CV3189" s="1"/>
      <c r="CW3189" s="1"/>
      <c r="CX3189" s="2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2"/>
      <c r="DR3189" s="1"/>
      <c r="DS3189" s="1"/>
      <c r="DT3189" s="1"/>
      <c r="DU3189" s="2"/>
      <c r="DV3189" s="1"/>
      <c r="DW3189" s="1"/>
    </row>
    <row r="3190" spans="1:127" x14ac:dyDescent="0.3">
      <c r="A3190" s="1"/>
      <c r="B3190" s="1"/>
      <c r="C3190" s="1"/>
      <c r="D3190" s="1"/>
      <c r="E3190" s="1"/>
      <c r="F3190" s="1"/>
      <c r="G3190" s="2"/>
      <c r="H3190" s="2"/>
      <c r="I3190" s="1"/>
      <c r="J3190" s="1"/>
      <c r="K3190" s="2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2"/>
      <c r="BO3190" s="1"/>
      <c r="BP3190" s="2"/>
      <c r="BQ3190" s="1"/>
      <c r="BR3190" s="2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2"/>
      <c r="CG3190" s="1"/>
      <c r="CH3190" s="1"/>
      <c r="CI3190" s="2"/>
      <c r="CJ3190" s="1"/>
      <c r="CK3190" s="1"/>
      <c r="CL3190" s="1"/>
      <c r="CM3190" s="1"/>
      <c r="CN3190" s="1"/>
      <c r="CO3190" s="1"/>
      <c r="CP3190" s="1"/>
      <c r="CQ3190" s="1"/>
      <c r="CR3190" s="2"/>
      <c r="CS3190" s="2"/>
      <c r="CT3190" s="2"/>
      <c r="CU3190" s="2"/>
      <c r="CV3190" s="1"/>
      <c r="CW3190" s="1"/>
      <c r="CX3190" s="2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2"/>
      <c r="DR3190" s="1"/>
      <c r="DS3190" s="1"/>
      <c r="DT3190" s="1"/>
      <c r="DU3190" s="2"/>
      <c r="DV3190" s="1"/>
      <c r="DW3190" s="1"/>
    </row>
    <row r="3191" spans="1:127" x14ac:dyDescent="0.3">
      <c r="A3191" s="1"/>
      <c r="B3191" s="1"/>
      <c r="C3191" s="1"/>
      <c r="D3191" s="1"/>
      <c r="E3191" s="1"/>
      <c r="F3191" s="1"/>
      <c r="G3191" s="2"/>
      <c r="H3191" s="2"/>
      <c r="I3191" s="1"/>
      <c r="J3191" s="1"/>
      <c r="K3191" s="2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2"/>
      <c r="BO3191" s="1"/>
      <c r="BP3191" s="2"/>
      <c r="BQ3191" s="1"/>
      <c r="BR3191" s="2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2"/>
      <c r="CG3191" s="1"/>
      <c r="CH3191" s="1"/>
      <c r="CI3191" s="2"/>
      <c r="CJ3191" s="1"/>
      <c r="CK3191" s="1"/>
      <c r="CL3191" s="1"/>
      <c r="CM3191" s="1"/>
      <c r="CN3191" s="1"/>
      <c r="CO3191" s="1"/>
      <c r="CP3191" s="1"/>
      <c r="CQ3191" s="1"/>
      <c r="CR3191" s="2"/>
      <c r="CS3191" s="2"/>
      <c r="CT3191" s="2"/>
      <c r="CU3191" s="2"/>
      <c r="CV3191" s="1"/>
      <c r="CW3191" s="1"/>
      <c r="CX3191" s="2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2"/>
      <c r="DR3191" s="1"/>
      <c r="DS3191" s="1"/>
      <c r="DT3191" s="1"/>
      <c r="DU3191" s="2"/>
      <c r="DV3191" s="1"/>
      <c r="DW3191" s="1"/>
    </row>
    <row r="3192" spans="1:127" x14ac:dyDescent="0.3">
      <c r="A3192" s="1"/>
      <c r="B3192" s="1"/>
      <c r="C3192" s="1"/>
      <c r="D3192" s="1"/>
      <c r="E3192" s="1"/>
      <c r="F3192" s="1"/>
      <c r="G3192" s="2"/>
      <c r="H3192" s="2"/>
      <c r="I3192" s="1"/>
      <c r="J3192" s="1"/>
      <c r="K3192" s="2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2"/>
      <c r="BO3192" s="1"/>
      <c r="BP3192" s="2"/>
      <c r="BQ3192" s="1"/>
      <c r="BR3192" s="2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2"/>
      <c r="CG3192" s="1"/>
      <c r="CH3192" s="1"/>
      <c r="CI3192" s="2"/>
      <c r="CJ3192" s="1"/>
      <c r="CK3192" s="1"/>
      <c r="CL3192" s="1"/>
      <c r="CM3192" s="1"/>
      <c r="CN3192" s="1"/>
      <c r="CO3192" s="1"/>
      <c r="CP3192" s="1"/>
      <c r="CQ3192" s="1"/>
      <c r="CR3192" s="2"/>
      <c r="CS3192" s="2"/>
      <c r="CT3192" s="2"/>
      <c r="CU3192" s="2"/>
      <c r="CV3192" s="1"/>
      <c r="CW3192" s="1"/>
      <c r="CX3192" s="2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2"/>
      <c r="DR3192" s="1"/>
      <c r="DS3192" s="1"/>
      <c r="DT3192" s="1"/>
      <c r="DU3192" s="2"/>
      <c r="DV3192" s="1"/>
      <c r="DW3192" s="1"/>
    </row>
    <row r="3193" spans="1:127" x14ac:dyDescent="0.3">
      <c r="A3193" s="1"/>
      <c r="B3193" s="1"/>
      <c r="C3193" s="1"/>
      <c r="D3193" s="1"/>
      <c r="E3193" s="1"/>
      <c r="F3193" s="1"/>
      <c r="G3193" s="2"/>
      <c r="H3193" s="2"/>
      <c r="I3193" s="1"/>
      <c r="J3193" s="1"/>
      <c r="K3193" s="2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2"/>
      <c r="BO3193" s="1"/>
      <c r="BP3193" s="2"/>
      <c r="BQ3193" s="1"/>
      <c r="BR3193" s="2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2"/>
      <c r="CG3193" s="1"/>
      <c r="CH3193" s="1"/>
      <c r="CI3193" s="2"/>
      <c r="CJ3193" s="1"/>
      <c r="CK3193" s="1"/>
      <c r="CL3193" s="1"/>
      <c r="CM3193" s="1"/>
      <c r="CN3193" s="1"/>
      <c r="CO3193" s="1"/>
      <c r="CP3193" s="1"/>
      <c r="CQ3193" s="1"/>
      <c r="CR3193" s="2"/>
      <c r="CS3193" s="2"/>
      <c r="CT3193" s="2"/>
      <c r="CU3193" s="2"/>
      <c r="CV3193" s="1"/>
      <c r="CW3193" s="1"/>
      <c r="CX3193" s="2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2"/>
      <c r="DR3193" s="1"/>
      <c r="DS3193" s="1"/>
      <c r="DT3193" s="1"/>
      <c r="DU3193" s="2"/>
      <c r="DV3193" s="1"/>
      <c r="DW3193" s="1"/>
    </row>
    <row r="3194" spans="1:127" x14ac:dyDescent="0.3">
      <c r="A3194" s="1"/>
      <c r="B3194" s="1"/>
      <c r="C3194" s="1"/>
      <c r="D3194" s="1"/>
      <c r="E3194" s="1"/>
      <c r="F3194" s="1"/>
      <c r="G3194" s="2"/>
      <c r="H3194" s="2"/>
      <c r="I3194" s="1"/>
      <c r="J3194" s="1"/>
      <c r="K3194" s="2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2"/>
      <c r="BF3194" s="1"/>
      <c r="BG3194" s="1"/>
      <c r="BH3194" s="1"/>
      <c r="BI3194" s="1"/>
      <c r="BJ3194" s="1"/>
      <c r="BK3194" s="1"/>
      <c r="BL3194" s="1"/>
      <c r="BM3194" s="1"/>
      <c r="BN3194" s="2"/>
      <c r="BO3194" s="1"/>
      <c r="BP3194" s="1"/>
      <c r="BQ3194" s="1"/>
      <c r="BR3194" s="2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2"/>
      <c r="CG3194" s="1"/>
      <c r="CH3194" s="1"/>
      <c r="CI3194" s="2"/>
      <c r="CJ3194" s="1"/>
      <c r="CK3194" s="1"/>
      <c r="CL3194" s="1"/>
      <c r="CM3194" s="1"/>
      <c r="CN3194" s="1"/>
      <c r="CO3194" s="1"/>
      <c r="CP3194" s="1"/>
      <c r="CQ3194" s="1"/>
      <c r="CR3194" s="2"/>
      <c r="CS3194" s="2"/>
      <c r="CT3194" s="2"/>
      <c r="CU3194" s="2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2"/>
      <c r="DR3194" s="1"/>
      <c r="DS3194" s="1"/>
      <c r="DT3194" s="1"/>
      <c r="DU3194" s="2"/>
      <c r="DV3194" s="1"/>
      <c r="DW3194" s="1"/>
    </row>
    <row r="3195" spans="1:127" x14ac:dyDescent="0.3">
      <c r="A3195" s="1"/>
      <c r="B3195" s="1"/>
      <c r="C3195" s="1"/>
      <c r="D3195" s="1"/>
      <c r="E3195" s="1"/>
      <c r="F3195" s="1"/>
      <c r="G3195" s="2"/>
      <c r="H3195" s="2"/>
      <c r="I3195" s="1"/>
      <c r="J3195" s="1"/>
      <c r="K3195" s="2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2"/>
      <c r="BF3195" s="1"/>
      <c r="BG3195" s="1"/>
      <c r="BH3195" s="1"/>
      <c r="BI3195" s="1"/>
      <c r="BJ3195" s="1"/>
      <c r="BK3195" s="1"/>
      <c r="BL3195" s="1"/>
      <c r="BM3195" s="1"/>
      <c r="BN3195" s="2"/>
      <c r="BO3195" s="1"/>
      <c r="BP3195" s="1"/>
      <c r="BQ3195" s="2"/>
      <c r="BR3195" s="2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2"/>
      <c r="CG3195" s="1"/>
      <c r="CH3195" s="1"/>
      <c r="CI3195" s="2"/>
      <c r="CJ3195" s="1"/>
      <c r="CK3195" s="1"/>
      <c r="CL3195" s="1"/>
      <c r="CM3195" s="1"/>
      <c r="CN3195" s="1"/>
      <c r="CO3195" s="1"/>
      <c r="CP3195" s="1"/>
      <c r="CQ3195" s="1"/>
      <c r="CR3195" s="2"/>
      <c r="CS3195" s="2"/>
      <c r="CT3195" s="2"/>
      <c r="CU3195" s="2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2"/>
      <c r="DR3195" s="1"/>
      <c r="DS3195" s="1"/>
      <c r="DT3195" s="1"/>
      <c r="DU3195" s="2"/>
      <c r="DV3195" s="1"/>
      <c r="DW3195" s="1"/>
    </row>
    <row r="3196" spans="1:127" x14ac:dyDescent="0.3">
      <c r="A3196" s="1"/>
      <c r="B3196" s="1"/>
      <c r="C3196" s="1"/>
      <c r="D3196" s="1"/>
      <c r="E3196" s="1"/>
      <c r="F3196" s="1"/>
      <c r="G3196" s="2"/>
      <c r="H3196" s="2"/>
      <c r="I3196" s="1"/>
      <c r="J3196" s="1"/>
      <c r="K3196" s="2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2"/>
      <c r="BF3196" s="1"/>
      <c r="BG3196" s="1"/>
      <c r="BH3196" s="1"/>
      <c r="BI3196" s="1"/>
      <c r="BJ3196" s="1"/>
      <c r="BK3196" s="1"/>
      <c r="BL3196" s="1"/>
      <c r="BM3196" s="1"/>
      <c r="BN3196" s="2"/>
      <c r="BO3196" s="1"/>
      <c r="BP3196" s="1"/>
      <c r="BQ3196" s="1"/>
      <c r="BR3196" s="2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2"/>
      <c r="CG3196" s="1"/>
      <c r="CH3196" s="1"/>
      <c r="CI3196" s="2"/>
      <c r="CJ3196" s="1"/>
      <c r="CK3196" s="1"/>
      <c r="CL3196" s="1"/>
      <c r="CM3196" s="1"/>
      <c r="CN3196" s="1"/>
      <c r="CO3196" s="1"/>
      <c r="CP3196" s="1"/>
      <c r="CQ3196" s="1"/>
      <c r="CR3196" s="2"/>
      <c r="CS3196" s="2"/>
      <c r="CT3196" s="2"/>
      <c r="CU3196" s="2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2"/>
      <c r="DR3196" s="1"/>
      <c r="DS3196" s="1"/>
      <c r="DT3196" s="1"/>
      <c r="DU3196" s="2"/>
      <c r="DV3196" s="1"/>
      <c r="DW3196" s="1"/>
    </row>
    <row r="3197" spans="1:127" x14ac:dyDescent="0.3">
      <c r="A3197" s="1"/>
      <c r="B3197" s="1"/>
      <c r="C3197" s="1"/>
      <c r="D3197" s="1"/>
      <c r="E3197" s="1"/>
      <c r="F3197" s="1"/>
      <c r="G3197" s="1"/>
      <c r="H3197" s="2"/>
      <c r="I3197" s="1"/>
      <c r="J3197" s="1"/>
      <c r="K3197" s="2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2"/>
      <c r="BF3197" s="1"/>
      <c r="BG3197" s="1"/>
      <c r="BH3197" s="1"/>
      <c r="BI3197" s="1"/>
      <c r="BJ3197" s="1"/>
      <c r="BK3197" s="1"/>
      <c r="BL3197" s="1"/>
      <c r="BM3197" s="1"/>
      <c r="BN3197" s="2"/>
      <c r="BO3197" s="1"/>
      <c r="BP3197" s="1"/>
      <c r="BQ3197" s="1"/>
      <c r="BR3197" s="2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2"/>
      <c r="CG3197" s="1"/>
      <c r="CH3197" s="1"/>
      <c r="CI3197" s="2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2"/>
      <c r="DR3197" s="1"/>
      <c r="DS3197" s="1"/>
      <c r="DT3197" s="1"/>
      <c r="DU3197" s="1"/>
      <c r="DV3197" s="1"/>
      <c r="DW3197" s="1"/>
    </row>
    <row r="3198" spans="1:127" x14ac:dyDescent="0.3">
      <c r="A3198" s="1"/>
      <c r="B3198" s="1"/>
      <c r="C3198" s="1"/>
      <c r="D3198" s="1"/>
      <c r="E3198" s="1"/>
      <c r="F3198" s="1"/>
      <c r="G3198" s="1"/>
      <c r="H3198" s="2"/>
      <c r="I3198" s="1"/>
      <c r="J3198" s="1"/>
      <c r="K3198" s="2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2"/>
      <c r="BF3198" s="1"/>
      <c r="BG3198" s="1"/>
      <c r="BH3198" s="1"/>
      <c r="BI3198" s="1"/>
      <c r="BJ3198" s="1"/>
      <c r="BK3198" s="1"/>
      <c r="BL3198" s="1"/>
      <c r="BM3198" s="1"/>
      <c r="BN3198" s="2"/>
      <c r="BO3198" s="1"/>
      <c r="BP3198" s="1"/>
      <c r="BQ3198" s="1"/>
      <c r="BR3198" s="2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2"/>
      <c r="CG3198" s="1"/>
      <c r="CH3198" s="1"/>
      <c r="CI3198" s="2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2"/>
      <c r="DR3198" s="1"/>
      <c r="DS3198" s="1"/>
      <c r="DT3198" s="1"/>
      <c r="DU3198" s="1"/>
      <c r="DV3198" s="1"/>
      <c r="DW3198" s="1"/>
    </row>
    <row r="3199" spans="1:127" x14ac:dyDescent="0.3">
      <c r="A3199" s="1"/>
      <c r="B3199" s="1"/>
      <c r="C3199" s="1"/>
      <c r="D3199" s="1"/>
      <c r="E3199" s="1"/>
      <c r="F3199" s="1"/>
      <c r="G3199" s="1"/>
      <c r="H3199" s="2"/>
      <c r="I3199" s="1"/>
      <c r="J3199" s="1"/>
      <c r="K3199" s="2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2"/>
      <c r="BF3199" s="1"/>
      <c r="BG3199" s="1"/>
      <c r="BH3199" s="1"/>
      <c r="BI3199" s="1"/>
      <c r="BJ3199" s="1"/>
      <c r="BK3199" s="1"/>
      <c r="BL3199" s="1"/>
      <c r="BM3199" s="1"/>
      <c r="BN3199" s="2"/>
      <c r="BO3199" s="1"/>
      <c r="BP3199" s="1"/>
      <c r="BQ3199" s="1"/>
      <c r="BR3199" s="2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2"/>
      <c r="CG3199" s="1"/>
      <c r="CH3199" s="1"/>
      <c r="CI3199" s="2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2"/>
      <c r="DR3199" s="1"/>
      <c r="DS3199" s="1"/>
      <c r="DT3199" s="1"/>
      <c r="DU3199" s="1"/>
      <c r="DV3199" s="1"/>
      <c r="DW3199" s="1"/>
    </row>
    <row r="3200" spans="1:127" x14ac:dyDescent="0.3">
      <c r="A3200" s="1"/>
      <c r="B3200" s="1"/>
      <c r="C3200" s="1"/>
      <c r="D3200" s="1"/>
      <c r="E3200" s="1"/>
      <c r="F3200" s="1"/>
      <c r="G3200" s="1"/>
      <c r="H3200" s="2"/>
      <c r="I3200" s="1"/>
      <c r="J3200" s="1"/>
      <c r="K3200" s="2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2"/>
      <c r="BF3200" s="1"/>
      <c r="BG3200" s="1"/>
      <c r="BH3200" s="1"/>
      <c r="BI3200" s="1"/>
      <c r="BJ3200" s="1"/>
      <c r="BK3200" s="1"/>
      <c r="BL3200" s="1"/>
      <c r="BM3200" s="1"/>
      <c r="BN3200" s="2"/>
      <c r="BO3200" s="1"/>
      <c r="BP3200" s="1"/>
      <c r="BQ3200" s="1"/>
      <c r="BR3200" s="2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2"/>
      <c r="CG3200" s="1"/>
      <c r="CH3200" s="1"/>
      <c r="CI3200" s="2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2"/>
      <c r="DR3200" s="1"/>
      <c r="DS3200" s="1"/>
      <c r="DT3200" s="1"/>
      <c r="DU3200" s="1"/>
      <c r="DV3200" s="1"/>
      <c r="DW3200" s="1"/>
    </row>
    <row r="3201" spans="1:127" x14ac:dyDescent="0.3">
      <c r="A3201" s="1"/>
      <c r="B3201" s="1"/>
      <c r="C3201" s="1"/>
      <c r="D3201" s="1"/>
      <c r="E3201" s="1"/>
      <c r="F3201" s="1"/>
      <c r="G3201" s="2"/>
      <c r="H3201" s="2"/>
      <c r="I3201" s="1"/>
      <c r="J3201" s="1"/>
      <c r="K3201" s="2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2"/>
      <c r="BF3201" s="1"/>
      <c r="BG3201" s="1"/>
      <c r="BH3201" s="1"/>
      <c r="BI3201" s="1"/>
      <c r="BJ3201" s="1"/>
      <c r="BK3201" s="1"/>
      <c r="BL3201" s="1"/>
      <c r="BM3201" s="1"/>
      <c r="BN3201" s="2"/>
      <c r="BO3201" s="1"/>
      <c r="BP3201" s="1"/>
      <c r="BQ3201" s="1"/>
      <c r="BR3201" s="2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2"/>
      <c r="CG3201" s="1"/>
      <c r="CH3201" s="1"/>
      <c r="CI3201" s="2"/>
      <c r="CJ3201" s="1"/>
      <c r="CK3201" s="1"/>
      <c r="CL3201" s="1"/>
      <c r="CM3201" s="1"/>
      <c r="CN3201" s="1"/>
      <c r="CO3201" s="1"/>
      <c r="CP3201" s="1"/>
      <c r="CQ3201" s="1"/>
      <c r="CR3201" s="2"/>
      <c r="CS3201" s="2"/>
      <c r="CT3201" s="2"/>
      <c r="CU3201" s="2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2"/>
      <c r="DR3201" s="1"/>
      <c r="DS3201" s="1"/>
      <c r="DT3201" s="1"/>
      <c r="DU3201" s="2"/>
      <c r="DV3201" s="1"/>
      <c r="DW3201" s="1"/>
    </row>
    <row r="3202" spans="1:127" x14ac:dyDescent="0.3">
      <c r="A3202" s="1"/>
      <c r="B3202" s="1"/>
      <c r="C3202" s="1"/>
      <c r="D3202" s="1"/>
      <c r="E3202" s="1"/>
      <c r="F3202" s="1"/>
      <c r="G3202" s="2"/>
      <c r="H3202" s="2"/>
      <c r="I3202" s="1"/>
      <c r="J3202" s="1"/>
      <c r="K3202" s="2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2"/>
      <c r="BF3202" s="1"/>
      <c r="BG3202" s="1"/>
      <c r="BH3202" s="1"/>
      <c r="BI3202" s="1"/>
      <c r="BJ3202" s="1"/>
      <c r="BK3202" s="1"/>
      <c r="BL3202" s="1"/>
      <c r="BM3202" s="1"/>
      <c r="BN3202" s="2"/>
      <c r="BO3202" s="1"/>
      <c r="BP3202" s="1"/>
      <c r="BQ3202" s="1"/>
      <c r="BR3202" s="2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2"/>
      <c r="CG3202" s="1"/>
      <c r="CH3202" s="1"/>
      <c r="CI3202" s="2"/>
      <c r="CJ3202" s="1"/>
      <c r="CK3202" s="1"/>
      <c r="CL3202" s="1"/>
      <c r="CM3202" s="1"/>
      <c r="CN3202" s="1"/>
      <c r="CO3202" s="1"/>
      <c r="CP3202" s="1"/>
      <c r="CQ3202" s="1"/>
      <c r="CR3202" s="2"/>
      <c r="CS3202" s="2"/>
      <c r="CT3202" s="2"/>
      <c r="CU3202" s="2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2"/>
      <c r="DR3202" s="1"/>
      <c r="DS3202" s="1"/>
      <c r="DT3202" s="1"/>
      <c r="DU3202" s="2"/>
      <c r="DV3202" s="1"/>
      <c r="DW3202" s="1"/>
    </row>
    <row r="3203" spans="1:127" x14ac:dyDescent="0.3">
      <c r="A3203" s="1"/>
      <c r="B3203" s="1"/>
      <c r="C3203" s="1"/>
      <c r="D3203" s="1"/>
      <c r="E3203" s="1"/>
      <c r="F3203" s="1"/>
      <c r="G3203" s="2"/>
      <c r="H3203" s="2"/>
      <c r="I3203" s="1"/>
      <c r="J3203" s="1"/>
      <c r="K3203" s="2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2"/>
      <c r="BF3203" s="1"/>
      <c r="BG3203" s="1"/>
      <c r="BH3203" s="1"/>
      <c r="BI3203" s="1"/>
      <c r="BJ3203" s="1"/>
      <c r="BK3203" s="1"/>
      <c r="BL3203" s="1"/>
      <c r="BM3203" s="1"/>
      <c r="BN3203" s="2"/>
      <c r="BO3203" s="1"/>
      <c r="BP3203" s="1"/>
      <c r="BQ3203" s="1"/>
      <c r="BR3203" s="2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2"/>
      <c r="CG3203" s="1"/>
      <c r="CH3203" s="1"/>
      <c r="CI3203" s="2"/>
      <c r="CJ3203" s="1"/>
      <c r="CK3203" s="1"/>
      <c r="CL3203" s="1"/>
      <c r="CM3203" s="1"/>
      <c r="CN3203" s="1"/>
      <c r="CO3203" s="1"/>
      <c r="CP3203" s="1"/>
      <c r="CQ3203" s="1"/>
      <c r="CR3203" s="2"/>
      <c r="CS3203" s="2"/>
      <c r="CT3203" s="2"/>
      <c r="CU3203" s="2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2"/>
      <c r="DR3203" s="1"/>
      <c r="DS3203" s="1"/>
      <c r="DT3203" s="1"/>
      <c r="DU3203" s="2"/>
      <c r="DV3203" s="1"/>
      <c r="DW3203" s="1"/>
    </row>
    <row r="3204" spans="1:127" x14ac:dyDescent="0.3">
      <c r="A3204" s="1"/>
      <c r="B3204" s="1"/>
      <c r="C3204" s="1"/>
      <c r="D3204" s="1"/>
      <c r="E3204" s="1"/>
      <c r="F3204" s="1"/>
      <c r="G3204" s="2"/>
      <c r="H3204" s="2"/>
      <c r="I3204" s="1"/>
      <c r="J3204" s="1"/>
      <c r="K3204" s="2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2"/>
      <c r="BF3204" s="1"/>
      <c r="BG3204" s="1"/>
      <c r="BH3204" s="1"/>
      <c r="BI3204" s="1"/>
      <c r="BJ3204" s="1"/>
      <c r="BK3204" s="1"/>
      <c r="BL3204" s="1"/>
      <c r="BM3204" s="1"/>
      <c r="BN3204" s="2"/>
      <c r="BO3204" s="1"/>
      <c r="BP3204" s="1"/>
      <c r="BQ3204" s="1"/>
      <c r="BR3204" s="2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2"/>
      <c r="CG3204" s="1"/>
      <c r="CH3204" s="1"/>
      <c r="CI3204" s="2"/>
      <c r="CJ3204" s="1"/>
      <c r="CK3204" s="1"/>
      <c r="CL3204" s="1"/>
      <c r="CM3204" s="1"/>
      <c r="CN3204" s="1"/>
      <c r="CO3204" s="1"/>
      <c r="CP3204" s="1"/>
      <c r="CQ3204" s="1"/>
      <c r="CR3204" s="2"/>
      <c r="CS3204" s="2"/>
      <c r="CT3204" s="2"/>
      <c r="CU3204" s="2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2"/>
      <c r="DR3204" s="1"/>
      <c r="DS3204" s="1"/>
      <c r="DT3204" s="1"/>
      <c r="DU3204" s="2"/>
      <c r="DV3204" s="1"/>
      <c r="DW3204" s="1"/>
    </row>
    <row r="3205" spans="1:127" x14ac:dyDescent="0.3">
      <c r="A3205" s="1"/>
      <c r="B3205" s="1"/>
      <c r="C3205" s="1"/>
      <c r="D3205" s="1"/>
      <c r="E3205" s="1"/>
      <c r="F3205" s="1"/>
      <c r="G3205" s="2"/>
      <c r="H3205" s="2"/>
      <c r="I3205" s="1"/>
      <c r="J3205" s="1"/>
      <c r="K3205" s="2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2"/>
      <c r="BF3205" s="1"/>
      <c r="BG3205" s="1"/>
      <c r="BH3205" s="1"/>
      <c r="BI3205" s="1"/>
      <c r="BJ3205" s="1"/>
      <c r="BK3205" s="1"/>
      <c r="BL3205" s="1"/>
      <c r="BM3205" s="1"/>
      <c r="BN3205" s="2"/>
      <c r="BO3205" s="1"/>
      <c r="BP3205" s="1"/>
      <c r="BQ3205" s="1"/>
      <c r="BR3205" s="2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2"/>
      <c r="CG3205" s="1"/>
      <c r="CH3205" s="1"/>
      <c r="CI3205" s="2"/>
      <c r="CJ3205" s="1"/>
      <c r="CK3205" s="1"/>
      <c r="CL3205" s="1"/>
      <c r="CM3205" s="1"/>
      <c r="CN3205" s="1"/>
      <c r="CO3205" s="1"/>
      <c r="CP3205" s="1"/>
      <c r="CQ3205" s="1"/>
      <c r="CR3205" s="2"/>
      <c r="CS3205" s="2"/>
      <c r="CT3205" s="2"/>
      <c r="CU3205" s="2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2"/>
      <c r="DR3205" s="1"/>
      <c r="DS3205" s="1"/>
      <c r="DT3205" s="1"/>
      <c r="DU3205" s="2"/>
      <c r="DV3205" s="1"/>
      <c r="DW3205" s="1"/>
    </row>
    <row r="3206" spans="1:127" x14ac:dyDescent="0.3">
      <c r="A3206" s="1"/>
      <c r="B3206" s="1"/>
      <c r="C3206" s="1"/>
      <c r="D3206" s="1"/>
      <c r="E3206" s="1"/>
      <c r="F3206" s="1"/>
      <c r="G3206" s="2"/>
      <c r="H3206" s="2"/>
      <c r="I3206" s="1"/>
      <c r="J3206" s="1"/>
      <c r="K3206" s="2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2"/>
      <c r="BF3206" s="1"/>
      <c r="BG3206" s="1"/>
      <c r="BH3206" s="1"/>
      <c r="BI3206" s="1"/>
      <c r="BJ3206" s="1"/>
      <c r="BK3206" s="1"/>
      <c r="BL3206" s="1"/>
      <c r="BM3206" s="1"/>
      <c r="BN3206" s="2"/>
      <c r="BO3206" s="1"/>
      <c r="BP3206" s="1"/>
      <c r="BQ3206" s="1"/>
      <c r="BR3206" s="2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2"/>
      <c r="CG3206" s="1"/>
      <c r="CH3206" s="1"/>
      <c r="CI3206" s="2"/>
      <c r="CJ3206" s="1"/>
      <c r="CK3206" s="1"/>
      <c r="CL3206" s="1"/>
      <c r="CM3206" s="1"/>
      <c r="CN3206" s="1"/>
      <c r="CO3206" s="1"/>
      <c r="CP3206" s="1"/>
      <c r="CQ3206" s="1"/>
      <c r="CR3206" s="2"/>
      <c r="CS3206" s="2"/>
      <c r="CT3206" s="2"/>
      <c r="CU3206" s="2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2"/>
      <c r="DR3206" s="1"/>
      <c r="DS3206" s="1"/>
      <c r="DT3206" s="1"/>
      <c r="DU3206" s="2"/>
      <c r="DV3206" s="1"/>
      <c r="DW3206" s="1"/>
    </row>
    <row r="3207" spans="1:127" x14ac:dyDescent="0.3">
      <c r="A3207" s="1"/>
      <c r="B3207" s="1"/>
      <c r="C3207" s="1"/>
      <c r="D3207" s="1"/>
      <c r="E3207" s="1"/>
      <c r="F3207" s="1"/>
      <c r="G3207" s="1"/>
      <c r="H3207" s="2"/>
      <c r="I3207" s="1"/>
      <c r="J3207" s="1"/>
      <c r="K3207" s="2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2"/>
      <c r="BF3207" s="1"/>
      <c r="BG3207" s="1"/>
      <c r="BH3207" s="1"/>
      <c r="BI3207" s="1"/>
      <c r="BJ3207" s="1"/>
      <c r="BK3207" s="1"/>
      <c r="BL3207" s="1"/>
      <c r="BM3207" s="1"/>
      <c r="BN3207" s="2"/>
      <c r="BO3207" s="1"/>
      <c r="BP3207" s="1"/>
      <c r="BQ3207" s="1"/>
      <c r="BR3207" s="2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2"/>
      <c r="CG3207" s="1"/>
      <c r="CH3207" s="1"/>
      <c r="CI3207" s="2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2"/>
      <c r="DR3207" s="1"/>
      <c r="DS3207" s="1"/>
      <c r="DT3207" s="1"/>
      <c r="DU3207" s="1"/>
      <c r="DV3207" s="1"/>
      <c r="DW3207" s="1"/>
    </row>
    <row r="3208" spans="1:127" x14ac:dyDescent="0.3">
      <c r="A3208" s="1"/>
      <c r="B3208" s="1"/>
      <c r="C3208" s="1"/>
      <c r="D3208" s="1"/>
      <c r="E3208" s="1"/>
      <c r="F3208" s="1"/>
      <c r="G3208" s="2"/>
      <c r="H3208" s="2"/>
      <c r="I3208" s="1"/>
      <c r="J3208" s="1"/>
      <c r="K3208" s="2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2"/>
      <c r="BF3208" s="1"/>
      <c r="BG3208" s="1"/>
      <c r="BH3208" s="1"/>
      <c r="BI3208" s="1"/>
      <c r="BJ3208" s="1"/>
      <c r="BK3208" s="1"/>
      <c r="BL3208" s="1"/>
      <c r="BM3208" s="1"/>
      <c r="BN3208" s="2"/>
      <c r="BO3208" s="1"/>
      <c r="BP3208" s="1"/>
      <c r="BQ3208" s="2"/>
      <c r="BR3208" s="2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2"/>
      <c r="CG3208" s="1"/>
      <c r="CH3208" s="1"/>
      <c r="CI3208" s="2"/>
      <c r="CJ3208" s="1"/>
      <c r="CK3208" s="1"/>
      <c r="CL3208" s="1"/>
      <c r="CM3208" s="1"/>
      <c r="CN3208" s="1"/>
      <c r="CO3208" s="1"/>
      <c r="CP3208" s="1"/>
      <c r="CQ3208" s="1"/>
      <c r="CR3208" s="2"/>
      <c r="CS3208" s="2"/>
      <c r="CT3208" s="2"/>
      <c r="CU3208" s="2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2"/>
      <c r="DR3208" s="1"/>
      <c r="DS3208" s="1"/>
      <c r="DT3208" s="1"/>
      <c r="DU3208" s="1"/>
      <c r="DV3208" s="1"/>
      <c r="DW3208" s="1"/>
    </row>
    <row r="3209" spans="1:127" x14ac:dyDescent="0.3">
      <c r="A3209" s="1"/>
      <c r="B3209" s="1"/>
      <c r="C3209" s="1"/>
      <c r="D3209" s="1"/>
      <c r="E3209" s="1"/>
      <c r="F3209" s="1"/>
      <c r="G3209" s="1"/>
      <c r="H3209" s="2"/>
      <c r="I3209" s="1"/>
      <c r="J3209" s="1"/>
      <c r="K3209" s="2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2"/>
      <c r="BF3209" s="1"/>
      <c r="BG3209" s="1"/>
      <c r="BH3209" s="1"/>
      <c r="BI3209" s="1"/>
      <c r="BJ3209" s="1"/>
      <c r="BK3209" s="1"/>
      <c r="BL3209" s="1"/>
      <c r="BM3209" s="1"/>
      <c r="BN3209" s="2"/>
      <c r="BO3209" s="1"/>
      <c r="BP3209" s="1"/>
      <c r="BQ3209" s="1"/>
      <c r="BR3209" s="2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2"/>
      <c r="CG3209" s="1"/>
      <c r="CH3209" s="1"/>
      <c r="CI3209" s="2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2"/>
      <c r="DR3209" s="1"/>
      <c r="DS3209" s="1"/>
      <c r="DT3209" s="1"/>
      <c r="DU3209" s="2"/>
      <c r="DV3209" s="1"/>
      <c r="DW3209" s="1"/>
    </row>
    <row r="3210" spans="1:127" x14ac:dyDescent="0.3">
      <c r="A3210" s="1"/>
      <c r="B3210" s="1"/>
      <c r="C3210" s="1"/>
      <c r="D3210" s="1"/>
      <c r="E3210" s="1"/>
      <c r="F3210" s="1"/>
      <c r="G3210" s="1"/>
      <c r="H3210" s="2"/>
      <c r="I3210" s="1"/>
      <c r="J3210" s="1"/>
      <c r="K3210" s="2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2"/>
      <c r="BF3210" s="1"/>
      <c r="BG3210" s="1"/>
      <c r="BH3210" s="1"/>
      <c r="BI3210" s="1"/>
      <c r="BJ3210" s="1"/>
      <c r="BK3210" s="1"/>
      <c r="BL3210" s="1"/>
      <c r="BM3210" s="1"/>
      <c r="BN3210" s="2"/>
      <c r="BO3210" s="1"/>
      <c r="BP3210" s="1"/>
      <c r="BQ3210" s="1"/>
      <c r="BR3210" s="2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2"/>
      <c r="CG3210" s="1"/>
      <c r="CH3210" s="1"/>
      <c r="CI3210" s="2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2"/>
      <c r="DR3210" s="1"/>
      <c r="DS3210" s="1"/>
      <c r="DT3210" s="1"/>
      <c r="DU3210" s="1"/>
      <c r="DV3210" s="1"/>
      <c r="DW3210" s="1"/>
    </row>
    <row r="3211" spans="1:127" x14ac:dyDescent="0.3">
      <c r="A3211" s="1"/>
      <c r="B3211" s="1"/>
      <c r="C3211" s="1"/>
      <c r="D3211" s="1"/>
      <c r="E3211" s="1"/>
      <c r="F3211" s="1"/>
      <c r="G3211" s="1"/>
      <c r="H3211" s="2"/>
      <c r="I3211" s="1"/>
      <c r="J3211" s="1"/>
      <c r="K3211" s="2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2"/>
      <c r="BF3211" s="1"/>
      <c r="BG3211" s="1"/>
      <c r="BH3211" s="1"/>
      <c r="BI3211" s="1"/>
      <c r="BJ3211" s="1"/>
      <c r="BK3211" s="1"/>
      <c r="BL3211" s="1"/>
      <c r="BM3211" s="1"/>
      <c r="BN3211" s="2"/>
      <c r="BO3211" s="1"/>
      <c r="BP3211" s="1"/>
      <c r="BQ3211" s="1"/>
      <c r="BR3211" s="2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2"/>
      <c r="CG3211" s="1"/>
      <c r="CH3211" s="1"/>
      <c r="CI3211" s="2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2"/>
      <c r="DR3211" s="1"/>
      <c r="DS3211" s="1"/>
      <c r="DT3211" s="1"/>
      <c r="DU3211" s="1"/>
      <c r="DV3211" s="1"/>
      <c r="DW3211" s="1"/>
    </row>
    <row r="3212" spans="1:127" x14ac:dyDescent="0.3">
      <c r="A3212" s="1"/>
      <c r="B3212" s="1"/>
      <c r="C3212" s="1"/>
      <c r="D3212" s="1"/>
      <c r="E3212" s="1"/>
      <c r="F3212" s="1"/>
      <c r="G3212" s="1"/>
      <c r="H3212" s="2"/>
      <c r="I3212" s="1"/>
      <c r="J3212" s="1"/>
      <c r="K3212" s="2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2"/>
      <c r="BF3212" s="1"/>
      <c r="BG3212" s="1"/>
      <c r="BH3212" s="1"/>
      <c r="BI3212" s="1"/>
      <c r="BJ3212" s="1"/>
      <c r="BK3212" s="1"/>
      <c r="BL3212" s="1"/>
      <c r="BM3212" s="1"/>
      <c r="BN3212" s="2"/>
      <c r="BO3212" s="1"/>
      <c r="BP3212" s="1"/>
      <c r="BQ3212" s="1"/>
      <c r="BR3212" s="2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2"/>
      <c r="CG3212" s="1"/>
      <c r="CH3212" s="1"/>
      <c r="CI3212" s="2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2"/>
      <c r="DR3212" s="1"/>
      <c r="DS3212" s="1"/>
      <c r="DT3212" s="1"/>
      <c r="DU3212" s="1"/>
      <c r="DV3212" s="1"/>
      <c r="DW3212" s="1"/>
    </row>
    <row r="3213" spans="1:127" x14ac:dyDescent="0.3">
      <c r="A3213" s="1"/>
      <c r="B3213" s="1"/>
      <c r="C3213" s="1"/>
      <c r="D3213" s="1"/>
      <c r="E3213" s="1"/>
      <c r="F3213" s="1"/>
      <c r="G3213" s="1"/>
      <c r="H3213" s="2"/>
      <c r="I3213" s="1"/>
      <c r="J3213" s="1"/>
      <c r="K3213" s="2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2"/>
      <c r="BF3213" s="1"/>
      <c r="BG3213" s="1"/>
      <c r="BH3213" s="1"/>
      <c r="BI3213" s="1"/>
      <c r="BJ3213" s="1"/>
      <c r="BK3213" s="1"/>
      <c r="BL3213" s="1"/>
      <c r="BM3213" s="1"/>
      <c r="BN3213" s="2"/>
      <c r="BO3213" s="1"/>
      <c r="BP3213" s="1"/>
      <c r="BQ3213" s="1"/>
      <c r="BR3213" s="2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2"/>
      <c r="CG3213" s="1"/>
      <c r="CH3213" s="1"/>
      <c r="CI3213" s="2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2"/>
      <c r="DR3213" s="1"/>
      <c r="DS3213" s="1"/>
      <c r="DT3213" s="1"/>
      <c r="DU3213" s="1"/>
      <c r="DV3213" s="1"/>
      <c r="DW3213" s="1"/>
    </row>
    <row r="3214" spans="1:127" x14ac:dyDescent="0.3">
      <c r="A3214" s="1"/>
      <c r="B3214" s="1"/>
      <c r="C3214" s="1"/>
      <c r="D3214" s="1"/>
      <c r="E3214" s="1"/>
      <c r="F3214" s="1"/>
      <c r="G3214" s="1"/>
      <c r="H3214" s="2"/>
      <c r="I3214" s="1"/>
      <c r="J3214" s="1"/>
      <c r="K3214" s="2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2"/>
      <c r="BF3214" s="1"/>
      <c r="BG3214" s="1"/>
      <c r="BH3214" s="1"/>
      <c r="BI3214" s="1"/>
      <c r="BJ3214" s="1"/>
      <c r="BK3214" s="1"/>
      <c r="BL3214" s="1"/>
      <c r="BM3214" s="1"/>
      <c r="BN3214" s="2"/>
      <c r="BO3214" s="1"/>
      <c r="BP3214" s="1"/>
      <c r="BQ3214" s="1"/>
      <c r="BR3214" s="2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2"/>
      <c r="CG3214" s="1"/>
      <c r="CH3214" s="1"/>
      <c r="CI3214" s="2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2"/>
      <c r="DR3214" s="1"/>
      <c r="DS3214" s="1"/>
      <c r="DT3214" s="1"/>
      <c r="DU3214" s="1"/>
      <c r="DV3214" s="1"/>
      <c r="DW3214" s="1"/>
    </row>
    <row r="3215" spans="1:127" x14ac:dyDescent="0.3">
      <c r="A3215" s="1"/>
      <c r="B3215" s="1"/>
      <c r="C3215" s="1"/>
      <c r="D3215" s="1"/>
      <c r="E3215" s="1"/>
      <c r="F3215" s="1"/>
      <c r="G3215" s="1"/>
      <c r="H3215" s="2"/>
      <c r="I3215" s="1"/>
      <c r="J3215" s="1"/>
      <c r="K3215" s="2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2"/>
      <c r="BF3215" s="1"/>
      <c r="BG3215" s="1"/>
      <c r="BH3215" s="1"/>
      <c r="BI3215" s="1"/>
      <c r="BJ3215" s="1"/>
      <c r="BK3215" s="1"/>
      <c r="BL3215" s="1"/>
      <c r="BM3215" s="1"/>
      <c r="BN3215" s="2"/>
      <c r="BO3215" s="1"/>
      <c r="BP3215" s="1"/>
      <c r="BQ3215" s="1"/>
      <c r="BR3215" s="2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2"/>
      <c r="CG3215" s="1"/>
      <c r="CH3215" s="1"/>
      <c r="CI3215" s="2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2"/>
      <c r="DR3215" s="1"/>
      <c r="DS3215" s="1"/>
      <c r="DT3215" s="1"/>
      <c r="DU3215" s="1"/>
      <c r="DV3215" s="1"/>
      <c r="DW3215" s="1"/>
    </row>
    <row r="3216" spans="1:127" x14ac:dyDescent="0.3">
      <c r="A3216" s="1"/>
      <c r="B3216" s="1"/>
      <c r="C3216" s="1"/>
      <c r="D3216" s="1"/>
      <c r="E3216" s="1"/>
      <c r="F3216" s="1"/>
      <c r="G3216" s="1"/>
      <c r="H3216" s="2"/>
      <c r="I3216" s="1"/>
      <c r="J3216" s="1"/>
      <c r="K3216" s="2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2"/>
      <c r="BF3216" s="1"/>
      <c r="BG3216" s="1"/>
      <c r="BH3216" s="1"/>
      <c r="BI3216" s="1"/>
      <c r="BJ3216" s="1"/>
      <c r="BK3216" s="1"/>
      <c r="BL3216" s="1"/>
      <c r="BM3216" s="1"/>
      <c r="BN3216" s="2"/>
      <c r="BO3216" s="1"/>
      <c r="BP3216" s="1"/>
      <c r="BQ3216" s="1"/>
      <c r="BR3216" s="2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2"/>
      <c r="CG3216" s="1"/>
      <c r="CH3216" s="1"/>
      <c r="CI3216" s="2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2"/>
      <c r="DR3216" s="1"/>
      <c r="DS3216" s="1"/>
      <c r="DT3216" s="1"/>
      <c r="DU3216" s="1"/>
      <c r="DV3216" s="1"/>
      <c r="DW3216" s="1"/>
    </row>
    <row r="3217" spans="1:127" x14ac:dyDescent="0.3">
      <c r="A3217" s="1"/>
      <c r="B3217" s="1"/>
      <c r="C3217" s="1"/>
      <c r="D3217" s="1"/>
      <c r="E3217" s="1"/>
      <c r="F3217" s="1"/>
      <c r="G3217" s="1"/>
      <c r="H3217" s="2"/>
      <c r="I3217" s="1"/>
      <c r="J3217" s="1"/>
      <c r="K3217" s="2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2"/>
      <c r="BF3217" s="1"/>
      <c r="BG3217" s="1"/>
      <c r="BH3217" s="1"/>
      <c r="BI3217" s="1"/>
      <c r="BJ3217" s="1"/>
      <c r="BK3217" s="1"/>
      <c r="BL3217" s="1"/>
      <c r="BM3217" s="1"/>
      <c r="BN3217" s="2"/>
      <c r="BO3217" s="1"/>
      <c r="BP3217" s="1"/>
      <c r="BQ3217" s="1"/>
      <c r="BR3217" s="2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2"/>
      <c r="CG3217" s="1"/>
      <c r="CH3217" s="1"/>
      <c r="CI3217" s="2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2"/>
      <c r="DR3217" s="1"/>
      <c r="DS3217" s="1"/>
      <c r="DT3217" s="1"/>
      <c r="DU3217" s="1"/>
      <c r="DV3217" s="1"/>
      <c r="DW3217" s="1"/>
    </row>
    <row r="3218" spans="1:127" x14ac:dyDescent="0.3">
      <c r="A3218" s="1"/>
      <c r="B3218" s="1"/>
      <c r="C3218" s="1"/>
      <c r="D3218" s="1"/>
      <c r="E3218" s="1"/>
      <c r="F3218" s="1"/>
      <c r="G3218" s="1"/>
      <c r="H3218" s="2"/>
      <c r="I3218" s="1"/>
      <c r="J3218" s="1"/>
      <c r="K3218" s="2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2"/>
      <c r="BF3218" s="1"/>
      <c r="BG3218" s="1"/>
      <c r="BH3218" s="1"/>
      <c r="BI3218" s="1"/>
      <c r="BJ3218" s="1"/>
      <c r="BK3218" s="1"/>
      <c r="BL3218" s="1"/>
      <c r="BM3218" s="1"/>
      <c r="BN3218" s="2"/>
      <c r="BO3218" s="1"/>
      <c r="BP3218" s="1"/>
      <c r="BQ3218" s="1"/>
      <c r="BR3218" s="2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2"/>
      <c r="CG3218" s="1"/>
      <c r="CH3218" s="1"/>
      <c r="CI3218" s="2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2"/>
      <c r="DR3218" s="1"/>
      <c r="DS3218" s="1"/>
      <c r="DT3218" s="1"/>
      <c r="DU3218" s="1"/>
      <c r="DV3218" s="1"/>
      <c r="DW3218" s="1"/>
    </row>
    <row r="3219" spans="1:127" x14ac:dyDescent="0.3">
      <c r="A3219" s="1"/>
      <c r="B3219" s="1"/>
      <c r="C3219" s="1"/>
      <c r="D3219" s="1"/>
      <c r="E3219" s="1"/>
      <c r="F3219" s="1"/>
      <c r="G3219" s="1"/>
      <c r="H3219" s="2"/>
      <c r="I3219" s="1"/>
      <c r="J3219" s="1"/>
      <c r="K3219" s="2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2"/>
      <c r="BF3219" s="1"/>
      <c r="BG3219" s="1"/>
      <c r="BH3219" s="1"/>
      <c r="BI3219" s="1"/>
      <c r="BJ3219" s="1"/>
      <c r="BK3219" s="1"/>
      <c r="BL3219" s="1"/>
      <c r="BM3219" s="1"/>
      <c r="BN3219" s="2"/>
      <c r="BO3219" s="1"/>
      <c r="BP3219" s="1"/>
      <c r="BQ3219" s="1"/>
      <c r="BR3219" s="2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2"/>
      <c r="CG3219" s="1"/>
      <c r="CH3219" s="1"/>
      <c r="CI3219" s="2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2"/>
      <c r="DR3219" s="1"/>
      <c r="DS3219" s="1"/>
      <c r="DT3219" s="1"/>
      <c r="DU3219" s="1"/>
      <c r="DV3219" s="1"/>
      <c r="DW3219" s="1"/>
    </row>
    <row r="3220" spans="1:127" x14ac:dyDescent="0.3">
      <c r="A3220" s="1"/>
      <c r="B3220" s="1"/>
      <c r="C3220" s="1"/>
      <c r="D3220" s="1"/>
      <c r="E3220" s="1"/>
      <c r="F3220" s="1"/>
      <c r="G3220" s="1"/>
      <c r="H3220" s="2"/>
      <c r="I3220" s="1"/>
      <c r="J3220" s="1"/>
      <c r="K3220" s="2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2"/>
      <c r="BF3220" s="1"/>
      <c r="BG3220" s="1"/>
      <c r="BH3220" s="1"/>
      <c r="BI3220" s="1"/>
      <c r="BJ3220" s="1"/>
      <c r="BK3220" s="1"/>
      <c r="BL3220" s="1"/>
      <c r="BM3220" s="1"/>
      <c r="BN3220" s="2"/>
      <c r="BO3220" s="1"/>
      <c r="BP3220" s="1"/>
      <c r="BQ3220" s="1"/>
      <c r="BR3220" s="2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2"/>
      <c r="CG3220" s="1"/>
      <c r="CH3220" s="1"/>
      <c r="CI3220" s="2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2"/>
      <c r="DR3220" s="1"/>
      <c r="DS3220" s="1"/>
      <c r="DT3220" s="1"/>
      <c r="DU3220" s="1"/>
      <c r="DV3220" s="1"/>
      <c r="DW3220" s="1"/>
    </row>
    <row r="3221" spans="1:127" x14ac:dyDescent="0.3">
      <c r="A3221" s="1"/>
      <c r="B3221" s="1"/>
      <c r="C3221" s="1"/>
      <c r="D3221" s="1"/>
      <c r="E3221" s="1"/>
      <c r="F3221" s="1"/>
      <c r="G3221" s="1"/>
      <c r="H3221" s="2"/>
      <c r="I3221" s="1"/>
      <c r="J3221" s="1"/>
      <c r="K3221" s="2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2"/>
      <c r="BF3221" s="1"/>
      <c r="BG3221" s="1"/>
      <c r="BH3221" s="1"/>
      <c r="BI3221" s="1"/>
      <c r="BJ3221" s="1"/>
      <c r="BK3221" s="1"/>
      <c r="BL3221" s="1"/>
      <c r="BM3221" s="1"/>
      <c r="BN3221" s="2"/>
      <c r="BO3221" s="1"/>
      <c r="BP3221" s="1"/>
      <c r="BQ3221" s="1"/>
      <c r="BR3221" s="2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2"/>
      <c r="CG3221" s="1"/>
      <c r="CH3221" s="1"/>
      <c r="CI3221" s="2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2"/>
      <c r="DR3221" s="1"/>
      <c r="DS3221" s="1"/>
      <c r="DT3221" s="1"/>
      <c r="DU3221" s="1"/>
      <c r="DV3221" s="1"/>
      <c r="DW3221" s="1"/>
    </row>
    <row r="3222" spans="1:127" x14ac:dyDescent="0.3">
      <c r="A3222" s="1"/>
      <c r="B3222" s="1"/>
      <c r="C3222" s="1"/>
      <c r="D3222" s="1"/>
      <c r="E3222" s="1"/>
      <c r="F3222" s="1"/>
      <c r="G3222" s="1"/>
      <c r="H3222" s="2"/>
      <c r="I3222" s="1"/>
      <c r="J3222" s="1"/>
      <c r="K3222" s="2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2"/>
      <c r="BF3222" s="1"/>
      <c r="BG3222" s="1"/>
      <c r="BH3222" s="1"/>
      <c r="BI3222" s="1"/>
      <c r="BJ3222" s="1"/>
      <c r="BK3222" s="1"/>
      <c r="BL3222" s="1"/>
      <c r="BM3222" s="1"/>
      <c r="BN3222" s="2"/>
      <c r="BO3222" s="1"/>
      <c r="BP3222" s="1"/>
      <c r="BQ3222" s="1"/>
      <c r="BR3222" s="2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2"/>
      <c r="CG3222" s="1"/>
      <c r="CH3222" s="1"/>
      <c r="CI3222" s="2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2"/>
      <c r="DR3222" s="1"/>
      <c r="DS3222" s="1"/>
      <c r="DT3222" s="1"/>
      <c r="DU3222" s="1"/>
      <c r="DV3222" s="1"/>
      <c r="DW3222" s="1"/>
    </row>
    <row r="3223" spans="1:127" x14ac:dyDescent="0.3">
      <c r="A3223" s="1"/>
      <c r="B3223" s="1"/>
      <c r="C3223" s="1"/>
      <c r="D3223" s="1"/>
      <c r="E3223" s="1"/>
      <c r="F3223" s="1"/>
      <c r="G3223" s="1"/>
      <c r="H3223" s="2"/>
      <c r="I3223" s="1"/>
      <c r="J3223" s="1"/>
      <c r="K3223" s="2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2"/>
      <c r="BF3223" s="1"/>
      <c r="BG3223" s="1"/>
      <c r="BH3223" s="1"/>
      <c r="BI3223" s="1"/>
      <c r="BJ3223" s="1"/>
      <c r="BK3223" s="1"/>
      <c r="BL3223" s="1"/>
      <c r="BM3223" s="1"/>
      <c r="BN3223" s="2"/>
      <c r="BO3223" s="1"/>
      <c r="BP3223" s="1"/>
      <c r="BQ3223" s="1"/>
      <c r="BR3223" s="2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2"/>
      <c r="CG3223" s="1"/>
      <c r="CH3223" s="1"/>
      <c r="CI3223" s="2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2"/>
      <c r="DR3223" s="1"/>
      <c r="DS3223" s="1"/>
      <c r="DT3223" s="1"/>
      <c r="DU3223" s="1"/>
      <c r="DV3223" s="1"/>
      <c r="DW3223" s="1"/>
    </row>
    <row r="3224" spans="1:127" x14ac:dyDescent="0.3">
      <c r="A3224" s="1"/>
      <c r="B3224" s="1"/>
      <c r="C3224" s="1"/>
      <c r="D3224" s="1"/>
      <c r="E3224" s="1"/>
      <c r="F3224" s="1"/>
      <c r="G3224" s="1"/>
      <c r="H3224" s="2"/>
      <c r="I3224" s="1"/>
      <c r="J3224" s="1"/>
      <c r="K3224" s="2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2"/>
      <c r="BF3224" s="1"/>
      <c r="BG3224" s="1"/>
      <c r="BH3224" s="1"/>
      <c r="BI3224" s="1"/>
      <c r="BJ3224" s="1"/>
      <c r="BK3224" s="1"/>
      <c r="BL3224" s="1"/>
      <c r="BM3224" s="1"/>
      <c r="BN3224" s="2"/>
      <c r="BO3224" s="1"/>
      <c r="BP3224" s="1"/>
      <c r="BQ3224" s="1"/>
      <c r="BR3224" s="2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2"/>
      <c r="CG3224" s="1"/>
      <c r="CH3224" s="1"/>
      <c r="CI3224" s="2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2"/>
      <c r="DR3224" s="1"/>
      <c r="DS3224" s="1"/>
      <c r="DT3224" s="1"/>
      <c r="DU3224" s="1"/>
      <c r="DV3224" s="1"/>
      <c r="DW3224" s="1"/>
    </row>
    <row r="3225" spans="1:127" x14ac:dyDescent="0.3">
      <c r="A3225" s="1"/>
      <c r="B3225" s="1"/>
      <c r="C3225" s="1"/>
      <c r="D3225" s="1"/>
      <c r="E3225" s="1"/>
      <c r="F3225" s="1"/>
      <c r="G3225" s="1"/>
      <c r="H3225" s="2"/>
      <c r="I3225" s="1"/>
      <c r="J3225" s="1"/>
      <c r="K3225" s="2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2"/>
      <c r="BF3225" s="1"/>
      <c r="BG3225" s="1"/>
      <c r="BH3225" s="1"/>
      <c r="BI3225" s="1"/>
      <c r="BJ3225" s="1"/>
      <c r="BK3225" s="1"/>
      <c r="BL3225" s="1"/>
      <c r="BM3225" s="1"/>
      <c r="BN3225" s="2"/>
      <c r="BO3225" s="1"/>
      <c r="BP3225" s="1"/>
      <c r="BQ3225" s="1"/>
      <c r="BR3225" s="2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2"/>
      <c r="CG3225" s="1"/>
      <c r="CH3225" s="1"/>
      <c r="CI3225" s="2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2"/>
      <c r="DR3225" s="1"/>
      <c r="DS3225" s="1"/>
      <c r="DT3225" s="1"/>
      <c r="DU3225" s="1"/>
      <c r="DV3225" s="1"/>
      <c r="DW3225" s="1"/>
    </row>
    <row r="3226" spans="1:127" x14ac:dyDescent="0.3">
      <c r="A3226" s="1"/>
      <c r="B3226" s="1"/>
      <c r="C3226" s="1"/>
      <c r="D3226" s="1"/>
      <c r="E3226" s="1"/>
      <c r="F3226" s="1"/>
      <c r="G3226" s="1"/>
      <c r="H3226" s="2"/>
      <c r="I3226" s="1"/>
      <c r="J3226" s="1"/>
      <c r="K3226" s="2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2"/>
      <c r="BF3226" s="1"/>
      <c r="BG3226" s="1"/>
      <c r="BH3226" s="1"/>
      <c r="BI3226" s="1"/>
      <c r="BJ3226" s="1"/>
      <c r="BK3226" s="1"/>
      <c r="BL3226" s="1"/>
      <c r="BM3226" s="1"/>
      <c r="BN3226" s="2"/>
      <c r="BO3226" s="1"/>
      <c r="BP3226" s="1"/>
      <c r="BQ3226" s="1"/>
      <c r="BR3226" s="2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2"/>
      <c r="CG3226" s="1"/>
      <c r="CH3226" s="1"/>
      <c r="CI3226" s="2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2"/>
      <c r="DR3226" s="1"/>
      <c r="DS3226" s="1"/>
      <c r="DT3226" s="1"/>
      <c r="DU3226" s="1"/>
      <c r="DV3226" s="1"/>
      <c r="DW3226" s="1"/>
    </row>
    <row r="3227" spans="1:127" x14ac:dyDescent="0.3">
      <c r="A3227" s="1"/>
      <c r="B3227" s="1"/>
      <c r="C3227" s="1"/>
      <c r="D3227" s="1"/>
      <c r="E3227" s="1"/>
      <c r="F3227" s="1"/>
      <c r="G3227" s="1"/>
      <c r="H3227" s="2"/>
      <c r="I3227" s="1"/>
      <c r="J3227" s="1"/>
      <c r="K3227" s="2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2"/>
      <c r="BF3227" s="1"/>
      <c r="BG3227" s="1"/>
      <c r="BH3227" s="1"/>
      <c r="BI3227" s="1"/>
      <c r="BJ3227" s="1"/>
      <c r="BK3227" s="1"/>
      <c r="BL3227" s="1"/>
      <c r="BM3227" s="1"/>
      <c r="BN3227" s="2"/>
      <c r="BO3227" s="1"/>
      <c r="BP3227" s="1"/>
      <c r="BQ3227" s="1"/>
      <c r="BR3227" s="2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2"/>
      <c r="CG3227" s="1"/>
      <c r="CH3227" s="1"/>
      <c r="CI3227" s="2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2"/>
      <c r="DR3227" s="1"/>
      <c r="DS3227" s="1"/>
      <c r="DT3227" s="1"/>
      <c r="DU3227" s="1"/>
      <c r="DV3227" s="1"/>
      <c r="DW3227" s="1"/>
    </row>
    <row r="3228" spans="1:127" x14ac:dyDescent="0.3">
      <c r="A3228" s="1"/>
      <c r="B3228" s="1"/>
      <c r="C3228" s="1"/>
      <c r="D3228" s="1"/>
      <c r="E3228" s="1"/>
      <c r="F3228" s="1"/>
      <c r="G3228" s="1"/>
      <c r="H3228" s="2"/>
      <c r="I3228" s="1"/>
      <c r="J3228" s="1"/>
      <c r="K3228" s="2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2"/>
      <c r="BF3228" s="1"/>
      <c r="BG3228" s="1"/>
      <c r="BH3228" s="1"/>
      <c r="BI3228" s="1"/>
      <c r="BJ3228" s="1"/>
      <c r="BK3228" s="1"/>
      <c r="BL3228" s="1"/>
      <c r="BM3228" s="1"/>
      <c r="BN3228" s="2"/>
      <c r="BO3228" s="1"/>
      <c r="BP3228" s="1"/>
      <c r="BQ3228" s="1"/>
      <c r="BR3228" s="2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2"/>
      <c r="CG3228" s="1"/>
      <c r="CH3228" s="1"/>
      <c r="CI3228" s="2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2"/>
      <c r="DR3228" s="1"/>
      <c r="DS3228" s="1"/>
      <c r="DT3228" s="1"/>
      <c r="DU3228" s="1"/>
      <c r="DV3228" s="1"/>
      <c r="DW3228" s="1"/>
    </row>
    <row r="3229" spans="1:127" x14ac:dyDescent="0.3">
      <c r="A3229" s="1"/>
      <c r="B3229" s="1"/>
      <c r="C3229" s="1"/>
      <c r="D3229" s="1"/>
      <c r="E3229" s="1"/>
      <c r="F3229" s="1"/>
      <c r="G3229" s="1"/>
      <c r="H3229" s="2"/>
      <c r="I3229" s="1"/>
      <c r="J3229" s="1"/>
      <c r="K3229" s="2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2"/>
      <c r="BF3229" s="1"/>
      <c r="BG3229" s="1"/>
      <c r="BH3229" s="1"/>
      <c r="BI3229" s="1"/>
      <c r="BJ3229" s="1"/>
      <c r="BK3229" s="1"/>
      <c r="BL3229" s="1"/>
      <c r="BM3229" s="1"/>
      <c r="BN3229" s="2"/>
      <c r="BO3229" s="1"/>
      <c r="BP3229" s="1"/>
      <c r="BQ3229" s="1"/>
      <c r="BR3229" s="2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2"/>
      <c r="CG3229" s="1"/>
      <c r="CH3229" s="1"/>
      <c r="CI3229" s="2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2"/>
      <c r="DR3229" s="1"/>
      <c r="DS3229" s="1"/>
      <c r="DT3229" s="1"/>
      <c r="DU3229" s="1"/>
      <c r="DV3229" s="1"/>
      <c r="DW3229" s="1"/>
    </row>
    <row r="3230" spans="1:127" x14ac:dyDescent="0.3">
      <c r="A3230" s="1"/>
      <c r="B3230" s="1"/>
      <c r="C3230" s="1"/>
      <c r="D3230" s="1"/>
      <c r="E3230" s="1"/>
      <c r="F3230" s="1"/>
      <c r="G3230" s="1"/>
      <c r="H3230" s="2"/>
      <c r="I3230" s="1"/>
      <c r="J3230" s="1"/>
      <c r="K3230" s="2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2"/>
      <c r="BF3230" s="1"/>
      <c r="BG3230" s="1"/>
      <c r="BH3230" s="1"/>
      <c r="BI3230" s="1"/>
      <c r="BJ3230" s="1"/>
      <c r="BK3230" s="1"/>
      <c r="BL3230" s="1"/>
      <c r="BM3230" s="1"/>
      <c r="BN3230" s="2"/>
      <c r="BO3230" s="1"/>
      <c r="BP3230" s="1"/>
      <c r="BQ3230" s="1"/>
      <c r="BR3230" s="2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2"/>
      <c r="CG3230" s="1"/>
      <c r="CH3230" s="1"/>
      <c r="CI3230" s="2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2"/>
      <c r="DR3230" s="1"/>
      <c r="DS3230" s="1"/>
      <c r="DT3230" s="1"/>
      <c r="DU3230" s="1"/>
      <c r="DV3230" s="1"/>
      <c r="DW3230" s="1"/>
    </row>
    <row r="3231" spans="1:127" x14ac:dyDescent="0.3">
      <c r="A3231" s="1"/>
      <c r="B3231" s="1"/>
      <c r="C3231" s="1"/>
      <c r="D3231" s="1"/>
      <c r="E3231" s="1"/>
      <c r="F3231" s="1"/>
      <c r="G3231" s="1"/>
      <c r="H3231" s="2"/>
      <c r="I3231" s="1"/>
      <c r="J3231" s="1"/>
      <c r="K3231" s="2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2"/>
      <c r="BF3231" s="1"/>
      <c r="BG3231" s="1"/>
      <c r="BH3231" s="1"/>
      <c r="BI3231" s="1"/>
      <c r="BJ3231" s="1"/>
      <c r="BK3231" s="1"/>
      <c r="BL3231" s="1"/>
      <c r="BM3231" s="1"/>
      <c r="BN3231" s="2"/>
      <c r="BO3231" s="1"/>
      <c r="BP3231" s="1"/>
      <c r="BQ3231" s="1"/>
      <c r="BR3231" s="2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2"/>
      <c r="CG3231" s="1"/>
      <c r="CH3231" s="1"/>
      <c r="CI3231" s="2"/>
      <c r="CJ3231" s="1"/>
      <c r="CK3231" s="1"/>
      <c r="CL3231" s="1"/>
      <c r="CM3231" s="1"/>
      <c r="CN3231" s="1"/>
      <c r="CO3231" s="1"/>
      <c r="CP3231" s="1"/>
      <c r="CQ3231" s="1"/>
      <c r="CR3231" s="2"/>
      <c r="CS3231" s="2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2"/>
      <c r="DR3231" s="1"/>
      <c r="DS3231" s="1"/>
      <c r="DT3231" s="1"/>
      <c r="DU3231" s="1"/>
      <c r="DV3231" s="1"/>
      <c r="DW3231" s="1"/>
    </row>
    <row r="3232" spans="1:127" x14ac:dyDescent="0.3">
      <c r="A3232" s="1"/>
      <c r="B3232" s="1"/>
      <c r="C3232" s="1"/>
      <c r="D3232" s="1"/>
      <c r="E3232" s="1"/>
      <c r="F3232" s="1"/>
      <c r="G3232" s="1"/>
      <c r="H3232" s="2"/>
      <c r="I3232" s="1"/>
      <c r="J3232" s="1"/>
      <c r="K3232" s="2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2"/>
      <c r="BF3232" s="1"/>
      <c r="BG3232" s="1"/>
      <c r="BH3232" s="1"/>
      <c r="BI3232" s="1"/>
      <c r="BJ3232" s="1"/>
      <c r="BK3232" s="1"/>
      <c r="BL3232" s="1"/>
      <c r="BM3232" s="1"/>
      <c r="BN3232" s="2"/>
      <c r="BO3232" s="1"/>
      <c r="BP3232" s="1"/>
      <c r="BQ3232" s="1"/>
      <c r="BR3232" s="2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2"/>
      <c r="CG3232" s="1"/>
      <c r="CH3232" s="1"/>
      <c r="CI3232" s="2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2"/>
      <c r="DR3232" s="1"/>
      <c r="DS3232" s="1"/>
      <c r="DT3232" s="1"/>
      <c r="DU3232" s="1"/>
      <c r="DV3232" s="1"/>
      <c r="DW3232" s="1"/>
    </row>
    <row r="3233" spans="1:127" x14ac:dyDescent="0.3">
      <c r="A3233" s="1"/>
      <c r="B3233" s="1"/>
      <c r="C3233" s="1"/>
      <c r="D3233" s="1"/>
      <c r="E3233" s="1"/>
      <c r="F3233" s="1"/>
      <c r="G3233" s="1"/>
      <c r="H3233" s="2"/>
      <c r="I3233" s="1"/>
      <c r="J3233" s="1"/>
      <c r="K3233" s="2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2"/>
      <c r="BF3233" s="1"/>
      <c r="BG3233" s="1"/>
      <c r="BH3233" s="1"/>
      <c r="BI3233" s="1"/>
      <c r="BJ3233" s="1"/>
      <c r="BK3233" s="1"/>
      <c r="BL3233" s="1"/>
      <c r="BM3233" s="1"/>
      <c r="BN3233" s="2"/>
      <c r="BO3233" s="1"/>
      <c r="BP3233" s="1"/>
      <c r="BQ3233" s="1"/>
      <c r="BR3233" s="2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2"/>
      <c r="CG3233" s="1"/>
      <c r="CH3233" s="1"/>
      <c r="CI3233" s="2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2"/>
      <c r="DR3233" s="1"/>
      <c r="DS3233" s="1"/>
      <c r="DT3233" s="1"/>
      <c r="DU3233" s="1"/>
      <c r="DV3233" s="1"/>
      <c r="DW3233" s="1"/>
    </row>
    <row r="3234" spans="1:127" x14ac:dyDescent="0.3">
      <c r="A3234" s="1"/>
      <c r="B3234" s="1"/>
      <c r="C3234" s="1"/>
      <c r="D3234" s="1"/>
      <c r="E3234" s="1"/>
      <c r="F3234" s="1"/>
      <c r="G3234" s="1"/>
      <c r="H3234" s="2"/>
      <c r="I3234" s="1"/>
      <c r="J3234" s="1"/>
      <c r="K3234" s="2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2"/>
      <c r="BF3234" s="1"/>
      <c r="BG3234" s="1"/>
      <c r="BH3234" s="1"/>
      <c r="BI3234" s="1"/>
      <c r="BJ3234" s="1"/>
      <c r="BK3234" s="1"/>
      <c r="BL3234" s="1"/>
      <c r="BM3234" s="1"/>
      <c r="BN3234" s="2"/>
      <c r="BO3234" s="1"/>
      <c r="BP3234" s="1"/>
      <c r="BQ3234" s="1"/>
      <c r="BR3234" s="2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2"/>
      <c r="CG3234" s="1"/>
      <c r="CH3234" s="1"/>
      <c r="CI3234" s="2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2"/>
      <c r="DR3234" s="1"/>
      <c r="DS3234" s="1"/>
      <c r="DT3234" s="1"/>
      <c r="DU3234" s="1"/>
      <c r="DV3234" s="1"/>
      <c r="DW3234" s="1"/>
    </row>
    <row r="3235" spans="1:127" x14ac:dyDescent="0.3">
      <c r="A3235" s="1"/>
      <c r="B3235" s="1"/>
      <c r="C3235" s="1"/>
      <c r="D3235" s="1"/>
      <c r="E3235" s="1"/>
      <c r="F3235" s="1"/>
      <c r="G3235" s="1"/>
      <c r="H3235" s="2"/>
      <c r="I3235" s="1"/>
      <c r="J3235" s="1"/>
      <c r="K3235" s="2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2"/>
      <c r="BF3235" s="1"/>
      <c r="BG3235" s="1"/>
      <c r="BH3235" s="1"/>
      <c r="BI3235" s="1"/>
      <c r="BJ3235" s="1"/>
      <c r="BK3235" s="1"/>
      <c r="BL3235" s="1"/>
      <c r="BM3235" s="1"/>
      <c r="BN3235" s="2"/>
      <c r="BO3235" s="1"/>
      <c r="BP3235" s="1"/>
      <c r="BQ3235" s="1"/>
      <c r="BR3235" s="2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2"/>
      <c r="CG3235" s="1"/>
      <c r="CH3235" s="1"/>
      <c r="CI3235" s="2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2"/>
      <c r="DR3235" s="1"/>
      <c r="DS3235" s="1"/>
      <c r="DT3235" s="1"/>
      <c r="DU3235" s="1"/>
      <c r="DV3235" s="1"/>
      <c r="DW3235" s="1"/>
    </row>
    <row r="3236" spans="1:127" x14ac:dyDescent="0.3">
      <c r="A3236" s="1"/>
      <c r="B3236" s="1"/>
      <c r="C3236" s="1"/>
      <c r="D3236" s="1"/>
      <c r="E3236" s="1"/>
      <c r="F3236" s="1"/>
      <c r="G3236" s="2"/>
      <c r="H3236" s="2"/>
      <c r="I3236" s="1"/>
      <c r="J3236" s="1"/>
      <c r="K3236" s="2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2"/>
      <c r="BF3236" s="1"/>
      <c r="BG3236" s="1"/>
      <c r="BH3236" s="1"/>
      <c r="BI3236" s="1"/>
      <c r="BJ3236" s="1"/>
      <c r="BK3236" s="1"/>
      <c r="BL3236" s="1"/>
      <c r="BM3236" s="1"/>
      <c r="BN3236" s="2"/>
      <c r="BO3236" s="1"/>
      <c r="BP3236" s="1"/>
      <c r="BQ3236" s="2"/>
      <c r="BR3236" s="2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2"/>
      <c r="CG3236" s="1"/>
      <c r="CH3236" s="1"/>
      <c r="CI3236" s="2"/>
      <c r="CJ3236" s="1"/>
      <c r="CK3236" s="1"/>
      <c r="CL3236" s="1"/>
      <c r="CM3236" s="1"/>
      <c r="CN3236" s="1"/>
      <c r="CO3236" s="1"/>
      <c r="CP3236" s="1"/>
      <c r="CQ3236" s="1"/>
      <c r="CR3236" s="2"/>
      <c r="CS3236" s="2"/>
      <c r="CT3236" s="2"/>
      <c r="CU3236" s="2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2"/>
      <c r="DR3236" s="1"/>
      <c r="DS3236" s="1"/>
      <c r="DT3236" s="1"/>
      <c r="DU3236" s="1"/>
      <c r="DV3236" s="1"/>
      <c r="DW3236" s="1"/>
    </row>
    <row r="3237" spans="1:127" x14ac:dyDescent="0.3">
      <c r="A3237" s="1"/>
      <c r="B3237" s="1"/>
      <c r="C3237" s="1"/>
      <c r="D3237" s="1"/>
      <c r="E3237" s="1"/>
      <c r="F3237" s="1"/>
      <c r="G3237" s="2"/>
      <c r="H3237" s="2"/>
      <c r="I3237" s="1"/>
      <c r="J3237" s="1"/>
      <c r="K3237" s="2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2"/>
      <c r="BF3237" s="1"/>
      <c r="BG3237" s="1"/>
      <c r="BH3237" s="1"/>
      <c r="BI3237" s="1"/>
      <c r="BJ3237" s="1"/>
      <c r="BK3237" s="1"/>
      <c r="BL3237" s="1"/>
      <c r="BM3237" s="1"/>
      <c r="BN3237" s="2"/>
      <c r="BO3237" s="1"/>
      <c r="BP3237" s="1"/>
      <c r="BQ3237" s="1"/>
      <c r="BR3237" s="2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2"/>
      <c r="CG3237" s="1"/>
      <c r="CH3237" s="1"/>
      <c r="CI3237" s="2"/>
      <c r="CJ3237" s="1"/>
      <c r="CK3237" s="1"/>
      <c r="CL3237" s="1"/>
      <c r="CM3237" s="1"/>
      <c r="CN3237" s="1"/>
      <c r="CO3237" s="1"/>
      <c r="CP3237" s="1"/>
      <c r="CQ3237" s="1"/>
      <c r="CR3237" s="2"/>
      <c r="CS3237" s="2"/>
      <c r="CT3237" s="2"/>
      <c r="CU3237" s="2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2"/>
      <c r="DR3237" s="1"/>
      <c r="DS3237" s="1"/>
      <c r="DT3237" s="1"/>
      <c r="DU3237" s="2"/>
      <c r="DV3237" s="1"/>
      <c r="DW3237" s="1"/>
    </row>
    <row r="3238" spans="1:127" x14ac:dyDescent="0.3">
      <c r="A3238" s="1"/>
      <c r="B3238" s="1"/>
      <c r="C3238" s="1"/>
      <c r="D3238" s="1"/>
      <c r="E3238" s="1"/>
      <c r="F3238" s="1"/>
      <c r="G3238" s="1"/>
      <c r="H3238" s="2"/>
      <c r="I3238" s="1"/>
      <c r="J3238" s="1"/>
      <c r="K3238" s="2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2"/>
      <c r="BF3238" s="1"/>
      <c r="BG3238" s="1"/>
      <c r="BH3238" s="1"/>
      <c r="BI3238" s="1"/>
      <c r="BJ3238" s="1"/>
      <c r="BK3238" s="1"/>
      <c r="BL3238" s="1"/>
      <c r="BM3238" s="1"/>
      <c r="BN3238" s="2"/>
      <c r="BO3238" s="1"/>
      <c r="BP3238" s="1"/>
      <c r="BQ3238" s="1"/>
      <c r="BR3238" s="2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2"/>
      <c r="CG3238" s="1"/>
      <c r="CH3238" s="1"/>
      <c r="CI3238" s="2"/>
      <c r="CJ3238" s="1"/>
      <c r="CK3238" s="1"/>
      <c r="CL3238" s="1"/>
      <c r="CM3238" s="1"/>
      <c r="CN3238" s="1"/>
      <c r="CO3238" s="1"/>
      <c r="CP3238" s="1"/>
      <c r="CQ3238" s="1"/>
      <c r="CR3238" s="2"/>
      <c r="CS3238" s="2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2"/>
      <c r="DR3238" s="1"/>
      <c r="DS3238" s="1"/>
      <c r="DT3238" s="1"/>
      <c r="DU3238" s="2"/>
      <c r="DV3238" s="1"/>
      <c r="DW3238" s="1"/>
    </row>
    <row r="3239" spans="1:127" x14ac:dyDescent="0.3">
      <c r="A3239" s="1"/>
      <c r="B3239" s="1"/>
      <c r="C3239" s="1"/>
      <c r="D3239" s="1"/>
      <c r="E3239" s="1"/>
      <c r="F3239" s="1"/>
      <c r="G3239" s="1"/>
      <c r="H3239" s="2"/>
      <c r="I3239" s="1"/>
      <c r="J3239" s="1"/>
      <c r="K3239" s="2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2"/>
      <c r="BF3239" s="1"/>
      <c r="BG3239" s="1"/>
      <c r="BH3239" s="1"/>
      <c r="BI3239" s="1"/>
      <c r="BJ3239" s="1"/>
      <c r="BK3239" s="1"/>
      <c r="BL3239" s="1"/>
      <c r="BM3239" s="1"/>
      <c r="BN3239" s="2"/>
      <c r="BO3239" s="1"/>
      <c r="BP3239" s="1"/>
      <c r="BQ3239" s="1"/>
      <c r="BR3239" s="2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2"/>
      <c r="CG3239" s="1"/>
      <c r="CH3239" s="1"/>
      <c r="CI3239" s="2"/>
      <c r="CJ3239" s="1"/>
      <c r="CK3239" s="1"/>
      <c r="CL3239" s="1"/>
      <c r="CM3239" s="1"/>
      <c r="CN3239" s="1"/>
      <c r="CO3239" s="1"/>
      <c r="CP3239" s="1"/>
      <c r="CQ3239" s="1"/>
      <c r="CR3239" s="2"/>
      <c r="CS3239" s="2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2"/>
      <c r="DR3239" s="1"/>
      <c r="DS3239" s="1"/>
      <c r="DT3239" s="1"/>
      <c r="DU3239" s="2"/>
      <c r="DV3239" s="1"/>
      <c r="DW3239" s="1"/>
    </row>
    <row r="3240" spans="1:127" x14ac:dyDescent="0.3">
      <c r="A3240" s="1"/>
      <c r="B3240" s="1"/>
      <c r="C3240" s="1"/>
      <c r="D3240" s="1"/>
      <c r="E3240" s="1"/>
      <c r="F3240" s="1"/>
      <c r="G3240" s="1"/>
      <c r="H3240" s="2"/>
      <c r="I3240" s="1"/>
      <c r="J3240" s="1"/>
      <c r="K3240" s="2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2"/>
      <c r="BF3240" s="1"/>
      <c r="BG3240" s="1"/>
      <c r="BH3240" s="1"/>
      <c r="BI3240" s="1"/>
      <c r="BJ3240" s="1"/>
      <c r="BK3240" s="1"/>
      <c r="BL3240" s="1"/>
      <c r="BM3240" s="1"/>
      <c r="BN3240" s="2"/>
      <c r="BO3240" s="1"/>
      <c r="BP3240" s="1"/>
      <c r="BQ3240" s="1"/>
      <c r="BR3240" s="2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2"/>
      <c r="CG3240" s="1"/>
      <c r="CH3240" s="1"/>
      <c r="CI3240" s="2"/>
      <c r="CJ3240" s="1"/>
      <c r="CK3240" s="1"/>
      <c r="CL3240" s="1"/>
      <c r="CM3240" s="1"/>
      <c r="CN3240" s="1"/>
      <c r="CO3240" s="1"/>
      <c r="CP3240" s="1"/>
      <c r="CQ3240" s="1"/>
      <c r="CR3240" s="2"/>
      <c r="CS3240" s="2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2"/>
      <c r="DR3240" s="1"/>
      <c r="DS3240" s="1"/>
      <c r="DT3240" s="1"/>
      <c r="DU3240" s="2"/>
      <c r="DV3240" s="1"/>
      <c r="DW3240" s="1"/>
    </row>
    <row r="3241" spans="1:127" x14ac:dyDescent="0.3">
      <c r="A3241" s="1"/>
      <c r="B3241" s="1"/>
      <c r="C3241" s="1"/>
      <c r="D3241" s="1"/>
      <c r="E3241" s="1"/>
      <c r="F3241" s="1"/>
      <c r="G3241" s="1"/>
      <c r="H3241" s="2"/>
      <c r="I3241" s="1"/>
      <c r="J3241" s="1"/>
      <c r="K3241" s="2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2"/>
      <c r="BF3241" s="1"/>
      <c r="BG3241" s="1"/>
      <c r="BH3241" s="1"/>
      <c r="BI3241" s="1"/>
      <c r="BJ3241" s="1"/>
      <c r="BK3241" s="1"/>
      <c r="BL3241" s="1"/>
      <c r="BM3241" s="1"/>
      <c r="BN3241" s="2"/>
      <c r="BO3241" s="1"/>
      <c r="BP3241" s="1"/>
      <c r="BQ3241" s="1"/>
      <c r="BR3241" s="2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2"/>
      <c r="CG3241" s="1"/>
      <c r="CH3241" s="1"/>
      <c r="CI3241" s="2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2"/>
      <c r="DR3241" s="1"/>
      <c r="DS3241" s="1"/>
      <c r="DT3241" s="1"/>
      <c r="DU3241" s="1"/>
      <c r="DV3241" s="1"/>
      <c r="DW3241" s="1"/>
    </row>
    <row r="3242" spans="1:127" x14ac:dyDescent="0.3">
      <c r="A3242" s="1"/>
      <c r="B3242" s="1"/>
      <c r="C3242" s="1"/>
      <c r="D3242" s="1"/>
      <c r="E3242" s="1"/>
      <c r="F3242" s="1"/>
      <c r="G3242" s="1"/>
      <c r="H3242" s="2"/>
      <c r="I3242" s="1"/>
      <c r="J3242" s="1"/>
      <c r="K3242" s="2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2"/>
      <c r="BF3242" s="1"/>
      <c r="BG3242" s="1"/>
      <c r="BH3242" s="1"/>
      <c r="BI3242" s="1"/>
      <c r="BJ3242" s="1"/>
      <c r="BK3242" s="1"/>
      <c r="BL3242" s="1"/>
      <c r="BM3242" s="1"/>
      <c r="BN3242" s="2"/>
      <c r="BO3242" s="1"/>
      <c r="BP3242" s="1"/>
      <c r="BQ3242" s="1"/>
      <c r="BR3242" s="2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2"/>
      <c r="CG3242" s="1"/>
      <c r="CH3242" s="1"/>
      <c r="CI3242" s="2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2"/>
      <c r="DR3242" s="1"/>
      <c r="DS3242" s="1"/>
      <c r="DT3242" s="1"/>
      <c r="DU3242" s="1"/>
      <c r="DV3242" s="1"/>
      <c r="DW3242" s="1"/>
    </row>
    <row r="3243" spans="1:127" x14ac:dyDescent="0.3">
      <c r="A3243" s="1"/>
      <c r="B3243" s="1"/>
      <c r="C3243" s="1"/>
      <c r="D3243" s="1"/>
      <c r="E3243" s="1"/>
      <c r="F3243" s="1"/>
      <c r="G3243" s="1"/>
      <c r="H3243" s="2"/>
      <c r="I3243" s="1"/>
      <c r="J3243" s="1"/>
      <c r="K3243" s="2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2"/>
      <c r="BF3243" s="1"/>
      <c r="BG3243" s="1"/>
      <c r="BH3243" s="1"/>
      <c r="BI3243" s="1"/>
      <c r="BJ3243" s="1"/>
      <c r="BK3243" s="1"/>
      <c r="BL3243" s="1"/>
      <c r="BM3243" s="1"/>
      <c r="BN3243" s="2"/>
      <c r="BO3243" s="1"/>
      <c r="BP3243" s="1"/>
      <c r="BQ3243" s="1"/>
      <c r="BR3243" s="2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2"/>
      <c r="CG3243" s="1"/>
      <c r="CH3243" s="1"/>
      <c r="CI3243" s="2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2"/>
      <c r="DR3243" s="1"/>
      <c r="DS3243" s="1"/>
      <c r="DT3243" s="1"/>
      <c r="DU3243" s="1"/>
      <c r="DV3243" s="1"/>
      <c r="DW3243" s="1"/>
    </row>
    <row r="3244" spans="1:127" x14ac:dyDescent="0.3">
      <c r="A3244" s="1"/>
      <c r="B3244" s="1"/>
      <c r="C3244" s="1"/>
      <c r="D3244" s="1"/>
      <c r="E3244" s="1"/>
      <c r="F3244" s="1"/>
      <c r="G3244" s="1"/>
      <c r="H3244" s="2"/>
      <c r="I3244" s="1"/>
      <c r="J3244" s="1"/>
      <c r="K3244" s="2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2"/>
      <c r="BF3244" s="1"/>
      <c r="BG3244" s="1"/>
      <c r="BH3244" s="1"/>
      <c r="BI3244" s="1"/>
      <c r="BJ3244" s="1"/>
      <c r="BK3244" s="1"/>
      <c r="BL3244" s="1"/>
      <c r="BM3244" s="1"/>
      <c r="BN3244" s="2"/>
      <c r="BO3244" s="1"/>
      <c r="BP3244" s="1"/>
      <c r="BQ3244" s="1"/>
      <c r="BR3244" s="2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2"/>
      <c r="CG3244" s="1"/>
      <c r="CH3244" s="1"/>
      <c r="CI3244" s="2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2"/>
      <c r="DR3244" s="1"/>
      <c r="DS3244" s="1"/>
      <c r="DT3244" s="1"/>
      <c r="DU3244" s="1"/>
      <c r="DV3244" s="1"/>
      <c r="DW3244" s="1"/>
    </row>
    <row r="3245" spans="1:127" x14ac:dyDescent="0.3">
      <c r="A3245" s="1"/>
      <c r="B3245" s="1"/>
      <c r="C3245" s="1"/>
      <c r="D3245" s="1"/>
      <c r="E3245" s="1"/>
      <c r="F3245" s="1"/>
      <c r="G3245" s="1"/>
      <c r="H3245" s="2"/>
      <c r="I3245" s="1"/>
      <c r="J3245" s="1"/>
      <c r="K3245" s="2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2"/>
      <c r="BF3245" s="1"/>
      <c r="BG3245" s="1"/>
      <c r="BH3245" s="1"/>
      <c r="BI3245" s="1"/>
      <c r="BJ3245" s="1"/>
      <c r="BK3245" s="1"/>
      <c r="BL3245" s="1"/>
      <c r="BM3245" s="1"/>
      <c r="BN3245" s="2"/>
      <c r="BO3245" s="1"/>
      <c r="BP3245" s="1"/>
      <c r="BQ3245" s="1"/>
      <c r="BR3245" s="2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2"/>
      <c r="CG3245" s="1"/>
      <c r="CH3245" s="1"/>
      <c r="CI3245" s="2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2"/>
      <c r="DR3245" s="1"/>
      <c r="DS3245" s="1"/>
      <c r="DT3245" s="1"/>
      <c r="DU3245" s="1"/>
      <c r="DV3245" s="1"/>
      <c r="DW3245" s="1"/>
    </row>
    <row r="3246" spans="1:127" x14ac:dyDescent="0.3">
      <c r="A3246" s="1"/>
      <c r="B3246" s="1"/>
      <c r="C3246" s="1"/>
      <c r="D3246" s="1"/>
      <c r="E3246" s="1"/>
      <c r="F3246" s="1"/>
      <c r="G3246" s="1"/>
      <c r="H3246" s="2"/>
      <c r="I3246" s="1"/>
      <c r="J3246" s="1"/>
      <c r="K3246" s="2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2"/>
      <c r="BF3246" s="1"/>
      <c r="BG3246" s="1"/>
      <c r="BH3246" s="1"/>
      <c r="BI3246" s="1"/>
      <c r="BJ3246" s="1"/>
      <c r="BK3246" s="1"/>
      <c r="BL3246" s="1"/>
      <c r="BM3246" s="1"/>
      <c r="BN3246" s="2"/>
      <c r="BO3246" s="1"/>
      <c r="BP3246" s="1"/>
      <c r="BQ3246" s="1"/>
      <c r="BR3246" s="2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2"/>
      <c r="CG3246" s="1"/>
      <c r="CH3246" s="1"/>
      <c r="CI3246" s="2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2"/>
      <c r="DR3246" s="1"/>
      <c r="DS3246" s="1"/>
      <c r="DT3246" s="1"/>
      <c r="DU3246" s="1"/>
      <c r="DV3246" s="1"/>
      <c r="DW3246" s="1"/>
    </row>
    <row r="3247" spans="1:127" x14ac:dyDescent="0.3">
      <c r="A3247" s="1"/>
      <c r="B3247" s="1"/>
      <c r="C3247" s="1"/>
      <c r="D3247" s="1"/>
      <c r="E3247" s="1"/>
      <c r="F3247" s="1"/>
      <c r="G3247" s="2"/>
      <c r="H3247" s="2"/>
      <c r="I3247" s="1"/>
      <c r="J3247" s="1"/>
      <c r="K3247" s="2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2"/>
      <c r="BF3247" s="1"/>
      <c r="BG3247" s="1"/>
      <c r="BH3247" s="1"/>
      <c r="BI3247" s="1"/>
      <c r="BJ3247" s="1"/>
      <c r="BK3247" s="1"/>
      <c r="BL3247" s="1"/>
      <c r="BM3247" s="1"/>
      <c r="BN3247" s="2"/>
      <c r="BO3247" s="1"/>
      <c r="BP3247" s="1"/>
      <c r="BQ3247" s="1"/>
      <c r="BR3247" s="2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2"/>
      <c r="CG3247" s="1"/>
      <c r="CH3247" s="1"/>
      <c r="CI3247" s="2"/>
      <c r="CJ3247" s="1"/>
      <c r="CK3247" s="1"/>
      <c r="CL3247" s="1"/>
      <c r="CM3247" s="1"/>
      <c r="CN3247" s="1"/>
      <c r="CO3247" s="1"/>
      <c r="CP3247" s="1"/>
      <c r="CQ3247" s="1"/>
      <c r="CR3247" s="2"/>
      <c r="CS3247" s="2"/>
      <c r="CT3247" s="2"/>
      <c r="CU3247" s="2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2"/>
      <c r="DR3247" s="1"/>
      <c r="DS3247" s="1"/>
      <c r="DT3247" s="1"/>
      <c r="DU3247" s="2"/>
      <c r="DV3247" s="1"/>
      <c r="DW3247" s="1"/>
    </row>
    <row r="3248" spans="1:127" x14ac:dyDescent="0.3">
      <c r="A3248" s="1"/>
      <c r="B3248" s="1"/>
      <c r="C3248" s="1"/>
      <c r="D3248" s="1"/>
      <c r="E3248" s="1"/>
      <c r="F3248" s="1"/>
      <c r="G3248" s="2"/>
      <c r="H3248" s="2"/>
      <c r="I3248" s="1"/>
      <c r="J3248" s="1"/>
      <c r="K3248" s="2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2"/>
      <c r="BF3248" s="1"/>
      <c r="BG3248" s="1"/>
      <c r="BH3248" s="1"/>
      <c r="BI3248" s="1"/>
      <c r="BJ3248" s="1"/>
      <c r="BK3248" s="1"/>
      <c r="BL3248" s="1"/>
      <c r="BM3248" s="1"/>
      <c r="BN3248" s="2"/>
      <c r="BO3248" s="1"/>
      <c r="BP3248" s="1"/>
      <c r="BQ3248" s="1"/>
      <c r="BR3248" s="2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2"/>
      <c r="CG3248" s="1"/>
      <c r="CH3248" s="1"/>
      <c r="CI3248" s="2"/>
      <c r="CJ3248" s="1"/>
      <c r="CK3248" s="1"/>
      <c r="CL3248" s="1"/>
      <c r="CM3248" s="1"/>
      <c r="CN3248" s="1"/>
      <c r="CO3248" s="1"/>
      <c r="CP3248" s="1"/>
      <c r="CQ3248" s="1"/>
      <c r="CR3248" s="2"/>
      <c r="CS3248" s="2"/>
      <c r="CT3248" s="2"/>
      <c r="CU3248" s="2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2"/>
      <c r="DR3248" s="1"/>
      <c r="DS3248" s="1"/>
      <c r="DT3248" s="1"/>
      <c r="DU3248" s="2"/>
      <c r="DV3248" s="1"/>
      <c r="DW3248" s="1"/>
    </row>
    <row r="3249" spans="1:127" x14ac:dyDescent="0.3">
      <c r="A3249" s="1"/>
      <c r="B3249" s="1"/>
      <c r="C3249" s="1"/>
      <c r="D3249" s="1"/>
      <c r="E3249" s="1"/>
      <c r="F3249" s="1"/>
      <c r="G3249" s="2"/>
      <c r="H3249" s="2"/>
      <c r="I3249" s="1"/>
      <c r="J3249" s="1"/>
      <c r="K3249" s="2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2"/>
      <c r="BF3249" s="1"/>
      <c r="BG3249" s="1"/>
      <c r="BH3249" s="1"/>
      <c r="BI3249" s="1"/>
      <c r="BJ3249" s="1"/>
      <c r="BK3249" s="1"/>
      <c r="BL3249" s="1"/>
      <c r="BM3249" s="1"/>
      <c r="BN3249" s="2"/>
      <c r="BO3249" s="1"/>
      <c r="BP3249" s="1"/>
      <c r="BQ3249" s="1"/>
      <c r="BR3249" s="2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2"/>
      <c r="CG3249" s="1"/>
      <c r="CH3249" s="1"/>
      <c r="CI3249" s="2"/>
      <c r="CJ3249" s="1"/>
      <c r="CK3249" s="1"/>
      <c r="CL3249" s="1"/>
      <c r="CM3249" s="1"/>
      <c r="CN3249" s="1"/>
      <c r="CO3249" s="1"/>
      <c r="CP3249" s="1"/>
      <c r="CQ3249" s="1"/>
      <c r="CR3249" s="2"/>
      <c r="CS3249" s="2"/>
      <c r="CT3249" s="2"/>
      <c r="CU3249" s="2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2"/>
      <c r="DR3249" s="1"/>
      <c r="DS3249" s="1"/>
      <c r="DT3249" s="1"/>
      <c r="DU3249" s="2"/>
      <c r="DV3249" s="1"/>
      <c r="DW3249" s="1"/>
    </row>
    <row r="3250" spans="1:127" x14ac:dyDescent="0.3">
      <c r="A3250" s="1"/>
      <c r="B3250" s="1"/>
      <c r="C3250" s="1"/>
      <c r="D3250" s="1"/>
      <c r="E3250" s="1"/>
      <c r="F3250" s="1"/>
      <c r="G3250" s="1"/>
      <c r="H3250" s="2"/>
      <c r="I3250" s="1"/>
      <c r="J3250" s="1"/>
      <c r="K3250" s="2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2"/>
      <c r="BF3250" s="1"/>
      <c r="BG3250" s="1"/>
      <c r="BH3250" s="1"/>
      <c r="BI3250" s="1"/>
      <c r="BJ3250" s="1"/>
      <c r="BK3250" s="1"/>
      <c r="BL3250" s="1"/>
      <c r="BM3250" s="1"/>
      <c r="BN3250" s="2"/>
      <c r="BO3250" s="1"/>
      <c r="BP3250" s="1"/>
      <c r="BQ3250" s="1"/>
      <c r="BR3250" s="2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2"/>
      <c r="CG3250" s="1"/>
      <c r="CH3250" s="1"/>
      <c r="CI3250" s="2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2"/>
      <c r="DR3250" s="1"/>
      <c r="DS3250" s="1"/>
      <c r="DT3250" s="1"/>
      <c r="DU3250" s="1"/>
      <c r="DV3250" s="1"/>
      <c r="DW3250" s="1"/>
    </row>
    <row r="3251" spans="1:127" x14ac:dyDescent="0.3">
      <c r="A3251" s="1"/>
      <c r="B3251" s="1"/>
      <c r="C3251" s="1"/>
      <c r="D3251" s="1"/>
      <c r="E3251" s="1"/>
      <c r="F3251" s="1"/>
      <c r="G3251" s="1"/>
      <c r="H3251" s="2"/>
      <c r="I3251" s="1"/>
      <c r="J3251" s="1"/>
      <c r="K3251" s="2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2"/>
      <c r="BF3251" s="1"/>
      <c r="BG3251" s="1"/>
      <c r="BH3251" s="1"/>
      <c r="BI3251" s="1"/>
      <c r="BJ3251" s="1"/>
      <c r="BK3251" s="1"/>
      <c r="BL3251" s="1"/>
      <c r="BM3251" s="1"/>
      <c r="BN3251" s="2"/>
      <c r="BO3251" s="1"/>
      <c r="BP3251" s="1"/>
      <c r="BQ3251" s="1"/>
      <c r="BR3251" s="2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2"/>
      <c r="CG3251" s="1"/>
      <c r="CH3251" s="1"/>
      <c r="CI3251" s="2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2"/>
      <c r="DR3251" s="1"/>
      <c r="DS3251" s="1"/>
      <c r="DT3251" s="1"/>
      <c r="DU3251" s="1"/>
      <c r="DV3251" s="1"/>
      <c r="DW3251" s="1"/>
    </row>
    <row r="3252" spans="1:127" x14ac:dyDescent="0.3">
      <c r="A3252" s="1"/>
      <c r="B3252" s="1"/>
      <c r="C3252" s="1"/>
      <c r="D3252" s="1"/>
      <c r="E3252" s="1"/>
      <c r="F3252" s="1"/>
      <c r="G3252" s="1"/>
      <c r="H3252" s="2"/>
      <c r="I3252" s="1"/>
      <c r="J3252" s="1"/>
      <c r="K3252" s="2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2"/>
      <c r="BF3252" s="1"/>
      <c r="BG3252" s="1"/>
      <c r="BH3252" s="1"/>
      <c r="BI3252" s="1"/>
      <c r="BJ3252" s="1"/>
      <c r="BK3252" s="1"/>
      <c r="BL3252" s="1"/>
      <c r="BM3252" s="1"/>
      <c r="BN3252" s="2"/>
      <c r="BO3252" s="1"/>
      <c r="BP3252" s="1"/>
      <c r="BQ3252" s="1"/>
      <c r="BR3252" s="2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2"/>
      <c r="CG3252" s="1"/>
      <c r="CH3252" s="1"/>
      <c r="CI3252" s="2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2"/>
      <c r="DR3252" s="1"/>
      <c r="DS3252" s="1"/>
      <c r="DT3252" s="1"/>
      <c r="DU3252" s="1"/>
      <c r="DV3252" s="1"/>
      <c r="DW3252" s="1"/>
    </row>
    <row r="3253" spans="1:127" x14ac:dyDescent="0.3">
      <c r="A3253" s="1"/>
      <c r="B3253" s="1"/>
      <c r="C3253" s="1"/>
      <c r="D3253" s="1"/>
      <c r="E3253" s="1"/>
      <c r="F3253" s="1"/>
      <c r="G3253" s="1"/>
      <c r="H3253" s="2"/>
      <c r="I3253" s="1"/>
      <c r="J3253" s="1"/>
      <c r="K3253" s="2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2"/>
      <c r="BF3253" s="1"/>
      <c r="BG3253" s="1"/>
      <c r="BH3253" s="1"/>
      <c r="BI3253" s="1"/>
      <c r="BJ3253" s="1"/>
      <c r="BK3253" s="1"/>
      <c r="BL3253" s="1"/>
      <c r="BM3253" s="1"/>
      <c r="BN3253" s="2"/>
      <c r="BO3253" s="1"/>
      <c r="BP3253" s="1"/>
      <c r="BQ3253" s="1"/>
      <c r="BR3253" s="2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2"/>
      <c r="CG3253" s="1"/>
      <c r="CH3253" s="1"/>
      <c r="CI3253" s="2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2"/>
      <c r="DR3253" s="1"/>
      <c r="DS3253" s="1"/>
      <c r="DT3253" s="1"/>
      <c r="DU3253" s="1"/>
      <c r="DV3253" s="1"/>
      <c r="DW3253" s="1"/>
    </row>
    <row r="3254" spans="1:127" x14ac:dyDescent="0.3">
      <c r="A3254" s="1"/>
      <c r="B3254" s="1"/>
      <c r="C3254" s="1"/>
      <c r="D3254" s="1"/>
      <c r="E3254" s="1"/>
      <c r="F3254" s="1"/>
      <c r="G3254" s="1"/>
      <c r="H3254" s="2"/>
      <c r="I3254" s="1"/>
      <c r="J3254" s="1"/>
      <c r="K3254" s="2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2"/>
      <c r="BF3254" s="1"/>
      <c r="BG3254" s="1"/>
      <c r="BH3254" s="1"/>
      <c r="BI3254" s="1"/>
      <c r="BJ3254" s="1"/>
      <c r="BK3254" s="1"/>
      <c r="BL3254" s="1"/>
      <c r="BM3254" s="1"/>
      <c r="BN3254" s="2"/>
      <c r="BO3254" s="1"/>
      <c r="BP3254" s="1"/>
      <c r="BQ3254" s="1"/>
      <c r="BR3254" s="2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2"/>
      <c r="CG3254" s="1"/>
      <c r="CH3254" s="1"/>
      <c r="CI3254" s="2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2"/>
      <c r="DR3254" s="1"/>
      <c r="DS3254" s="1"/>
      <c r="DT3254" s="1"/>
      <c r="DU3254" s="1"/>
      <c r="DV3254" s="1"/>
      <c r="DW3254" s="1"/>
    </row>
    <row r="3255" spans="1:127" x14ac:dyDescent="0.3">
      <c r="A3255" s="1"/>
      <c r="B3255" s="1"/>
      <c r="C3255" s="1"/>
      <c r="D3255" s="1"/>
      <c r="E3255" s="1"/>
      <c r="F3255" s="1"/>
      <c r="G3255" s="2"/>
      <c r="H3255" s="2"/>
      <c r="I3255" s="1"/>
      <c r="J3255" s="1"/>
      <c r="K3255" s="2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2"/>
      <c r="BF3255" s="1"/>
      <c r="BG3255" s="1"/>
      <c r="BH3255" s="1"/>
      <c r="BI3255" s="1"/>
      <c r="BJ3255" s="1"/>
      <c r="BK3255" s="1"/>
      <c r="BL3255" s="1"/>
      <c r="BM3255" s="1"/>
      <c r="BN3255" s="2"/>
      <c r="BO3255" s="1"/>
      <c r="BP3255" s="1"/>
      <c r="BQ3255" s="1"/>
      <c r="BR3255" s="2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2"/>
      <c r="CG3255" s="1"/>
      <c r="CH3255" s="1"/>
      <c r="CI3255" s="2"/>
      <c r="CJ3255" s="1"/>
      <c r="CK3255" s="1"/>
      <c r="CL3255" s="1"/>
      <c r="CM3255" s="1"/>
      <c r="CN3255" s="1"/>
      <c r="CO3255" s="1"/>
      <c r="CP3255" s="1"/>
      <c r="CQ3255" s="1"/>
      <c r="CR3255" s="2"/>
      <c r="CS3255" s="2"/>
      <c r="CT3255" s="2"/>
      <c r="CU3255" s="2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2"/>
      <c r="DR3255" s="1"/>
      <c r="DS3255" s="1"/>
      <c r="DT3255" s="1"/>
      <c r="DU3255" s="2"/>
      <c r="DV3255" s="1"/>
      <c r="DW3255" s="1"/>
    </row>
    <row r="3256" spans="1:127" x14ac:dyDescent="0.3">
      <c r="A3256" s="1"/>
      <c r="B3256" s="1"/>
      <c r="C3256" s="1"/>
      <c r="D3256" s="1"/>
      <c r="E3256" s="1"/>
      <c r="F3256" s="1"/>
      <c r="G3256" s="2"/>
      <c r="H3256" s="2"/>
      <c r="I3256" s="1"/>
      <c r="J3256" s="1"/>
      <c r="K3256" s="2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2"/>
      <c r="BF3256" s="1"/>
      <c r="BG3256" s="1"/>
      <c r="BH3256" s="1"/>
      <c r="BI3256" s="1"/>
      <c r="BJ3256" s="1"/>
      <c r="BK3256" s="1"/>
      <c r="BL3256" s="1"/>
      <c r="BM3256" s="1"/>
      <c r="BN3256" s="2"/>
      <c r="BO3256" s="1"/>
      <c r="BP3256" s="1"/>
      <c r="BQ3256" s="2"/>
      <c r="BR3256" s="2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2"/>
      <c r="CG3256" s="1"/>
      <c r="CH3256" s="1"/>
      <c r="CI3256" s="2"/>
      <c r="CJ3256" s="1"/>
      <c r="CK3256" s="1"/>
      <c r="CL3256" s="1"/>
      <c r="CM3256" s="1"/>
      <c r="CN3256" s="1"/>
      <c r="CO3256" s="1"/>
      <c r="CP3256" s="1"/>
      <c r="CQ3256" s="1"/>
      <c r="CR3256" s="2"/>
      <c r="CS3256" s="2"/>
      <c r="CT3256" s="2"/>
      <c r="CU3256" s="2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2"/>
      <c r="DR3256" s="1"/>
      <c r="DS3256" s="1"/>
      <c r="DT3256" s="1"/>
      <c r="DU3256" s="2"/>
      <c r="DV3256" s="1"/>
      <c r="DW3256" s="1"/>
    </row>
    <row r="3257" spans="1:127" x14ac:dyDescent="0.3">
      <c r="A3257" s="1"/>
      <c r="B3257" s="1"/>
      <c r="C3257" s="1"/>
      <c r="D3257" s="1"/>
      <c r="E3257" s="1"/>
      <c r="F3257" s="1"/>
      <c r="G3257" s="2"/>
      <c r="H3257" s="2"/>
      <c r="I3257" s="1"/>
      <c r="J3257" s="1"/>
      <c r="K3257" s="2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2"/>
      <c r="BF3257" s="1"/>
      <c r="BG3257" s="1"/>
      <c r="BH3257" s="1"/>
      <c r="BI3257" s="1"/>
      <c r="BJ3257" s="1"/>
      <c r="BK3257" s="1"/>
      <c r="BL3257" s="1"/>
      <c r="BM3257" s="1"/>
      <c r="BN3257" s="2"/>
      <c r="BO3257" s="1"/>
      <c r="BP3257" s="1"/>
      <c r="BQ3257" s="1"/>
      <c r="BR3257" s="2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2"/>
      <c r="CG3257" s="1"/>
      <c r="CH3257" s="1"/>
      <c r="CI3257" s="2"/>
      <c r="CJ3257" s="1"/>
      <c r="CK3257" s="1"/>
      <c r="CL3257" s="1"/>
      <c r="CM3257" s="1"/>
      <c r="CN3257" s="1"/>
      <c r="CO3257" s="1"/>
      <c r="CP3257" s="1"/>
      <c r="CQ3257" s="1"/>
      <c r="CR3257" s="2"/>
      <c r="CS3257" s="2"/>
      <c r="CT3257" s="2"/>
      <c r="CU3257" s="2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2"/>
      <c r="DR3257" s="1"/>
      <c r="DS3257" s="1"/>
      <c r="DT3257" s="1"/>
      <c r="DU3257" s="2"/>
      <c r="DV3257" s="1"/>
      <c r="DW3257" s="1"/>
    </row>
    <row r="3258" spans="1:127" x14ac:dyDescent="0.3">
      <c r="A3258" s="1"/>
      <c r="B3258" s="1"/>
      <c r="C3258" s="1"/>
      <c r="D3258" s="1"/>
      <c r="E3258" s="1"/>
      <c r="F3258" s="1"/>
      <c r="G3258" s="1"/>
      <c r="H3258" s="2"/>
      <c r="I3258" s="1"/>
      <c r="J3258" s="1"/>
      <c r="K3258" s="2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2"/>
      <c r="BF3258" s="1"/>
      <c r="BG3258" s="1"/>
      <c r="BH3258" s="1"/>
      <c r="BI3258" s="1"/>
      <c r="BJ3258" s="1"/>
      <c r="BK3258" s="1"/>
      <c r="BL3258" s="1"/>
      <c r="BM3258" s="1"/>
      <c r="BN3258" s="2"/>
      <c r="BO3258" s="1"/>
      <c r="BP3258" s="1"/>
      <c r="BQ3258" s="1"/>
      <c r="BR3258" s="2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2"/>
      <c r="CG3258" s="1"/>
      <c r="CH3258" s="1"/>
      <c r="CI3258" s="2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2"/>
      <c r="DR3258" s="1"/>
      <c r="DS3258" s="1"/>
      <c r="DT3258" s="1"/>
      <c r="DU3258" s="2"/>
      <c r="DV3258" s="1"/>
      <c r="DW3258" s="1"/>
    </row>
    <row r="3259" spans="1:127" x14ac:dyDescent="0.3">
      <c r="A3259" s="1"/>
      <c r="B3259" s="1"/>
      <c r="C3259" s="1"/>
      <c r="D3259" s="1"/>
      <c r="E3259" s="1"/>
      <c r="F3259" s="1"/>
      <c r="G3259" s="1"/>
      <c r="H3259" s="2"/>
      <c r="I3259" s="1"/>
      <c r="J3259" s="1"/>
      <c r="K3259" s="2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2"/>
      <c r="BF3259" s="1"/>
      <c r="BG3259" s="1"/>
      <c r="BH3259" s="1"/>
      <c r="BI3259" s="1"/>
      <c r="BJ3259" s="1"/>
      <c r="BK3259" s="1"/>
      <c r="BL3259" s="1"/>
      <c r="BM3259" s="1"/>
      <c r="BN3259" s="2"/>
      <c r="BO3259" s="1"/>
      <c r="BP3259" s="1"/>
      <c r="BQ3259" s="1"/>
      <c r="BR3259" s="2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2"/>
      <c r="CG3259" s="1"/>
      <c r="CH3259" s="1"/>
      <c r="CI3259" s="2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2"/>
      <c r="DR3259" s="1"/>
      <c r="DS3259" s="1"/>
      <c r="DT3259" s="1"/>
      <c r="DU3259" s="1"/>
      <c r="DV3259" s="1"/>
      <c r="DW3259" s="1"/>
    </row>
    <row r="3260" spans="1:127" x14ac:dyDescent="0.3">
      <c r="A3260" s="1"/>
      <c r="B3260" s="1"/>
      <c r="C3260" s="1"/>
      <c r="D3260" s="1"/>
      <c r="E3260" s="1"/>
      <c r="F3260" s="1"/>
      <c r="G3260" s="2"/>
      <c r="H3260" s="2"/>
      <c r="I3260" s="1"/>
      <c r="J3260" s="1"/>
      <c r="K3260" s="2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2"/>
      <c r="BF3260" s="1"/>
      <c r="BG3260" s="1"/>
      <c r="BH3260" s="1"/>
      <c r="BI3260" s="1"/>
      <c r="BJ3260" s="1"/>
      <c r="BK3260" s="1"/>
      <c r="BL3260" s="1"/>
      <c r="BM3260" s="1"/>
      <c r="BN3260" s="2"/>
      <c r="BO3260" s="1"/>
      <c r="BP3260" s="1"/>
      <c r="BQ3260" s="1"/>
      <c r="BR3260" s="2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2"/>
      <c r="CG3260" s="1"/>
      <c r="CH3260" s="1"/>
      <c r="CI3260" s="2"/>
      <c r="CJ3260" s="1"/>
      <c r="CK3260" s="1"/>
      <c r="CL3260" s="1"/>
      <c r="CM3260" s="1"/>
      <c r="CN3260" s="1"/>
      <c r="CO3260" s="1"/>
      <c r="CP3260" s="1"/>
      <c r="CQ3260" s="1"/>
      <c r="CR3260" s="2"/>
      <c r="CS3260" s="2"/>
      <c r="CT3260" s="2"/>
      <c r="CU3260" s="2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2"/>
      <c r="DR3260" s="1"/>
      <c r="DS3260" s="1"/>
      <c r="DT3260" s="1"/>
      <c r="DU3260" s="2"/>
      <c r="DV3260" s="1"/>
      <c r="DW3260" s="1"/>
    </row>
    <row r="3261" spans="1:127" x14ac:dyDescent="0.3">
      <c r="A3261" s="1"/>
      <c r="B3261" s="1"/>
      <c r="C3261" s="1"/>
      <c r="D3261" s="1"/>
      <c r="E3261" s="1"/>
      <c r="F3261" s="1"/>
      <c r="G3261" s="1"/>
      <c r="H3261" s="2"/>
      <c r="I3261" s="1"/>
      <c r="J3261" s="1"/>
      <c r="K3261" s="2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2"/>
      <c r="BF3261" s="1"/>
      <c r="BG3261" s="1"/>
      <c r="BH3261" s="1"/>
      <c r="BI3261" s="1"/>
      <c r="BJ3261" s="1"/>
      <c r="BK3261" s="1"/>
      <c r="BL3261" s="1"/>
      <c r="BM3261" s="1"/>
      <c r="BN3261" s="2"/>
      <c r="BO3261" s="1"/>
      <c r="BP3261" s="1"/>
      <c r="BQ3261" s="1"/>
      <c r="BR3261" s="2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2"/>
      <c r="CG3261" s="1"/>
      <c r="CH3261" s="1"/>
      <c r="CI3261" s="2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2"/>
      <c r="DR3261" s="1"/>
      <c r="DS3261" s="1"/>
      <c r="DT3261" s="1"/>
      <c r="DU3261" s="1"/>
      <c r="DV3261" s="1"/>
      <c r="DW3261" s="1"/>
    </row>
    <row r="3262" spans="1:127" x14ac:dyDescent="0.3">
      <c r="A3262" s="1"/>
      <c r="B3262" s="1"/>
      <c r="C3262" s="1"/>
      <c r="D3262" s="1"/>
      <c r="E3262" s="1"/>
      <c r="F3262" s="1"/>
      <c r="G3262" s="1"/>
      <c r="H3262" s="2"/>
      <c r="I3262" s="1"/>
      <c r="J3262" s="1"/>
      <c r="K3262" s="2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2"/>
      <c r="BF3262" s="1"/>
      <c r="BG3262" s="1"/>
      <c r="BH3262" s="1"/>
      <c r="BI3262" s="1"/>
      <c r="BJ3262" s="1"/>
      <c r="BK3262" s="1"/>
      <c r="BL3262" s="1"/>
      <c r="BM3262" s="1"/>
      <c r="BN3262" s="2"/>
      <c r="BO3262" s="1"/>
      <c r="BP3262" s="1"/>
      <c r="BQ3262" s="1"/>
      <c r="BR3262" s="2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2"/>
      <c r="CG3262" s="1"/>
      <c r="CH3262" s="1"/>
      <c r="CI3262" s="2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2"/>
      <c r="DR3262" s="1"/>
      <c r="DS3262" s="1"/>
      <c r="DT3262" s="1"/>
      <c r="DU3262" s="1"/>
      <c r="DV3262" s="1"/>
      <c r="DW3262" s="1"/>
    </row>
    <row r="3263" spans="1:127" x14ac:dyDescent="0.3">
      <c r="A3263" s="1"/>
      <c r="B3263" s="1"/>
      <c r="C3263" s="1"/>
      <c r="D3263" s="1"/>
      <c r="E3263" s="1"/>
      <c r="F3263" s="1"/>
      <c r="G3263" s="2"/>
      <c r="H3263" s="2"/>
      <c r="I3263" s="1"/>
      <c r="J3263" s="1"/>
      <c r="K3263" s="2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2"/>
      <c r="BF3263" s="1"/>
      <c r="BG3263" s="1"/>
      <c r="BH3263" s="1"/>
      <c r="BI3263" s="1"/>
      <c r="BJ3263" s="1"/>
      <c r="BK3263" s="1"/>
      <c r="BL3263" s="1"/>
      <c r="BM3263" s="1"/>
      <c r="BN3263" s="2"/>
      <c r="BO3263" s="1"/>
      <c r="BP3263" s="1"/>
      <c r="BQ3263" s="1"/>
      <c r="BR3263" s="2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2"/>
      <c r="CG3263" s="1"/>
      <c r="CH3263" s="1"/>
      <c r="CI3263" s="2"/>
      <c r="CJ3263" s="1"/>
      <c r="CK3263" s="1"/>
      <c r="CL3263" s="1"/>
      <c r="CM3263" s="1"/>
      <c r="CN3263" s="1"/>
      <c r="CO3263" s="1"/>
      <c r="CP3263" s="1"/>
      <c r="CQ3263" s="1"/>
      <c r="CR3263" s="2"/>
      <c r="CS3263" s="2"/>
      <c r="CT3263" s="2"/>
      <c r="CU3263" s="2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2"/>
      <c r="DR3263" s="1"/>
      <c r="DS3263" s="1"/>
      <c r="DT3263" s="1"/>
      <c r="DU3263" s="2"/>
      <c r="DV3263" s="1"/>
      <c r="DW3263" s="1"/>
    </row>
    <row r="3264" spans="1:127" x14ac:dyDescent="0.3">
      <c r="A3264" s="1"/>
      <c r="B3264" s="1"/>
      <c r="C3264" s="1"/>
      <c r="D3264" s="1"/>
      <c r="E3264" s="1"/>
      <c r="F3264" s="1"/>
      <c r="G3264" s="1"/>
      <c r="H3264" s="2"/>
      <c r="I3264" s="1"/>
      <c r="J3264" s="1"/>
      <c r="K3264" s="2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2"/>
      <c r="BF3264" s="1"/>
      <c r="BG3264" s="1"/>
      <c r="BH3264" s="1"/>
      <c r="BI3264" s="1"/>
      <c r="BJ3264" s="1"/>
      <c r="BK3264" s="1"/>
      <c r="BL3264" s="1"/>
      <c r="BM3264" s="1"/>
      <c r="BN3264" s="2"/>
      <c r="BO3264" s="1"/>
      <c r="BP3264" s="1"/>
      <c r="BQ3264" s="1"/>
      <c r="BR3264" s="2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2"/>
      <c r="CG3264" s="1"/>
      <c r="CH3264" s="1"/>
      <c r="CI3264" s="2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2"/>
      <c r="DR3264" s="1"/>
      <c r="DS3264" s="1"/>
      <c r="DT3264" s="1"/>
      <c r="DU3264" s="2"/>
      <c r="DV3264" s="1"/>
      <c r="DW3264" s="1"/>
    </row>
    <row r="3265" spans="1:127" x14ac:dyDescent="0.3">
      <c r="A3265" s="1"/>
      <c r="B3265" s="1"/>
      <c r="C3265" s="1"/>
      <c r="D3265" s="1"/>
      <c r="E3265" s="1"/>
      <c r="F3265" s="1"/>
      <c r="G3265" s="2"/>
      <c r="H3265" s="2"/>
      <c r="I3265" s="1"/>
      <c r="J3265" s="1"/>
      <c r="K3265" s="2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2"/>
      <c r="BF3265" s="1"/>
      <c r="BG3265" s="1"/>
      <c r="BH3265" s="1"/>
      <c r="BI3265" s="1"/>
      <c r="BJ3265" s="1"/>
      <c r="BK3265" s="1"/>
      <c r="BL3265" s="1"/>
      <c r="BM3265" s="1"/>
      <c r="BN3265" s="2"/>
      <c r="BO3265" s="1"/>
      <c r="BP3265" s="1"/>
      <c r="BQ3265" s="1"/>
      <c r="BR3265" s="2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2"/>
      <c r="CG3265" s="1"/>
      <c r="CH3265" s="1"/>
      <c r="CI3265" s="2"/>
      <c r="CJ3265" s="1"/>
      <c r="CK3265" s="1"/>
      <c r="CL3265" s="1"/>
      <c r="CM3265" s="1"/>
      <c r="CN3265" s="1"/>
      <c r="CO3265" s="1"/>
      <c r="CP3265" s="1"/>
      <c r="CQ3265" s="1"/>
      <c r="CR3265" s="2"/>
      <c r="CS3265" s="2"/>
      <c r="CT3265" s="2"/>
      <c r="CU3265" s="2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2"/>
      <c r="DR3265" s="1"/>
      <c r="DS3265" s="1"/>
      <c r="DT3265" s="1"/>
      <c r="DU3265" s="2"/>
      <c r="DV3265" s="1"/>
      <c r="DW3265" s="1"/>
    </row>
    <row r="3266" spans="1:127" x14ac:dyDescent="0.3">
      <c r="A3266" s="1"/>
      <c r="B3266" s="1"/>
      <c r="C3266" s="1"/>
      <c r="D3266" s="1"/>
      <c r="E3266" s="1"/>
      <c r="F3266" s="1"/>
      <c r="G3266" s="2"/>
      <c r="H3266" s="2"/>
      <c r="I3266" s="1"/>
      <c r="J3266" s="1"/>
      <c r="K3266" s="2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2"/>
      <c r="BF3266" s="1"/>
      <c r="BG3266" s="1"/>
      <c r="BH3266" s="1"/>
      <c r="BI3266" s="1"/>
      <c r="BJ3266" s="1"/>
      <c r="BK3266" s="1"/>
      <c r="BL3266" s="1"/>
      <c r="BM3266" s="1"/>
      <c r="BN3266" s="2"/>
      <c r="BO3266" s="1"/>
      <c r="BP3266" s="1"/>
      <c r="BQ3266" s="1"/>
      <c r="BR3266" s="2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2"/>
      <c r="CG3266" s="1"/>
      <c r="CH3266" s="1"/>
      <c r="CI3266" s="2"/>
      <c r="CJ3266" s="1"/>
      <c r="CK3266" s="1"/>
      <c r="CL3266" s="1"/>
      <c r="CM3266" s="1"/>
      <c r="CN3266" s="1"/>
      <c r="CO3266" s="1"/>
      <c r="CP3266" s="1"/>
      <c r="CQ3266" s="1"/>
      <c r="CR3266" s="2"/>
      <c r="CS3266" s="2"/>
      <c r="CT3266" s="2"/>
      <c r="CU3266" s="2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2"/>
      <c r="DR3266" s="1"/>
      <c r="DS3266" s="1"/>
      <c r="DT3266" s="1"/>
      <c r="DU3266" s="2"/>
      <c r="DV3266" s="1"/>
      <c r="DW3266" s="1"/>
    </row>
    <row r="3267" spans="1:127" x14ac:dyDescent="0.3">
      <c r="A3267" s="1"/>
      <c r="B3267" s="1"/>
      <c r="C3267" s="1"/>
      <c r="D3267" s="1"/>
      <c r="E3267" s="1"/>
      <c r="F3267" s="1"/>
      <c r="G3267" s="2"/>
      <c r="H3267" s="2"/>
      <c r="I3267" s="1"/>
      <c r="J3267" s="1"/>
      <c r="K3267" s="2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2"/>
      <c r="BF3267" s="1"/>
      <c r="BG3267" s="1"/>
      <c r="BH3267" s="1"/>
      <c r="BI3267" s="1"/>
      <c r="BJ3267" s="1"/>
      <c r="BK3267" s="1"/>
      <c r="BL3267" s="1"/>
      <c r="BM3267" s="1"/>
      <c r="BN3267" s="2"/>
      <c r="BO3267" s="1"/>
      <c r="BP3267" s="1"/>
      <c r="BQ3267" s="1"/>
      <c r="BR3267" s="2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2"/>
      <c r="CG3267" s="1"/>
      <c r="CH3267" s="1"/>
      <c r="CI3267" s="2"/>
      <c r="CJ3267" s="1"/>
      <c r="CK3267" s="1"/>
      <c r="CL3267" s="1"/>
      <c r="CM3267" s="1"/>
      <c r="CN3267" s="1"/>
      <c r="CO3267" s="1"/>
      <c r="CP3267" s="1"/>
      <c r="CQ3267" s="1"/>
      <c r="CR3267" s="2"/>
      <c r="CS3267" s="2"/>
      <c r="CT3267" s="2"/>
      <c r="CU3267" s="2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2"/>
      <c r="DR3267" s="1"/>
      <c r="DS3267" s="1"/>
      <c r="DT3267" s="1"/>
      <c r="DU3267" s="2"/>
      <c r="DV3267" s="1"/>
      <c r="DW3267" s="1"/>
    </row>
    <row r="3268" spans="1:127" x14ac:dyDescent="0.3">
      <c r="A3268" s="1"/>
      <c r="B3268" s="1"/>
      <c r="C3268" s="1"/>
      <c r="D3268" s="1"/>
      <c r="E3268" s="1"/>
      <c r="F3268" s="1"/>
      <c r="G3268" s="2"/>
      <c r="H3268" s="2"/>
      <c r="I3268" s="1"/>
      <c r="J3268" s="1"/>
      <c r="K3268" s="2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2"/>
      <c r="BF3268" s="1"/>
      <c r="BG3268" s="1"/>
      <c r="BH3268" s="1"/>
      <c r="BI3268" s="1"/>
      <c r="BJ3268" s="1"/>
      <c r="BK3268" s="1"/>
      <c r="BL3268" s="1"/>
      <c r="BM3268" s="1"/>
      <c r="BN3268" s="2"/>
      <c r="BO3268" s="1"/>
      <c r="BP3268" s="1"/>
      <c r="BQ3268" s="1"/>
      <c r="BR3268" s="2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2"/>
      <c r="CG3268" s="1"/>
      <c r="CH3268" s="1"/>
      <c r="CI3268" s="2"/>
      <c r="CJ3268" s="1"/>
      <c r="CK3268" s="1"/>
      <c r="CL3268" s="1"/>
      <c r="CM3268" s="1"/>
      <c r="CN3268" s="1"/>
      <c r="CO3268" s="1"/>
      <c r="CP3268" s="1"/>
      <c r="CQ3268" s="1"/>
      <c r="CR3268" s="2"/>
      <c r="CS3268" s="2"/>
      <c r="CT3268" s="2"/>
      <c r="CU3268" s="2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2"/>
      <c r="DR3268" s="1"/>
      <c r="DS3268" s="1"/>
      <c r="DT3268" s="1"/>
      <c r="DU3268" s="2"/>
      <c r="DV3268" s="1"/>
      <c r="DW3268" s="1"/>
    </row>
    <row r="3269" spans="1:127" x14ac:dyDescent="0.3">
      <c r="A3269" s="1"/>
      <c r="B3269" s="1"/>
      <c r="C3269" s="1"/>
      <c r="D3269" s="1"/>
      <c r="E3269" s="1"/>
      <c r="F3269" s="1"/>
      <c r="G3269" s="2"/>
      <c r="H3269" s="2"/>
      <c r="I3269" s="1"/>
      <c r="J3269" s="1"/>
      <c r="K3269" s="2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2"/>
      <c r="BF3269" s="1"/>
      <c r="BG3269" s="1"/>
      <c r="BH3269" s="1"/>
      <c r="BI3269" s="1"/>
      <c r="BJ3269" s="1"/>
      <c r="BK3269" s="1"/>
      <c r="BL3269" s="1"/>
      <c r="BM3269" s="1"/>
      <c r="BN3269" s="2"/>
      <c r="BO3269" s="1"/>
      <c r="BP3269" s="1"/>
      <c r="BQ3269" s="1"/>
      <c r="BR3269" s="2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2"/>
      <c r="CG3269" s="1"/>
      <c r="CH3269" s="1"/>
      <c r="CI3269" s="2"/>
      <c r="CJ3269" s="1"/>
      <c r="CK3269" s="1"/>
      <c r="CL3269" s="1"/>
      <c r="CM3269" s="1"/>
      <c r="CN3269" s="1"/>
      <c r="CO3269" s="1"/>
      <c r="CP3269" s="1"/>
      <c r="CQ3269" s="1"/>
      <c r="CR3269" s="2"/>
      <c r="CS3269" s="2"/>
      <c r="CT3269" s="2"/>
      <c r="CU3269" s="2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2"/>
      <c r="DR3269" s="1"/>
      <c r="DS3269" s="1"/>
      <c r="DT3269" s="1"/>
      <c r="DU3269" s="2"/>
      <c r="DV3269" s="1"/>
      <c r="DW3269" s="1"/>
    </row>
    <row r="3270" spans="1:127" x14ac:dyDescent="0.3">
      <c r="A3270" s="1"/>
      <c r="B3270" s="1"/>
      <c r="C3270" s="1"/>
      <c r="D3270" s="1"/>
      <c r="E3270" s="1"/>
      <c r="F3270" s="1"/>
      <c r="G3270" s="2"/>
      <c r="H3270" s="2"/>
      <c r="I3270" s="1"/>
      <c r="J3270" s="1"/>
      <c r="K3270" s="2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2"/>
      <c r="BF3270" s="1"/>
      <c r="BG3270" s="1"/>
      <c r="BH3270" s="1"/>
      <c r="BI3270" s="1"/>
      <c r="BJ3270" s="1"/>
      <c r="BK3270" s="1"/>
      <c r="BL3270" s="1"/>
      <c r="BM3270" s="1"/>
      <c r="BN3270" s="2"/>
      <c r="BO3270" s="1"/>
      <c r="BP3270" s="1"/>
      <c r="BQ3270" s="1"/>
      <c r="BR3270" s="2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2"/>
      <c r="CG3270" s="1"/>
      <c r="CH3270" s="1"/>
      <c r="CI3270" s="2"/>
      <c r="CJ3270" s="1"/>
      <c r="CK3270" s="1"/>
      <c r="CL3270" s="1"/>
      <c r="CM3270" s="1"/>
      <c r="CN3270" s="1"/>
      <c r="CO3270" s="1"/>
      <c r="CP3270" s="1"/>
      <c r="CQ3270" s="1"/>
      <c r="CR3270" s="2"/>
      <c r="CS3270" s="2"/>
      <c r="CT3270" s="2"/>
      <c r="CU3270" s="2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2"/>
      <c r="DR3270" s="1"/>
      <c r="DS3270" s="1"/>
      <c r="DT3270" s="1"/>
      <c r="DU3270" s="2"/>
      <c r="DV3270" s="1"/>
      <c r="DW3270" s="1"/>
    </row>
    <row r="3271" spans="1:127" x14ac:dyDescent="0.3">
      <c r="A3271" s="1"/>
      <c r="B3271" s="1"/>
      <c r="C3271" s="1"/>
      <c r="D3271" s="1"/>
      <c r="E3271" s="1"/>
      <c r="F3271" s="1"/>
      <c r="G3271" s="2"/>
      <c r="H3271" s="2"/>
      <c r="I3271" s="1"/>
      <c r="J3271" s="1"/>
      <c r="K3271" s="2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2"/>
      <c r="BF3271" s="1"/>
      <c r="BG3271" s="1"/>
      <c r="BH3271" s="1"/>
      <c r="BI3271" s="1"/>
      <c r="BJ3271" s="1"/>
      <c r="BK3271" s="1"/>
      <c r="BL3271" s="1"/>
      <c r="BM3271" s="1"/>
      <c r="BN3271" s="2"/>
      <c r="BO3271" s="1"/>
      <c r="BP3271" s="1"/>
      <c r="BQ3271" s="2"/>
      <c r="BR3271" s="2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2"/>
      <c r="CG3271" s="1"/>
      <c r="CH3271" s="1"/>
      <c r="CI3271" s="2"/>
      <c r="CJ3271" s="1"/>
      <c r="CK3271" s="1"/>
      <c r="CL3271" s="1"/>
      <c r="CM3271" s="1"/>
      <c r="CN3271" s="1"/>
      <c r="CO3271" s="1"/>
      <c r="CP3271" s="1"/>
      <c r="CQ3271" s="1"/>
      <c r="CR3271" s="2"/>
      <c r="CS3271" s="2"/>
      <c r="CT3271" s="2"/>
      <c r="CU3271" s="2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2"/>
      <c r="DR3271" s="1"/>
      <c r="DS3271" s="1"/>
      <c r="DT3271" s="1"/>
      <c r="DU3271" s="2"/>
      <c r="DV3271" s="1"/>
      <c r="DW3271" s="1"/>
    </row>
    <row r="3272" spans="1:127" x14ac:dyDescent="0.3">
      <c r="A3272" s="1"/>
      <c r="B3272" s="1"/>
      <c r="C3272" s="1"/>
      <c r="D3272" s="1"/>
      <c r="E3272" s="1"/>
      <c r="F3272" s="1"/>
      <c r="G3272" s="2"/>
      <c r="H3272" s="2"/>
      <c r="I3272" s="1"/>
      <c r="J3272" s="1"/>
      <c r="K3272" s="2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2"/>
      <c r="BF3272" s="1"/>
      <c r="BG3272" s="1"/>
      <c r="BH3272" s="1"/>
      <c r="BI3272" s="1"/>
      <c r="BJ3272" s="1"/>
      <c r="BK3272" s="1"/>
      <c r="BL3272" s="1"/>
      <c r="BM3272" s="1"/>
      <c r="BN3272" s="2"/>
      <c r="BO3272" s="1"/>
      <c r="BP3272" s="1"/>
      <c r="BQ3272" s="2"/>
      <c r="BR3272" s="2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2"/>
      <c r="CG3272" s="1"/>
      <c r="CH3272" s="1"/>
      <c r="CI3272" s="2"/>
      <c r="CJ3272" s="1"/>
      <c r="CK3272" s="1"/>
      <c r="CL3272" s="1"/>
      <c r="CM3272" s="1"/>
      <c r="CN3272" s="1"/>
      <c r="CO3272" s="1"/>
      <c r="CP3272" s="1"/>
      <c r="CQ3272" s="1"/>
      <c r="CR3272" s="2"/>
      <c r="CS3272" s="2"/>
      <c r="CT3272" s="2"/>
      <c r="CU3272" s="2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2"/>
      <c r="DR3272" s="1"/>
      <c r="DS3272" s="1"/>
      <c r="DT3272" s="1"/>
      <c r="DU3272" s="2"/>
      <c r="DV3272" s="1"/>
      <c r="DW3272" s="1"/>
    </row>
    <row r="3273" spans="1:127" x14ac:dyDescent="0.3">
      <c r="A3273" s="1"/>
      <c r="B3273" s="1"/>
      <c r="C3273" s="1"/>
      <c r="D3273" s="1"/>
      <c r="E3273" s="1"/>
      <c r="F3273" s="1"/>
      <c r="G3273" s="2"/>
      <c r="H3273" s="2"/>
      <c r="I3273" s="1"/>
      <c r="J3273" s="1"/>
      <c r="K3273" s="2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2"/>
      <c r="BF3273" s="1"/>
      <c r="BG3273" s="1"/>
      <c r="BH3273" s="1"/>
      <c r="BI3273" s="1"/>
      <c r="BJ3273" s="1"/>
      <c r="BK3273" s="1"/>
      <c r="BL3273" s="1"/>
      <c r="BM3273" s="1"/>
      <c r="BN3273" s="2"/>
      <c r="BO3273" s="1"/>
      <c r="BP3273" s="1"/>
      <c r="BQ3273" s="1"/>
      <c r="BR3273" s="2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2"/>
      <c r="CG3273" s="1"/>
      <c r="CH3273" s="1"/>
      <c r="CI3273" s="2"/>
      <c r="CJ3273" s="1"/>
      <c r="CK3273" s="1"/>
      <c r="CL3273" s="1"/>
      <c r="CM3273" s="1"/>
      <c r="CN3273" s="1"/>
      <c r="CO3273" s="1"/>
      <c r="CP3273" s="1"/>
      <c r="CQ3273" s="1"/>
      <c r="CR3273" s="2"/>
      <c r="CS3273" s="2"/>
      <c r="CT3273" s="2"/>
      <c r="CU3273" s="2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2"/>
      <c r="DR3273" s="1"/>
      <c r="DS3273" s="1"/>
      <c r="DT3273" s="1"/>
      <c r="DU3273" s="2"/>
      <c r="DV3273" s="1"/>
      <c r="DW3273" s="1"/>
    </row>
    <row r="3274" spans="1:127" x14ac:dyDescent="0.3">
      <c r="A3274" s="1"/>
      <c r="B3274" s="1"/>
      <c r="C3274" s="1"/>
      <c r="D3274" s="1"/>
      <c r="E3274" s="1"/>
      <c r="F3274" s="1"/>
      <c r="G3274" s="2"/>
      <c r="H3274" s="2"/>
      <c r="I3274" s="1"/>
      <c r="J3274" s="1"/>
      <c r="K3274" s="2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2"/>
      <c r="BF3274" s="1"/>
      <c r="BG3274" s="1"/>
      <c r="BH3274" s="1"/>
      <c r="BI3274" s="1"/>
      <c r="BJ3274" s="1"/>
      <c r="BK3274" s="1"/>
      <c r="BL3274" s="1"/>
      <c r="BM3274" s="1"/>
      <c r="BN3274" s="2"/>
      <c r="BO3274" s="1"/>
      <c r="BP3274" s="1"/>
      <c r="BQ3274" s="1"/>
      <c r="BR3274" s="2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2"/>
      <c r="CG3274" s="1"/>
      <c r="CH3274" s="1"/>
      <c r="CI3274" s="2"/>
      <c r="CJ3274" s="1"/>
      <c r="CK3274" s="1"/>
      <c r="CL3274" s="1"/>
      <c r="CM3274" s="1"/>
      <c r="CN3274" s="1"/>
      <c r="CO3274" s="1"/>
      <c r="CP3274" s="1"/>
      <c r="CQ3274" s="1"/>
      <c r="CR3274" s="2"/>
      <c r="CS3274" s="2"/>
      <c r="CT3274" s="2"/>
      <c r="CU3274" s="2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2"/>
      <c r="DR3274" s="1"/>
      <c r="DS3274" s="1"/>
      <c r="DT3274" s="1"/>
      <c r="DU3274" s="2"/>
      <c r="DV3274" s="1"/>
      <c r="DW3274" s="1"/>
    </row>
    <row r="3275" spans="1:127" x14ac:dyDescent="0.3">
      <c r="A3275" s="1"/>
      <c r="B3275" s="1"/>
      <c r="C3275" s="1"/>
      <c r="D3275" s="1"/>
      <c r="E3275" s="1"/>
      <c r="F3275" s="1"/>
      <c r="G3275" s="1"/>
      <c r="H3275" s="2"/>
      <c r="I3275" s="1"/>
      <c r="J3275" s="1"/>
      <c r="K3275" s="2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2"/>
      <c r="BF3275" s="1"/>
      <c r="BG3275" s="1"/>
      <c r="BH3275" s="1"/>
      <c r="BI3275" s="1"/>
      <c r="BJ3275" s="1"/>
      <c r="BK3275" s="1"/>
      <c r="BL3275" s="1"/>
      <c r="BM3275" s="1"/>
      <c r="BN3275" s="2"/>
      <c r="BO3275" s="1"/>
      <c r="BP3275" s="1"/>
      <c r="BQ3275" s="1"/>
      <c r="BR3275" s="2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2"/>
      <c r="CG3275" s="1"/>
      <c r="CH3275" s="1"/>
      <c r="CI3275" s="2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2"/>
      <c r="DR3275" s="1"/>
      <c r="DS3275" s="1"/>
      <c r="DT3275" s="1"/>
      <c r="DU3275" s="1"/>
      <c r="DV3275" s="1"/>
      <c r="DW3275" s="1"/>
    </row>
    <row r="3276" spans="1:127" x14ac:dyDescent="0.3">
      <c r="A3276" s="1"/>
      <c r="B3276" s="1"/>
      <c r="C3276" s="1"/>
      <c r="D3276" s="1"/>
      <c r="E3276" s="1"/>
      <c r="F3276" s="1"/>
      <c r="G3276" s="2"/>
      <c r="H3276" s="2"/>
      <c r="I3276" s="1"/>
      <c r="J3276" s="1"/>
      <c r="K3276" s="2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2"/>
      <c r="BF3276" s="1"/>
      <c r="BG3276" s="1"/>
      <c r="BH3276" s="1"/>
      <c r="BI3276" s="1"/>
      <c r="BJ3276" s="1"/>
      <c r="BK3276" s="1"/>
      <c r="BL3276" s="1"/>
      <c r="BM3276" s="1"/>
      <c r="BN3276" s="2"/>
      <c r="BO3276" s="1"/>
      <c r="BP3276" s="1"/>
      <c r="BQ3276" s="1"/>
      <c r="BR3276" s="2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2"/>
      <c r="CG3276" s="1"/>
      <c r="CH3276" s="1"/>
      <c r="CI3276" s="2"/>
      <c r="CJ3276" s="1"/>
      <c r="CK3276" s="1"/>
      <c r="CL3276" s="1"/>
      <c r="CM3276" s="1"/>
      <c r="CN3276" s="1"/>
      <c r="CO3276" s="1"/>
      <c r="CP3276" s="1"/>
      <c r="CQ3276" s="1"/>
      <c r="CR3276" s="2"/>
      <c r="CS3276" s="2"/>
      <c r="CT3276" s="2"/>
      <c r="CU3276" s="2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2"/>
      <c r="DR3276" s="1"/>
      <c r="DS3276" s="1"/>
      <c r="DT3276" s="1"/>
      <c r="DU3276" s="2"/>
      <c r="DV3276" s="1"/>
      <c r="DW3276" s="1"/>
    </row>
    <row r="3277" spans="1:127" x14ac:dyDescent="0.3">
      <c r="A3277" s="1"/>
      <c r="B3277" s="1"/>
      <c r="C3277" s="1"/>
      <c r="D3277" s="1"/>
      <c r="E3277" s="1"/>
      <c r="F3277" s="1"/>
      <c r="G3277" s="2"/>
      <c r="H3277" s="2"/>
      <c r="I3277" s="1"/>
      <c r="J3277" s="1"/>
      <c r="K3277" s="2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2"/>
      <c r="BF3277" s="1"/>
      <c r="BG3277" s="1"/>
      <c r="BH3277" s="1"/>
      <c r="BI3277" s="1"/>
      <c r="BJ3277" s="1"/>
      <c r="BK3277" s="1"/>
      <c r="BL3277" s="1"/>
      <c r="BM3277" s="1"/>
      <c r="BN3277" s="2"/>
      <c r="BO3277" s="1"/>
      <c r="BP3277" s="1"/>
      <c r="BQ3277" s="1"/>
      <c r="BR3277" s="2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2"/>
      <c r="CG3277" s="1"/>
      <c r="CH3277" s="1"/>
      <c r="CI3277" s="2"/>
      <c r="CJ3277" s="1"/>
      <c r="CK3277" s="1"/>
      <c r="CL3277" s="1"/>
      <c r="CM3277" s="1"/>
      <c r="CN3277" s="1"/>
      <c r="CO3277" s="1"/>
      <c r="CP3277" s="1"/>
      <c r="CQ3277" s="1"/>
      <c r="CR3277" s="2"/>
      <c r="CS3277" s="2"/>
      <c r="CT3277" s="2"/>
      <c r="CU3277" s="2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2"/>
      <c r="DR3277" s="1"/>
      <c r="DS3277" s="1"/>
      <c r="DT3277" s="1"/>
      <c r="DU3277" s="2"/>
      <c r="DV3277" s="1"/>
      <c r="DW3277" s="1"/>
    </row>
    <row r="3278" spans="1:127" x14ac:dyDescent="0.3">
      <c r="A3278" s="1"/>
      <c r="B3278" s="1"/>
      <c r="C3278" s="1"/>
      <c r="D3278" s="1"/>
      <c r="E3278" s="1"/>
      <c r="F3278" s="1"/>
      <c r="G3278" s="2"/>
      <c r="H3278" s="2"/>
      <c r="I3278" s="1"/>
      <c r="J3278" s="1"/>
      <c r="K3278" s="2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2"/>
      <c r="BF3278" s="1"/>
      <c r="BG3278" s="1"/>
      <c r="BH3278" s="1"/>
      <c r="BI3278" s="1"/>
      <c r="BJ3278" s="1"/>
      <c r="BK3278" s="1"/>
      <c r="BL3278" s="1"/>
      <c r="BM3278" s="1"/>
      <c r="BN3278" s="2"/>
      <c r="BO3278" s="1"/>
      <c r="BP3278" s="1"/>
      <c r="BQ3278" s="1"/>
      <c r="BR3278" s="2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2"/>
      <c r="CG3278" s="1"/>
      <c r="CH3278" s="1"/>
      <c r="CI3278" s="2"/>
      <c r="CJ3278" s="1"/>
      <c r="CK3278" s="1"/>
      <c r="CL3278" s="1"/>
      <c r="CM3278" s="1"/>
      <c r="CN3278" s="1"/>
      <c r="CO3278" s="1"/>
      <c r="CP3278" s="1"/>
      <c r="CQ3278" s="1"/>
      <c r="CR3278" s="2"/>
      <c r="CS3278" s="2"/>
      <c r="CT3278" s="2"/>
      <c r="CU3278" s="2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2"/>
      <c r="DR3278" s="1"/>
      <c r="DS3278" s="1"/>
      <c r="DT3278" s="1"/>
      <c r="DU3278" s="2"/>
      <c r="DV3278" s="1"/>
      <c r="DW3278" s="1"/>
    </row>
    <row r="3279" spans="1:127" x14ac:dyDescent="0.3">
      <c r="A3279" s="1"/>
      <c r="B3279" s="1"/>
      <c r="C3279" s="1"/>
      <c r="D3279" s="1"/>
      <c r="E3279" s="1"/>
      <c r="F3279" s="1"/>
      <c r="G3279" s="2"/>
      <c r="H3279" s="2"/>
      <c r="I3279" s="1"/>
      <c r="J3279" s="1"/>
      <c r="K3279" s="2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2"/>
      <c r="BF3279" s="1"/>
      <c r="BG3279" s="1"/>
      <c r="BH3279" s="1"/>
      <c r="BI3279" s="1"/>
      <c r="BJ3279" s="1"/>
      <c r="BK3279" s="1"/>
      <c r="BL3279" s="1"/>
      <c r="BM3279" s="1"/>
      <c r="BN3279" s="2"/>
      <c r="BO3279" s="1"/>
      <c r="BP3279" s="1"/>
      <c r="BQ3279" s="1"/>
      <c r="BR3279" s="2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2"/>
      <c r="CG3279" s="1"/>
      <c r="CH3279" s="1"/>
      <c r="CI3279" s="2"/>
      <c r="CJ3279" s="1"/>
      <c r="CK3279" s="1"/>
      <c r="CL3279" s="1"/>
      <c r="CM3279" s="1"/>
      <c r="CN3279" s="1"/>
      <c r="CO3279" s="1"/>
      <c r="CP3279" s="1"/>
      <c r="CQ3279" s="1"/>
      <c r="CR3279" s="2"/>
      <c r="CS3279" s="2"/>
      <c r="CT3279" s="2"/>
      <c r="CU3279" s="2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2"/>
      <c r="DR3279" s="1"/>
      <c r="DS3279" s="1"/>
      <c r="DT3279" s="1"/>
      <c r="DU3279" s="2"/>
      <c r="DV3279" s="1"/>
      <c r="DW3279" s="1"/>
    </row>
    <row r="3280" spans="1:127" x14ac:dyDescent="0.3">
      <c r="A3280" s="1"/>
      <c r="B3280" s="1"/>
      <c r="C3280" s="1"/>
      <c r="D3280" s="1"/>
      <c r="E3280" s="1"/>
      <c r="F3280" s="1"/>
      <c r="G3280" s="2"/>
      <c r="H3280" s="2"/>
      <c r="I3280" s="1"/>
      <c r="J3280" s="1"/>
      <c r="K3280" s="2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2"/>
      <c r="BF3280" s="1"/>
      <c r="BG3280" s="1"/>
      <c r="BH3280" s="1"/>
      <c r="BI3280" s="1"/>
      <c r="BJ3280" s="1"/>
      <c r="BK3280" s="1"/>
      <c r="BL3280" s="1"/>
      <c r="BM3280" s="1"/>
      <c r="BN3280" s="2"/>
      <c r="BO3280" s="1"/>
      <c r="BP3280" s="1"/>
      <c r="BQ3280" s="1"/>
      <c r="BR3280" s="2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2"/>
      <c r="CG3280" s="1"/>
      <c r="CH3280" s="1"/>
      <c r="CI3280" s="2"/>
      <c r="CJ3280" s="1"/>
      <c r="CK3280" s="1"/>
      <c r="CL3280" s="1"/>
      <c r="CM3280" s="1"/>
      <c r="CN3280" s="1"/>
      <c r="CO3280" s="1"/>
      <c r="CP3280" s="1"/>
      <c r="CQ3280" s="1"/>
      <c r="CR3280" s="2"/>
      <c r="CS3280" s="2"/>
      <c r="CT3280" s="2"/>
      <c r="CU3280" s="2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2"/>
      <c r="DR3280" s="1"/>
      <c r="DS3280" s="1"/>
      <c r="DT3280" s="1"/>
      <c r="DU3280" s="2"/>
      <c r="DV3280" s="1"/>
      <c r="DW3280" s="1"/>
    </row>
    <row r="3281" spans="1:127" x14ac:dyDescent="0.3">
      <c r="A3281" s="1"/>
      <c r="B3281" s="1"/>
      <c r="C3281" s="1"/>
      <c r="D3281" s="1"/>
      <c r="E3281" s="1"/>
      <c r="F3281" s="1"/>
      <c r="G3281" s="1"/>
      <c r="H3281" s="2"/>
      <c r="I3281" s="1"/>
      <c r="J3281" s="1"/>
      <c r="K3281" s="2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2"/>
      <c r="BF3281" s="1"/>
      <c r="BG3281" s="1"/>
      <c r="BH3281" s="1"/>
      <c r="BI3281" s="1"/>
      <c r="BJ3281" s="1"/>
      <c r="BK3281" s="1"/>
      <c r="BL3281" s="1"/>
      <c r="BM3281" s="1"/>
      <c r="BN3281" s="2"/>
      <c r="BO3281" s="1"/>
      <c r="BP3281" s="1"/>
      <c r="BQ3281" s="1"/>
      <c r="BR3281" s="2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2"/>
      <c r="CG3281" s="1"/>
      <c r="CH3281" s="1"/>
      <c r="CI3281" s="2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2"/>
      <c r="DR3281" s="1"/>
      <c r="DS3281" s="1"/>
      <c r="DT3281" s="1"/>
      <c r="DU3281" s="2"/>
      <c r="DV3281" s="1"/>
      <c r="DW3281" s="1"/>
    </row>
    <row r="3282" spans="1:127" x14ac:dyDescent="0.3">
      <c r="A3282" s="1"/>
      <c r="B3282" s="1"/>
      <c r="C3282" s="1"/>
      <c r="D3282" s="1"/>
      <c r="E3282" s="1"/>
      <c r="F3282" s="1"/>
      <c r="G3282" s="2"/>
      <c r="H3282" s="2"/>
      <c r="I3282" s="1"/>
      <c r="J3282" s="1"/>
      <c r="K3282" s="2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2"/>
      <c r="BF3282" s="1"/>
      <c r="BG3282" s="1"/>
      <c r="BH3282" s="1"/>
      <c r="BI3282" s="1"/>
      <c r="BJ3282" s="1"/>
      <c r="BK3282" s="1"/>
      <c r="BL3282" s="1"/>
      <c r="BM3282" s="1"/>
      <c r="BN3282" s="2"/>
      <c r="BO3282" s="1"/>
      <c r="BP3282" s="1"/>
      <c r="BQ3282" s="1"/>
      <c r="BR3282" s="2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2"/>
      <c r="CG3282" s="1"/>
      <c r="CH3282" s="1"/>
      <c r="CI3282" s="2"/>
      <c r="CJ3282" s="1"/>
      <c r="CK3282" s="1"/>
      <c r="CL3282" s="1"/>
      <c r="CM3282" s="1"/>
      <c r="CN3282" s="1"/>
      <c r="CO3282" s="1"/>
      <c r="CP3282" s="1"/>
      <c r="CQ3282" s="1"/>
      <c r="CR3282" s="2"/>
      <c r="CS3282" s="2"/>
      <c r="CT3282" s="2"/>
      <c r="CU3282" s="2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2"/>
      <c r="DR3282" s="1"/>
      <c r="DS3282" s="1"/>
      <c r="DT3282" s="1"/>
      <c r="DU3282" s="2"/>
      <c r="DV3282" s="1"/>
      <c r="DW3282" s="1"/>
    </row>
    <row r="3283" spans="1:127" x14ac:dyDescent="0.3">
      <c r="A3283" s="1"/>
      <c r="B3283" s="1"/>
      <c r="C3283" s="1"/>
      <c r="D3283" s="1"/>
      <c r="E3283" s="1"/>
      <c r="F3283" s="1"/>
      <c r="G3283" s="2"/>
      <c r="H3283" s="2"/>
      <c r="I3283" s="1"/>
      <c r="J3283" s="1"/>
      <c r="K3283" s="2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2"/>
      <c r="BF3283" s="1"/>
      <c r="BG3283" s="1"/>
      <c r="BH3283" s="1"/>
      <c r="BI3283" s="1"/>
      <c r="BJ3283" s="1"/>
      <c r="BK3283" s="1"/>
      <c r="BL3283" s="1"/>
      <c r="BM3283" s="1"/>
      <c r="BN3283" s="2"/>
      <c r="BO3283" s="1"/>
      <c r="BP3283" s="1"/>
      <c r="BQ3283" s="1"/>
      <c r="BR3283" s="2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2"/>
      <c r="CG3283" s="1"/>
      <c r="CH3283" s="1"/>
      <c r="CI3283" s="2"/>
      <c r="CJ3283" s="1"/>
      <c r="CK3283" s="1"/>
      <c r="CL3283" s="1"/>
      <c r="CM3283" s="1"/>
      <c r="CN3283" s="1"/>
      <c r="CO3283" s="1"/>
      <c r="CP3283" s="1"/>
      <c r="CQ3283" s="1"/>
      <c r="CR3283" s="2"/>
      <c r="CS3283" s="2"/>
      <c r="CT3283" s="2"/>
      <c r="CU3283" s="2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2"/>
      <c r="DR3283" s="1"/>
      <c r="DS3283" s="1"/>
      <c r="DT3283" s="1"/>
      <c r="DU3283" s="2"/>
      <c r="DV3283" s="1"/>
      <c r="DW3283" s="1"/>
    </row>
    <row r="3284" spans="1:127" x14ac:dyDescent="0.3">
      <c r="A3284" s="1"/>
      <c r="B3284" s="1"/>
      <c r="C3284" s="1"/>
      <c r="D3284" s="1"/>
      <c r="E3284" s="1"/>
      <c r="F3284" s="1"/>
      <c r="G3284" s="1"/>
      <c r="H3284" s="2"/>
      <c r="I3284" s="1"/>
      <c r="J3284" s="1"/>
      <c r="K3284" s="2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2"/>
      <c r="BF3284" s="1"/>
      <c r="BG3284" s="1"/>
      <c r="BH3284" s="1"/>
      <c r="BI3284" s="1"/>
      <c r="BJ3284" s="1"/>
      <c r="BK3284" s="1"/>
      <c r="BL3284" s="1"/>
      <c r="BM3284" s="1"/>
      <c r="BN3284" s="2"/>
      <c r="BO3284" s="1"/>
      <c r="BP3284" s="1"/>
      <c r="BQ3284" s="1"/>
      <c r="BR3284" s="2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2"/>
      <c r="CG3284" s="1"/>
      <c r="CH3284" s="1"/>
      <c r="CI3284" s="2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2"/>
      <c r="DR3284" s="1"/>
      <c r="DS3284" s="1"/>
      <c r="DT3284" s="1"/>
      <c r="DU3284" s="1"/>
      <c r="DV3284" s="1"/>
      <c r="DW3284" s="1"/>
    </row>
    <row r="3285" spans="1:127" x14ac:dyDescent="0.3">
      <c r="A3285" s="1"/>
      <c r="B3285" s="1"/>
      <c r="C3285" s="1"/>
      <c r="D3285" s="1"/>
      <c r="E3285" s="1"/>
      <c r="F3285" s="1"/>
      <c r="G3285" s="1"/>
      <c r="H3285" s="2"/>
      <c r="I3285" s="1"/>
      <c r="J3285" s="1"/>
      <c r="K3285" s="2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2"/>
      <c r="BF3285" s="1"/>
      <c r="BG3285" s="1"/>
      <c r="BH3285" s="1"/>
      <c r="BI3285" s="1"/>
      <c r="BJ3285" s="1"/>
      <c r="BK3285" s="1"/>
      <c r="BL3285" s="1"/>
      <c r="BM3285" s="1"/>
      <c r="BN3285" s="2"/>
      <c r="BO3285" s="1"/>
      <c r="BP3285" s="1"/>
      <c r="BQ3285" s="1"/>
      <c r="BR3285" s="2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2"/>
      <c r="CG3285" s="1"/>
      <c r="CH3285" s="1"/>
      <c r="CI3285" s="2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2"/>
      <c r="DR3285" s="1"/>
      <c r="DS3285" s="1"/>
      <c r="DT3285" s="1"/>
      <c r="DU3285" s="1"/>
      <c r="DV3285" s="1"/>
      <c r="DW3285" s="1"/>
    </row>
    <row r="3286" spans="1:127" x14ac:dyDescent="0.3">
      <c r="A3286" s="1"/>
      <c r="B3286" s="1"/>
      <c r="C3286" s="1"/>
      <c r="D3286" s="1"/>
      <c r="E3286" s="1"/>
      <c r="F3286" s="1"/>
      <c r="G3286" s="2"/>
      <c r="H3286" s="2"/>
      <c r="I3286" s="1"/>
      <c r="J3286" s="1"/>
      <c r="K3286" s="2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2"/>
      <c r="BF3286" s="1"/>
      <c r="BG3286" s="1"/>
      <c r="BH3286" s="1"/>
      <c r="BI3286" s="1"/>
      <c r="BJ3286" s="1"/>
      <c r="BK3286" s="1"/>
      <c r="BL3286" s="1"/>
      <c r="BM3286" s="1"/>
      <c r="BN3286" s="2"/>
      <c r="BO3286" s="1"/>
      <c r="BP3286" s="1"/>
      <c r="BQ3286" s="1"/>
      <c r="BR3286" s="2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2"/>
      <c r="CG3286" s="1"/>
      <c r="CH3286" s="1"/>
      <c r="CI3286" s="2"/>
      <c r="CJ3286" s="1"/>
      <c r="CK3286" s="1"/>
      <c r="CL3286" s="1"/>
      <c r="CM3286" s="1"/>
      <c r="CN3286" s="1"/>
      <c r="CO3286" s="1"/>
      <c r="CP3286" s="1"/>
      <c r="CQ3286" s="1"/>
      <c r="CR3286" s="2"/>
      <c r="CS3286" s="2"/>
      <c r="CT3286" s="2"/>
      <c r="CU3286" s="2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2"/>
      <c r="DR3286" s="1"/>
      <c r="DS3286" s="1"/>
      <c r="DT3286" s="1"/>
      <c r="DU3286" s="2"/>
      <c r="DV3286" s="1"/>
      <c r="DW3286" s="1"/>
    </row>
    <row r="3287" spans="1:127" x14ac:dyDescent="0.3">
      <c r="A3287" s="1"/>
      <c r="B3287" s="1"/>
      <c r="C3287" s="1"/>
      <c r="D3287" s="1"/>
      <c r="E3287" s="1"/>
      <c r="F3287" s="1"/>
      <c r="G3287" s="1"/>
      <c r="H3287" s="2"/>
      <c r="I3287" s="1"/>
      <c r="J3287" s="1"/>
      <c r="K3287" s="2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2"/>
      <c r="BF3287" s="1"/>
      <c r="BG3287" s="1"/>
      <c r="BH3287" s="1"/>
      <c r="BI3287" s="1"/>
      <c r="BJ3287" s="1"/>
      <c r="BK3287" s="1"/>
      <c r="BL3287" s="1"/>
      <c r="BM3287" s="1"/>
      <c r="BN3287" s="2"/>
      <c r="BO3287" s="1"/>
      <c r="BP3287" s="1"/>
      <c r="BQ3287" s="1"/>
      <c r="BR3287" s="2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2"/>
      <c r="CG3287" s="1"/>
      <c r="CH3287" s="1"/>
      <c r="CI3287" s="2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2"/>
      <c r="DR3287" s="1"/>
      <c r="DS3287" s="1"/>
      <c r="DT3287" s="1"/>
      <c r="DU3287" s="2"/>
      <c r="DV3287" s="1"/>
      <c r="DW3287" s="1"/>
    </row>
    <row r="3288" spans="1:127" x14ac:dyDescent="0.3">
      <c r="A3288" s="1"/>
      <c r="B3288" s="1"/>
      <c r="C3288" s="1"/>
      <c r="D3288" s="1"/>
      <c r="E3288" s="1"/>
      <c r="F3288" s="1"/>
      <c r="G3288" s="1"/>
      <c r="H3288" s="2"/>
      <c r="I3288" s="1"/>
      <c r="J3288" s="1"/>
      <c r="K3288" s="2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2"/>
      <c r="BF3288" s="1"/>
      <c r="BG3288" s="1"/>
      <c r="BH3288" s="1"/>
      <c r="BI3288" s="1"/>
      <c r="BJ3288" s="1"/>
      <c r="BK3288" s="1"/>
      <c r="BL3288" s="1"/>
      <c r="BM3288" s="1"/>
      <c r="BN3288" s="2"/>
      <c r="BO3288" s="1"/>
      <c r="BP3288" s="1"/>
      <c r="BQ3288" s="1"/>
      <c r="BR3288" s="2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2"/>
      <c r="CG3288" s="1"/>
      <c r="CH3288" s="1"/>
      <c r="CI3288" s="2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2"/>
      <c r="DR3288" s="1"/>
      <c r="DS3288" s="1"/>
      <c r="DT3288" s="1"/>
      <c r="DU3288" s="2"/>
      <c r="DV3288" s="1"/>
      <c r="DW3288" s="1"/>
    </row>
    <row r="3289" spans="1:127" x14ac:dyDescent="0.3">
      <c r="A3289" s="1"/>
      <c r="B3289" s="1"/>
      <c r="C3289" s="1"/>
      <c r="D3289" s="1"/>
      <c r="E3289" s="1"/>
      <c r="F3289" s="1"/>
      <c r="G3289" s="1"/>
      <c r="H3289" s="2"/>
      <c r="I3289" s="1"/>
      <c r="J3289" s="1"/>
      <c r="K3289" s="2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2"/>
      <c r="BF3289" s="1"/>
      <c r="BG3289" s="1"/>
      <c r="BH3289" s="1"/>
      <c r="BI3289" s="1"/>
      <c r="BJ3289" s="1"/>
      <c r="BK3289" s="1"/>
      <c r="BL3289" s="1"/>
      <c r="BM3289" s="1"/>
      <c r="BN3289" s="2"/>
      <c r="BO3289" s="1"/>
      <c r="BP3289" s="1"/>
      <c r="BQ3289" s="1"/>
      <c r="BR3289" s="2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2"/>
      <c r="CG3289" s="1"/>
      <c r="CH3289" s="1"/>
      <c r="CI3289" s="2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2"/>
      <c r="DR3289" s="1"/>
      <c r="DS3289" s="1"/>
      <c r="DT3289" s="1"/>
      <c r="DU3289" s="2"/>
      <c r="DV3289" s="1"/>
      <c r="DW3289" s="1"/>
    </row>
    <row r="3290" spans="1:127" x14ac:dyDescent="0.3">
      <c r="A3290" s="1"/>
      <c r="B3290" s="1"/>
      <c r="C3290" s="1"/>
      <c r="D3290" s="1"/>
      <c r="E3290" s="1"/>
      <c r="F3290" s="1"/>
      <c r="G3290" s="1"/>
      <c r="H3290" s="2"/>
      <c r="I3290" s="1"/>
      <c r="J3290" s="1"/>
      <c r="K3290" s="2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2"/>
      <c r="BF3290" s="1"/>
      <c r="BG3290" s="1"/>
      <c r="BH3290" s="1"/>
      <c r="BI3290" s="1"/>
      <c r="BJ3290" s="1"/>
      <c r="BK3290" s="1"/>
      <c r="BL3290" s="1"/>
      <c r="BM3290" s="1"/>
      <c r="BN3290" s="2"/>
      <c r="BO3290" s="1"/>
      <c r="BP3290" s="1"/>
      <c r="BQ3290" s="1"/>
      <c r="BR3290" s="2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2"/>
      <c r="CG3290" s="1"/>
      <c r="CH3290" s="1"/>
      <c r="CI3290" s="2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2"/>
      <c r="DR3290" s="1"/>
      <c r="DS3290" s="1"/>
      <c r="DT3290" s="1"/>
      <c r="DU3290" s="1"/>
      <c r="DV3290" s="1"/>
      <c r="DW3290" s="1"/>
    </row>
    <row r="3291" spans="1:127" x14ac:dyDescent="0.3">
      <c r="A3291" s="1"/>
      <c r="B3291" s="1"/>
      <c r="C3291" s="1"/>
      <c r="D3291" s="1"/>
      <c r="E3291" s="1"/>
      <c r="F3291" s="1"/>
      <c r="G3291" s="2"/>
      <c r="H3291" s="2"/>
      <c r="I3291" s="1"/>
      <c r="J3291" s="1"/>
      <c r="K3291" s="2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2"/>
      <c r="BF3291" s="1"/>
      <c r="BG3291" s="1"/>
      <c r="BH3291" s="1"/>
      <c r="BI3291" s="1"/>
      <c r="BJ3291" s="1"/>
      <c r="BK3291" s="1"/>
      <c r="BL3291" s="1"/>
      <c r="BM3291" s="1"/>
      <c r="BN3291" s="2"/>
      <c r="BO3291" s="1"/>
      <c r="BP3291" s="1"/>
      <c r="BQ3291" s="1"/>
      <c r="BR3291" s="2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2"/>
      <c r="CG3291" s="1"/>
      <c r="CH3291" s="1"/>
      <c r="CI3291" s="2"/>
      <c r="CJ3291" s="1"/>
      <c r="CK3291" s="1"/>
      <c r="CL3291" s="1"/>
      <c r="CM3291" s="1"/>
      <c r="CN3291" s="1"/>
      <c r="CO3291" s="1"/>
      <c r="CP3291" s="1"/>
      <c r="CQ3291" s="1"/>
      <c r="CR3291" s="2"/>
      <c r="CS3291" s="2"/>
      <c r="CT3291" s="2"/>
      <c r="CU3291" s="2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2"/>
      <c r="DR3291" s="1"/>
      <c r="DS3291" s="1"/>
      <c r="DT3291" s="1"/>
      <c r="DU3291" s="2"/>
      <c r="DV3291" s="1"/>
      <c r="DW3291" s="1"/>
    </row>
    <row r="3292" spans="1:127" x14ac:dyDescent="0.3">
      <c r="A3292" s="1"/>
      <c r="B3292" s="1"/>
      <c r="C3292" s="1"/>
      <c r="D3292" s="1"/>
      <c r="E3292" s="1"/>
      <c r="F3292" s="1"/>
      <c r="G3292" s="2"/>
      <c r="H3292" s="2"/>
      <c r="I3292" s="1"/>
      <c r="J3292" s="1"/>
      <c r="K3292" s="2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2"/>
      <c r="BF3292" s="1"/>
      <c r="BG3292" s="1"/>
      <c r="BH3292" s="1"/>
      <c r="BI3292" s="1"/>
      <c r="BJ3292" s="1"/>
      <c r="BK3292" s="1"/>
      <c r="BL3292" s="1"/>
      <c r="BM3292" s="1"/>
      <c r="BN3292" s="2"/>
      <c r="BO3292" s="1"/>
      <c r="BP3292" s="1"/>
      <c r="BQ3292" s="1"/>
      <c r="BR3292" s="2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2"/>
      <c r="CG3292" s="1"/>
      <c r="CH3292" s="1"/>
      <c r="CI3292" s="2"/>
      <c r="CJ3292" s="1"/>
      <c r="CK3292" s="1"/>
      <c r="CL3292" s="1"/>
      <c r="CM3292" s="1"/>
      <c r="CN3292" s="1"/>
      <c r="CO3292" s="1"/>
      <c r="CP3292" s="1"/>
      <c r="CQ3292" s="1"/>
      <c r="CR3292" s="2"/>
      <c r="CS3292" s="2"/>
      <c r="CT3292" s="2"/>
      <c r="CU3292" s="2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2"/>
      <c r="DR3292" s="1"/>
      <c r="DS3292" s="1"/>
      <c r="DT3292" s="1"/>
      <c r="DU3292" s="2"/>
      <c r="DV3292" s="1"/>
      <c r="DW3292" s="1"/>
    </row>
    <row r="3293" spans="1:127" x14ac:dyDescent="0.3">
      <c r="A3293" s="1"/>
      <c r="B3293" s="1"/>
      <c r="C3293" s="1"/>
      <c r="D3293" s="1"/>
      <c r="E3293" s="1"/>
      <c r="F3293" s="1"/>
      <c r="G3293" s="2"/>
      <c r="H3293" s="2"/>
      <c r="I3293" s="1"/>
      <c r="J3293" s="1"/>
      <c r="K3293" s="2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2"/>
      <c r="BF3293" s="1"/>
      <c r="BG3293" s="1"/>
      <c r="BH3293" s="1"/>
      <c r="BI3293" s="1"/>
      <c r="BJ3293" s="1"/>
      <c r="BK3293" s="1"/>
      <c r="BL3293" s="1"/>
      <c r="BM3293" s="1"/>
      <c r="BN3293" s="2"/>
      <c r="BO3293" s="1"/>
      <c r="BP3293" s="1"/>
      <c r="BQ3293" s="1"/>
      <c r="BR3293" s="2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2"/>
      <c r="CG3293" s="1"/>
      <c r="CH3293" s="1"/>
      <c r="CI3293" s="2"/>
      <c r="CJ3293" s="1"/>
      <c r="CK3293" s="1"/>
      <c r="CL3293" s="1"/>
      <c r="CM3293" s="1"/>
      <c r="CN3293" s="1"/>
      <c r="CO3293" s="1"/>
      <c r="CP3293" s="1"/>
      <c r="CQ3293" s="1"/>
      <c r="CR3293" s="2"/>
      <c r="CS3293" s="2"/>
      <c r="CT3293" s="2"/>
      <c r="CU3293" s="2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2"/>
      <c r="DR3293" s="1"/>
      <c r="DS3293" s="1"/>
      <c r="DT3293" s="1"/>
      <c r="DU3293" s="2"/>
      <c r="DV3293" s="1"/>
      <c r="DW3293" s="1"/>
    </row>
    <row r="3294" spans="1:127" x14ac:dyDescent="0.3">
      <c r="A3294" s="1"/>
      <c r="B3294" s="1"/>
      <c r="C3294" s="1"/>
      <c r="D3294" s="1"/>
      <c r="E3294" s="1"/>
      <c r="F3294" s="1"/>
      <c r="G3294" s="2"/>
      <c r="H3294" s="2"/>
      <c r="I3294" s="1"/>
      <c r="J3294" s="1"/>
      <c r="K3294" s="2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2"/>
      <c r="BF3294" s="1"/>
      <c r="BG3294" s="1"/>
      <c r="BH3294" s="1"/>
      <c r="BI3294" s="1"/>
      <c r="BJ3294" s="1"/>
      <c r="BK3294" s="1"/>
      <c r="BL3294" s="1"/>
      <c r="BM3294" s="1"/>
      <c r="BN3294" s="2"/>
      <c r="BO3294" s="1"/>
      <c r="BP3294" s="1"/>
      <c r="BQ3294" s="1"/>
      <c r="BR3294" s="2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2"/>
      <c r="CG3294" s="1"/>
      <c r="CH3294" s="1"/>
      <c r="CI3294" s="2"/>
      <c r="CJ3294" s="1"/>
      <c r="CK3294" s="1"/>
      <c r="CL3294" s="1"/>
      <c r="CM3294" s="1"/>
      <c r="CN3294" s="1"/>
      <c r="CO3294" s="1"/>
      <c r="CP3294" s="1"/>
      <c r="CQ3294" s="1"/>
      <c r="CR3294" s="2"/>
      <c r="CS3294" s="2"/>
      <c r="CT3294" s="2"/>
      <c r="CU3294" s="2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2"/>
      <c r="DR3294" s="1"/>
      <c r="DS3294" s="1"/>
      <c r="DT3294" s="1"/>
      <c r="DU3294" s="2"/>
      <c r="DV3294" s="1"/>
      <c r="DW3294" s="1"/>
    </row>
    <row r="3295" spans="1:127" x14ac:dyDescent="0.3">
      <c r="A3295" s="1"/>
      <c r="B3295" s="1"/>
      <c r="C3295" s="1"/>
      <c r="D3295" s="1"/>
      <c r="E3295" s="1"/>
      <c r="F3295" s="1"/>
      <c r="G3295" s="1"/>
      <c r="H3295" s="2"/>
      <c r="I3295" s="1"/>
      <c r="J3295" s="1"/>
      <c r="K3295" s="2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2"/>
      <c r="BF3295" s="1"/>
      <c r="BG3295" s="1"/>
      <c r="BH3295" s="1"/>
      <c r="BI3295" s="1"/>
      <c r="BJ3295" s="1"/>
      <c r="BK3295" s="1"/>
      <c r="BL3295" s="1"/>
      <c r="BM3295" s="1"/>
      <c r="BN3295" s="2"/>
      <c r="BO3295" s="1"/>
      <c r="BP3295" s="1"/>
      <c r="BQ3295" s="1"/>
      <c r="BR3295" s="2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2"/>
      <c r="CG3295" s="1"/>
      <c r="CH3295" s="1"/>
      <c r="CI3295" s="2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2"/>
      <c r="DR3295" s="1"/>
      <c r="DS3295" s="1"/>
      <c r="DT3295" s="1"/>
      <c r="DU3295" s="1"/>
      <c r="DV3295" s="1"/>
      <c r="DW3295" s="1"/>
    </row>
    <row r="3296" spans="1:127" x14ac:dyDescent="0.3">
      <c r="A3296" s="1"/>
      <c r="B3296" s="1"/>
      <c r="C3296" s="1"/>
      <c r="D3296" s="1"/>
      <c r="E3296" s="1"/>
      <c r="F3296" s="1"/>
      <c r="G3296" s="2"/>
      <c r="H3296" s="2"/>
      <c r="I3296" s="1"/>
      <c r="J3296" s="1"/>
      <c r="K3296" s="2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2"/>
      <c r="BF3296" s="1"/>
      <c r="BG3296" s="1"/>
      <c r="BH3296" s="1"/>
      <c r="BI3296" s="1"/>
      <c r="BJ3296" s="1"/>
      <c r="BK3296" s="1"/>
      <c r="BL3296" s="1"/>
      <c r="BM3296" s="1"/>
      <c r="BN3296" s="2"/>
      <c r="BO3296" s="1"/>
      <c r="BP3296" s="1"/>
      <c r="BQ3296" s="1"/>
      <c r="BR3296" s="2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2"/>
      <c r="CG3296" s="1"/>
      <c r="CH3296" s="1"/>
      <c r="CI3296" s="2"/>
      <c r="CJ3296" s="1"/>
      <c r="CK3296" s="1"/>
      <c r="CL3296" s="1"/>
      <c r="CM3296" s="1"/>
      <c r="CN3296" s="1"/>
      <c r="CO3296" s="1"/>
      <c r="CP3296" s="1"/>
      <c r="CQ3296" s="1"/>
      <c r="CR3296" s="2"/>
      <c r="CS3296" s="2"/>
      <c r="CT3296" s="2"/>
      <c r="CU3296" s="2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2"/>
      <c r="DR3296" s="1"/>
      <c r="DS3296" s="1"/>
      <c r="DT3296" s="1"/>
      <c r="DU3296" s="2"/>
      <c r="DV3296" s="1"/>
      <c r="DW3296" s="1"/>
    </row>
    <row r="3297" spans="1:127" x14ac:dyDescent="0.3">
      <c r="A3297" s="1"/>
      <c r="B3297" s="1"/>
      <c r="C3297" s="1"/>
      <c r="D3297" s="1"/>
      <c r="E3297" s="1"/>
      <c r="F3297" s="1"/>
      <c r="G3297" s="2"/>
      <c r="H3297" s="2"/>
      <c r="I3297" s="1"/>
      <c r="J3297" s="1"/>
      <c r="K3297" s="2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2"/>
      <c r="BF3297" s="1"/>
      <c r="BG3297" s="1"/>
      <c r="BH3297" s="1"/>
      <c r="BI3297" s="1"/>
      <c r="BJ3297" s="1"/>
      <c r="BK3297" s="1"/>
      <c r="BL3297" s="1"/>
      <c r="BM3297" s="1"/>
      <c r="BN3297" s="2"/>
      <c r="BO3297" s="1"/>
      <c r="BP3297" s="1"/>
      <c r="BQ3297" s="1"/>
      <c r="BR3297" s="2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2"/>
      <c r="CG3297" s="1"/>
      <c r="CH3297" s="1"/>
      <c r="CI3297" s="2"/>
      <c r="CJ3297" s="1"/>
      <c r="CK3297" s="1"/>
      <c r="CL3297" s="1"/>
      <c r="CM3297" s="1"/>
      <c r="CN3297" s="1"/>
      <c r="CO3297" s="1"/>
      <c r="CP3297" s="1"/>
      <c r="CQ3297" s="1"/>
      <c r="CR3297" s="2"/>
      <c r="CS3297" s="2"/>
      <c r="CT3297" s="2"/>
      <c r="CU3297" s="2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2"/>
      <c r="DR3297" s="1"/>
      <c r="DS3297" s="1"/>
      <c r="DT3297" s="1"/>
      <c r="DU3297" s="2"/>
      <c r="DV3297" s="1"/>
      <c r="DW3297" s="1"/>
    </row>
    <row r="3298" spans="1:127" x14ac:dyDescent="0.3">
      <c r="A3298" s="1"/>
      <c r="B3298" s="1"/>
      <c r="C3298" s="1"/>
      <c r="D3298" s="1"/>
      <c r="E3298" s="1"/>
      <c r="F3298" s="1"/>
      <c r="G3298" s="2"/>
      <c r="H3298" s="2"/>
      <c r="I3298" s="1"/>
      <c r="J3298" s="1"/>
      <c r="K3298" s="2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2"/>
      <c r="BF3298" s="1"/>
      <c r="BG3298" s="1"/>
      <c r="BH3298" s="1"/>
      <c r="BI3298" s="1"/>
      <c r="BJ3298" s="1"/>
      <c r="BK3298" s="1"/>
      <c r="BL3298" s="1"/>
      <c r="BM3298" s="1"/>
      <c r="BN3298" s="2"/>
      <c r="BO3298" s="1"/>
      <c r="BP3298" s="1"/>
      <c r="BQ3298" s="1"/>
      <c r="BR3298" s="2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2"/>
      <c r="CG3298" s="1"/>
      <c r="CH3298" s="1"/>
      <c r="CI3298" s="2"/>
      <c r="CJ3298" s="1"/>
      <c r="CK3298" s="1"/>
      <c r="CL3298" s="1"/>
      <c r="CM3298" s="1"/>
      <c r="CN3298" s="1"/>
      <c r="CO3298" s="1"/>
      <c r="CP3298" s="1"/>
      <c r="CQ3298" s="1"/>
      <c r="CR3298" s="2"/>
      <c r="CS3298" s="2"/>
      <c r="CT3298" s="2"/>
      <c r="CU3298" s="2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2"/>
      <c r="DR3298" s="1"/>
      <c r="DS3298" s="1"/>
      <c r="DT3298" s="1"/>
      <c r="DU3298" s="2"/>
      <c r="DV3298" s="1"/>
      <c r="DW3298" s="1"/>
    </row>
    <row r="3299" spans="1:127" x14ac:dyDescent="0.3">
      <c r="A3299" s="1"/>
      <c r="B3299" s="1"/>
      <c r="C3299" s="1"/>
      <c r="D3299" s="1"/>
      <c r="E3299" s="1"/>
      <c r="F3299" s="1"/>
      <c r="G3299" s="1"/>
      <c r="H3299" s="2"/>
      <c r="I3299" s="1"/>
      <c r="J3299" s="1"/>
      <c r="K3299" s="2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2"/>
      <c r="BF3299" s="1"/>
      <c r="BG3299" s="1"/>
      <c r="BH3299" s="1"/>
      <c r="BI3299" s="1"/>
      <c r="BJ3299" s="1"/>
      <c r="BK3299" s="1"/>
      <c r="BL3299" s="1"/>
      <c r="BM3299" s="1"/>
      <c r="BN3299" s="2"/>
      <c r="BO3299" s="1"/>
      <c r="BP3299" s="1"/>
      <c r="BQ3299" s="1"/>
      <c r="BR3299" s="2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2"/>
      <c r="CG3299" s="1"/>
      <c r="CH3299" s="1"/>
      <c r="CI3299" s="2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2"/>
      <c r="DR3299" s="1"/>
      <c r="DS3299" s="1"/>
      <c r="DT3299" s="1"/>
      <c r="DU3299" s="2"/>
      <c r="DV3299" s="1"/>
      <c r="DW3299" s="1"/>
    </row>
    <row r="3300" spans="1:127" x14ac:dyDescent="0.3">
      <c r="A3300" s="1"/>
      <c r="B3300" s="1"/>
      <c r="C3300" s="1"/>
      <c r="D3300" s="1"/>
      <c r="E3300" s="1"/>
      <c r="F3300" s="1"/>
      <c r="G3300" s="1"/>
      <c r="H3300" s="2"/>
      <c r="I3300" s="1"/>
      <c r="J3300" s="1"/>
      <c r="K3300" s="2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2"/>
      <c r="BF3300" s="1"/>
      <c r="BG3300" s="1"/>
      <c r="BH3300" s="1"/>
      <c r="BI3300" s="1"/>
      <c r="BJ3300" s="1"/>
      <c r="BK3300" s="1"/>
      <c r="BL3300" s="1"/>
      <c r="BM3300" s="1"/>
      <c r="BN3300" s="2"/>
      <c r="BO3300" s="1"/>
      <c r="BP3300" s="1"/>
      <c r="BQ3300" s="1"/>
      <c r="BR3300" s="2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2"/>
      <c r="CG3300" s="1"/>
      <c r="CH3300" s="1"/>
      <c r="CI3300" s="2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2"/>
      <c r="DR3300" s="1"/>
      <c r="DS3300" s="1"/>
      <c r="DT3300" s="1"/>
      <c r="DU3300" s="1"/>
      <c r="DV3300" s="1"/>
      <c r="DW3300" s="1"/>
    </row>
    <row r="3301" spans="1:127" x14ac:dyDescent="0.3">
      <c r="A3301" s="1"/>
      <c r="B3301" s="1"/>
      <c r="C3301" s="1"/>
      <c r="D3301" s="1"/>
      <c r="E3301" s="1"/>
      <c r="F3301" s="1"/>
      <c r="G3301" s="2"/>
      <c r="H3301" s="2"/>
      <c r="I3301" s="1"/>
      <c r="J3301" s="1"/>
      <c r="K3301" s="2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2"/>
      <c r="BF3301" s="1"/>
      <c r="BG3301" s="1"/>
      <c r="BH3301" s="1"/>
      <c r="BI3301" s="1"/>
      <c r="BJ3301" s="1"/>
      <c r="BK3301" s="1"/>
      <c r="BL3301" s="1"/>
      <c r="BM3301" s="1"/>
      <c r="BN3301" s="2"/>
      <c r="BO3301" s="1"/>
      <c r="BP3301" s="1"/>
      <c r="BQ3301" s="1"/>
      <c r="BR3301" s="2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2"/>
      <c r="CG3301" s="1"/>
      <c r="CH3301" s="1"/>
      <c r="CI3301" s="2"/>
      <c r="CJ3301" s="1"/>
      <c r="CK3301" s="1"/>
      <c r="CL3301" s="1"/>
      <c r="CM3301" s="1"/>
      <c r="CN3301" s="1"/>
      <c r="CO3301" s="1"/>
      <c r="CP3301" s="1"/>
      <c r="CQ3301" s="1"/>
      <c r="CR3301" s="2"/>
      <c r="CS3301" s="2"/>
      <c r="CT3301" s="2"/>
      <c r="CU3301" s="2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2"/>
      <c r="DR3301" s="1"/>
      <c r="DS3301" s="1"/>
      <c r="DT3301" s="1"/>
      <c r="DU3301" s="2"/>
      <c r="DV3301" s="1"/>
      <c r="DW3301" s="1"/>
    </row>
    <row r="3302" spans="1:127" x14ac:dyDescent="0.3">
      <c r="A3302" s="1"/>
      <c r="B3302" s="1"/>
      <c r="C3302" s="1"/>
      <c r="D3302" s="1"/>
      <c r="E3302" s="1"/>
      <c r="F3302" s="1"/>
      <c r="G3302" s="2"/>
      <c r="H3302" s="2"/>
      <c r="I3302" s="1"/>
      <c r="J3302" s="1"/>
      <c r="K3302" s="2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2"/>
      <c r="BF3302" s="1"/>
      <c r="BG3302" s="1"/>
      <c r="BH3302" s="1"/>
      <c r="BI3302" s="1"/>
      <c r="BJ3302" s="1"/>
      <c r="BK3302" s="1"/>
      <c r="BL3302" s="1"/>
      <c r="BM3302" s="1"/>
      <c r="BN3302" s="2"/>
      <c r="BO3302" s="1"/>
      <c r="BP3302" s="1"/>
      <c r="BQ3302" s="1"/>
      <c r="BR3302" s="2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2"/>
      <c r="CG3302" s="1"/>
      <c r="CH3302" s="1"/>
      <c r="CI3302" s="2"/>
      <c r="CJ3302" s="1"/>
      <c r="CK3302" s="1"/>
      <c r="CL3302" s="1"/>
      <c r="CM3302" s="1"/>
      <c r="CN3302" s="1"/>
      <c r="CO3302" s="1"/>
      <c r="CP3302" s="1"/>
      <c r="CQ3302" s="1"/>
      <c r="CR3302" s="2"/>
      <c r="CS3302" s="2"/>
      <c r="CT3302" s="2"/>
      <c r="CU3302" s="2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2"/>
      <c r="DR3302" s="1"/>
      <c r="DS3302" s="1"/>
      <c r="DT3302" s="1"/>
      <c r="DU3302" s="2"/>
      <c r="DV3302" s="1"/>
      <c r="DW3302" s="1"/>
    </row>
    <row r="3303" spans="1:127" x14ac:dyDescent="0.3">
      <c r="A3303" s="1"/>
      <c r="B3303" s="1"/>
      <c r="C3303" s="1"/>
      <c r="D3303" s="1"/>
      <c r="E3303" s="1"/>
      <c r="F3303" s="1"/>
      <c r="G3303" s="2"/>
      <c r="H3303" s="2"/>
      <c r="I3303" s="1"/>
      <c r="J3303" s="1"/>
      <c r="K3303" s="2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2"/>
      <c r="BF3303" s="1"/>
      <c r="BG3303" s="1"/>
      <c r="BH3303" s="1"/>
      <c r="BI3303" s="1"/>
      <c r="BJ3303" s="1"/>
      <c r="BK3303" s="1"/>
      <c r="BL3303" s="1"/>
      <c r="BM3303" s="1"/>
      <c r="BN3303" s="2"/>
      <c r="BO3303" s="1"/>
      <c r="BP3303" s="1"/>
      <c r="BQ3303" s="1"/>
      <c r="BR3303" s="2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2"/>
      <c r="CG3303" s="1"/>
      <c r="CH3303" s="1"/>
      <c r="CI3303" s="2"/>
      <c r="CJ3303" s="1"/>
      <c r="CK3303" s="1"/>
      <c r="CL3303" s="1"/>
      <c r="CM3303" s="1"/>
      <c r="CN3303" s="1"/>
      <c r="CO3303" s="1"/>
      <c r="CP3303" s="1"/>
      <c r="CQ3303" s="1"/>
      <c r="CR3303" s="2"/>
      <c r="CS3303" s="2"/>
      <c r="CT3303" s="2"/>
      <c r="CU3303" s="2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2"/>
      <c r="DR3303" s="1"/>
      <c r="DS3303" s="1"/>
      <c r="DT3303" s="1"/>
      <c r="DU3303" s="2"/>
      <c r="DV3303" s="1"/>
      <c r="DW3303" s="1"/>
    </row>
    <row r="3304" spans="1:127" x14ac:dyDescent="0.3">
      <c r="A3304" s="1"/>
      <c r="B3304" s="1"/>
      <c r="C3304" s="1"/>
      <c r="D3304" s="1"/>
      <c r="E3304" s="1"/>
      <c r="F3304" s="1"/>
      <c r="G3304" s="2"/>
      <c r="H3304" s="2"/>
      <c r="I3304" s="1"/>
      <c r="J3304" s="1"/>
      <c r="K3304" s="2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2"/>
      <c r="BF3304" s="1"/>
      <c r="BG3304" s="1"/>
      <c r="BH3304" s="1"/>
      <c r="BI3304" s="1"/>
      <c r="BJ3304" s="1"/>
      <c r="BK3304" s="1"/>
      <c r="BL3304" s="1"/>
      <c r="BM3304" s="1"/>
      <c r="BN3304" s="2"/>
      <c r="BO3304" s="1"/>
      <c r="BP3304" s="1"/>
      <c r="BQ3304" s="1"/>
      <c r="BR3304" s="2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2"/>
      <c r="CG3304" s="1"/>
      <c r="CH3304" s="1"/>
      <c r="CI3304" s="2"/>
      <c r="CJ3304" s="1"/>
      <c r="CK3304" s="1"/>
      <c r="CL3304" s="1"/>
      <c r="CM3304" s="1"/>
      <c r="CN3304" s="1"/>
      <c r="CO3304" s="1"/>
      <c r="CP3304" s="1"/>
      <c r="CQ3304" s="1"/>
      <c r="CR3304" s="2"/>
      <c r="CS3304" s="2"/>
      <c r="CT3304" s="2"/>
      <c r="CU3304" s="2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2"/>
      <c r="DR3304" s="1"/>
      <c r="DS3304" s="1"/>
      <c r="DT3304" s="1"/>
      <c r="DU3304" s="2"/>
      <c r="DV3304" s="1"/>
      <c r="DW3304" s="1"/>
    </row>
    <row r="3305" spans="1:127" x14ac:dyDescent="0.3">
      <c r="A3305" s="1"/>
      <c r="B3305" s="1"/>
      <c r="C3305" s="1"/>
      <c r="D3305" s="1"/>
      <c r="E3305" s="1"/>
      <c r="F3305" s="1"/>
      <c r="G3305" s="2"/>
      <c r="H3305" s="2"/>
      <c r="I3305" s="1"/>
      <c r="J3305" s="1"/>
      <c r="K3305" s="2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2"/>
      <c r="BF3305" s="1"/>
      <c r="BG3305" s="1"/>
      <c r="BH3305" s="1"/>
      <c r="BI3305" s="1"/>
      <c r="BJ3305" s="1"/>
      <c r="BK3305" s="1"/>
      <c r="BL3305" s="1"/>
      <c r="BM3305" s="1"/>
      <c r="BN3305" s="2"/>
      <c r="BO3305" s="1"/>
      <c r="BP3305" s="1"/>
      <c r="BQ3305" s="1"/>
      <c r="BR3305" s="2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2"/>
      <c r="CG3305" s="1"/>
      <c r="CH3305" s="1"/>
      <c r="CI3305" s="2"/>
      <c r="CJ3305" s="1"/>
      <c r="CK3305" s="1"/>
      <c r="CL3305" s="1"/>
      <c r="CM3305" s="1"/>
      <c r="CN3305" s="1"/>
      <c r="CO3305" s="1"/>
      <c r="CP3305" s="1"/>
      <c r="CQ3305" s="1"/>
      <c r="CR3305" s="2"/>
      <c r="CS3305" s="2"/>
      <c r="CT3305" s="2"/>
      <c r="CU3305" s="2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2"/>
      <c r="DR3305" s="1"/>
      <c r="DS3305" s="1"/>
      <c r="DT3305" s="1"/>
      <c r="DU3305" s="2"/>
      <c r="DV3305" s="1"/>
      <c r="DW3305" s="1"/>
    </row>
    <row r="3306" spans="1:127" x14ac:dyDescent="0.3">
      <c r="A3306" s="1"/>
      <c r="B3306" s="1"/>
      <c r="C3306" s="1"/>
      <c r="D3306" s="1"/>
      <c r="E3306" s="1"/>
      <c r="F3306" s="1"/>
      <c r="G3306" s="1"/>
      <c r="H3306" s="2"/>
      <c r="I3306" s="1"/>
      <c r="J3306" s="1"/>
      <c r="K3306" s="2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2"/>
      <c r="BF3306" s="1"/>
      <c r="BG3306" s="1"/>
      <c r="BH3306" s="1"/>
      <c r="BI3306" s="1"/>
      <c r="BJ3306" s="1"/>
      <c r="BK3306" s="1"/>
      <c r="BL3306" s="1"/>
      <c r="BM3306" s="1"/>
      <c r="BN3306" s="2"/>
      <c r="BO3306" s="1"/>
      <c r="BP3306" s="1"/>
      <c r="BQ3306" s="1"/>
      <c r="BR3306" s="2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2"/>
      <c r="CG3306" s="1"/>
      <c r="CH3306" s="1"/>
      <c r="CI3306" s="2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2"/>
      <c r="DR3306" s="1"/>
      <c r="DS3306" s="1"/>
      <c r="DT3306" s="1"/>
      <c r="DU3306" s="1"/>
      <c r="DV3306" s="1"/>
      <c r="DW3306" s="1"/>
    </row>
    <row r="3307" spans="1:127" x14ac:dyDescent="0.3">
      <c r="A3307" s="1"/>
      <c r="B3307" s="1"/>
      <c r="C3307" s="1"/>
      <c r="D3307" s="1"/>
      <c r="E3307" s="1"/>
      <c r="F3307" s="1"/>
      <c r="G3307" s="2"/>
      <c r="H3307" s="2"/>
      <c r="I3307" s="1"/>
      <c r="J3307" s="1"/>
      <c r="K3307" s="2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2"/>
      <c r="BF3307" s="1"/>
      <c r="BG3307" s="1"/>
      <c r="BH3307" s="1"/>
      <c r="BI3307" s="1"/>
      <c r="BJ3307" s="1"/>
      <c r="BK3307" s="1"/>
      <c r="BL3307" s="1"/>
      <c r="BM3307" s="1"/>
      <c r="BN3307" s="2"/>
      <c r="BO3307" s="1"/>
      <c r="BP3307" s="1"/>
      <c r="BQ3307" s="1"/>
      <c r="BR3307" s="2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2"/>
      <c r="CG3307" s="1"/>
      <c r="CH3307" s="1"/>
      <c r="CI3307" s="2"/>
      <c r="CJ3307" s="1"/>
      <c r="CK3307" s="1"/>
      <c r="CL3307" s="1"/>
      <c r="CM3307" s="1"/>
      <c r="CN3307" s="1"/>
      <c r="CO3307" s="1"/>
      <c r="CP3307" s="1"/>
      <c r="CQ3307" s="1"/>
      <c r="CR3307" s="2"/>
      <c r="CS3307" s="2"/>
      <c r="CT3307" s="2"/>
      <c r="CU3307" s="2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2"/>
      <c r="DR3307" s="1"/>
      <c r="DS3307" s="1"/>
      <c r="DT3307" s="1"/>
      <c r="DU3307" s="2"/>
      <c r="DV3307" s="1"/>
      <c r="DW3307" s="1"/>
    </row>
    <row r="3308" spans="1:127" x14ac:dyDescent="0.3">
      <c r="A3308" s="1"/>
      <c r="B3308" s="1"/>
      <c r="C3308" s="1"/>
      <c r="D3308" s="1"/>
      <c r="E3308" s="1"/>
      <c r="F3308" s="1"/>
      <c r="G3308" s="2"/>
      <c r="H3308" s="2"/>
      <c r="I3308" s="1"/>
      <c r="J3308" s="1"/>
      <c r="K3308" s="2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2"/>
      <c r="BF3308" s="1"/>
      <c r="BG3308" s="1"/>
      <c r="BH3308" s="1"/>
      <c r="BI3308" s="1"/>
      <c r="BJ3308" s="1"/>
      <c r="BK3308" s="1"/>
      <c r="BL3308" s="1"/>
      <c r="BM3308" s="1"/>
      <c r="BN3308" s="2"/>
      <c r="BO3308" s="1"/>
      <c r="BP3308" s="1"/>
      <c r="BQ3308" s="1"/>
      <c r="BR3308" s="2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2"/>
      <c r="CG3308" s="1"/>
      <c r="CH3308" s="1"/>
      <c r="CI3308" s="2"/>
      <c r="CJ3308" s="1"/>
      <c r="CK3308" s="1"/>
      <c r="CL3308" s="1"/>
      <c r="CM3308" s="1"/>
      <c r="CN3308" s="1"/>
      <c r="CO3308" s="1"/>
      <c r="CP3308" s="1"/>
      <c r="CQ3308" s="1"/>
      <c r="CR3308" s="2"/>
      <c r="CS3308" s="2"/>
      <c r="CT3308" s="2"/>
      <c r="CU3308" s="2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2"/>
      <c r="DR3308" s="1"/>
      <c r="DS3308" s="1"/>
      <c r="DT3308" s="1"/>
      <c r="DU3308" s="2"/>
      <c r="DV3308" s="1"/>
      <c r="DW3308" s="1"/>
    </row>
    <row r="3309" spans="1:127" x14ac:dyDescent="0.3">
      <c r="A3309" s="1"/>
      <c r="B3309" s="1"/>
      <c r="C3309" s="1"/>
      <c r="D3309" s="1"/>
      <c r="E3309" s="1"/>
      <c r="F3309" s="1"/>
      <c r="G3309" s="1"/>
      <c r="H3309" s="2"/>
      <c r="I3309" s="1"/>
      <c r="J3309" s="1"/>
      <c r="K3309" s="2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2"/>
      <c r="BF3309" s="1"/>
      <c r="BG3309" s="1"/>
      <c r="BH3309" s="1"/>
      <c r="BI3309" s="1"/>
      <c r="BJ3309" s="1"/>
      <c r="BK3309" s="1"/>
      <c r="BL3309" s="1"/>
      <c r="BM3309" s="1"/>
      <c r="BN3309" s="2"/>
      <c r="BO3309" s="1"/>
      <c r="BP3309" s="1"/>
      <c r="BQ3309" s="1"/>
      <c r="BR3309" s="2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2"/>
      <c r="CG3309" s="1"/>
      <c r="CH3309" s="1"/>
      <c r="CI3309" s="2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2"/>
      <c r="DR3309" s="1"/>
      <c r="DS3309" s="1"/>
      <c r="DT3309" s="1"/>
      <c r="DU3309" s="1"/>
      <c r="DV3309" s="1"/>
      <c r="DW3309" s="1"/>
    </row>
    <row r="3310" spans="1:127" x14ac:dyDescent="0.3">
      <c r="A3310" s="1"/>
      <c r="B3310" s="1"/>
      <c r="C3310" s="1"/>
      <c r="D3310" s="1"/>
      <c r="E3310" s="1"/>
      <c r="F3310" s="1"/>
      <c r="G3310" s="2"/>
      <c r="H3310" s="2"/>
      <c r="I3310" s="1"/>
      <c r="J3310" s="1"/>
      <c r="K3310" s="2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2"/>
      <c r="BF3310" s="1"/>
      <c r="BG3310" s="1"/>
      <c r="BH3310" s="1"/>
      <c r="BI3310" s="1"/>
      <c r="BJ3310" s="1"/>
      <c r="BK3310" s="1"/>
      <c r="BL3310" s="1"/>
      <c r="BM3310" s="1"/>
      <c r="BN3310" s="2"/>
      <c r="BO3310" s="1"/>
      <c r="BP3310" s="1"/>
      <c r="BQ3310" s="1"/>
      <c r="BR3310" s="2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2"/>
      <c r="CG3310" s="1"/>
      <c r="CH3310" s="1"/>
      <c r="CI3310" s="2"/>
      <c r="CJ3310" s="1"/>
      <c r="CK3310" s="1"/>
      <c r="CL3310" s="1"/>
      <c r="CM3310" s="1"/>
      <c r="CN3310" s="1"/>
      <c r="CO3310" s="1"/>
      <c r="CP3310" s="1"/>
      <c r="CQ3310" s="1"/>
      <c r="CR3310" s="2"/>
      <c r="CS3310" s="2"/>
      <c r="CT3310" s="2"/>
      <c r="CU3310" s="2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2"/>
      <c r="DR3310" s="1"/>
      <c r="DS3310" s="1"/>
      <c r="DT3310" s="1"/>
      <c r="DU3310" s="2"/>
      <c r="DV3310" s="1"/>
      <c r="DW3310" s="1"/>
    </row>
    <row r="3311" spans="1:127" x14ac:dyDescent="0.3">
      <c r="A3311" s="1"/>
      <c r="B3311" s="1"/>
      <c r="C3311" s="1"/>
      <c r="D3311" s="1"/>
      <c r="E3311" s="1"/>
      <c r="F3311" s="1"/>
      <c r="G3311" s="2"/>
      <c r="H3311" s="2"/>
      <c r="I3311" s="1"/>
      <c r="J3311" s="1"/>
      <c r="K3311" s="2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2"/>
      <c r="BF3311" s="1"/>
      <c r="BG3311" s="1"/>
      <c r="BH3311" s="1"/>
      <c r="BI3311" s="1"/>
      <c r="BJ3311" s="1"/>
      <c r="BK3311" s="1"/>
      <c r="BL3311" s="1"/>
      <c r="BM3311" s="1"/>
      <c r="BN3311" s="2"/>
      <c r="BO3311" s="1"/>
      <c r="BP3311" s="1"/>
      <c r="BQ3311" s="1"/>
      <c r="BR3311" s="2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2"/>
      <c r="CG3311" s="1"/>
      <c r="CH3311" s="1"/>
      <c r="CI3311" s="2"/>
      <c r="CJ3311" s="1"/>
      <c r="CK3311" s="1"/>
      <c r="CL3311" s="1"/>
      <c r="CM3311" s="1"/>
      <c r="CN3311" s="1"/>
      <c r="CO3311" s="1"/>
      <c r="CP3311" s="1"/>
      <c r="CQ3311" s="1"/>
      <c r="CR3311" s="2"/>
      <c r="CS3311" s="2"/>
      <c r="CT3311" s="2"/>
      <c r="CU3311" s="2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2"/>
      <c r="DR3311" s="1"/>
      <c r="DS3311" s="1"/>
      <c r="DT3311" s="1"/>
      <c r="DU3311" s="2"/>
      <c r="DV3311" s="1"/>
      <c r="DW3311" s="1"/>
    </row>
    <row r="3312" spans="1:127" x14ac:dyDescent="0.3">
      <c r="A3312" s="1"/>
      <c r="B3312" s="1"/>
      <c r="C3312" s="1"/>
      <c r="D3312" s="1"/>
      <c r="E3312" s="1"/>
      <c r="F3312" s="1"/>
      <c r="G3312" s="2"/>
      <c r="H3312" s="2"/>
      <c r="I3312" s="1"/>
      <c r="J3312" s="1"/>
      <c r="K3312" s="2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2"/>
      <c r="BF3312" s="1"/>
      <c r="BG3312" s="1"/>
      <c r="BH3312" s="1"/>
      <c r="BI3312" s="1"/>
      <c r="BJ3312" s="1"/>
      <c r="BK3312" s="1"/>
      <c r="BL3312" s="1"/>
      <c r="BM3312" s="1"/>
      <c r="BN3312" s="2"/>
      <c r="BO3312" s="1"/>
      <c r="BP3312" s="1"/>
      <c r="BQ3312" s="1"/>
      <c r="BR3312" s="2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2"/>
      <c r="CG3312" s="1"/>
      <c r="CH3312" s="1"/>
      <c r="CI3312" s="2"/>
      <c r="CJ3312" s="1"/>
      <c r="CK3312" s="1"/>
      <c r="CL3312" s="1"/>
      <c r="CM3312" s="1"/>
      <c r="CN3312" s="1"/>
      <c r="CO3312" s="1"/>
      <c r="CP3312" s="1"/>
      <c r="CQ3312" s="1"/>
      <c r="CR3312" s="2"/>
      <c r="CS3312" s="2"/>
      <c r="CT3312" s="2"/>
      <c r="CU3312" s="2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2"/>
      <c r="DR3312" s="1"/>
      <c r="DS3312" s="1"/>
      <c r="DT3312" s="1"/>
      <c r="DU3312" s="2"/>
      <c r="DV3312" s="1"/>
      <c r="DW3312" s="1"/>
    </row>
    <row r="3313" spans="1:127" x14ac:dyDescent="0.3">
      <c r="A3313" s="1"/>
      <c r="B3313" s="1"/>
      <c r="C3313" s="1"/>
      <c r="D3313" s="1"/>
      <c r="E3313" s="1"/>
      <c r="F3313" s="1"/>
      <c r="G3313" s="2"/>
      <c r="H3313" s="2"/>
      <c r="I3313" s="1"/>
      <c r="J3313" s="1"/>
      <c r="K3313" s="2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2"/>
      <c r="BF3313" s="1"/>
      <c r="BG3313" s="1"/>
      <c r="BH3313" s="1"/>
      <c r="BI3313" s="1"/>
      <c r="BJ3313" s="1"/>
      <c r="BK3313" s="1"/>
      <c r="BL3313" s="1"/>
      <c r="BM3313" s="1"/>
      <c r="BN3313" s="2"/>
      <c r="BO3313" s="1"/>
      <c r="BP3313" s="1"/>
      <c r="BQ3313" s="2"/>
      <c r="BR3313" s="2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2"/>
      <c r="CG3313" s="1"/>
      <c r="CH3313" s="1"/>
      <c r="CI3313" s="2"/>
      <c r="CJ3313" s="1"/>
      <c r="CK3313" s="1"/>
      <c r="CL3313" s="1"/>
      <c r="CM3313" s="1"/>
      <c r="CN3313" s="1"/>
      <c r="CO3313" s="1"/>
      <c r="CP3313" s="1"/>
      <c r="CQ3313" s="1"/>
      <c r="CR3313" s="2"/>
      <c r="CS3313" s="2"/>
      <c r="CT3313" s="2"/>
      <c r="CU3313" s="2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2"/>
      <c r="DR3313" s="1"/>
      <c r="DS3313" s="1"/>
      <c r="DT3313" s="1"/>
      <c r="DU3313" s="2"/>
      <c r="DV3313" s="1"/>
      <c r="DW3313" s="1"/>
    </row>
    <row r="3314" spans="1:127" x14ac:dyDescent="0.3">
      <c r="A3314" s="1"/>
      <c r="B3314" s="1"/>
      <c r="C3314" s="1"/>
      <c r="D3314" s="1"/>
      <c r="E3314" s="1"/>
      <c r="F3314" s="1"/>
      <c r="G3314" s="1"/>
      <c r="H3314" s="2"/>
      <c r="I3314" s="1"/>
      <c r="J3314" s="1"/>
      <c r="K3314" s="2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2"/>
      <c r="BF3314" s="1"/>
      <c r="BG3314" s="1"/>
      <c r="BH3314" s="1"/>
      <c r="BI3314" s="1"/>
      <c r="BJ3314" s="1"/>
      <c r="BK3314" s="1"/>
      <c r="BL3314" s="1"/>
      <c r="BM3314" s="1"/>
      <c r="BN3314" s="2"/>
      <c r="BO3314" s="1"/>
      <c r="BP3314" s="1"/>
      <c r="BQ3314" s="1"/>
      <c r="BR3314" s="2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2"/>
      <c r="CG3314" s="1"/>
      <c r="CH3314" s="1"/>
      <c r="CI3314" s="2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2"/>
      <c r="DR3314" s="1"/>
      <c r="DS3314" s="1"/>
      <c r="DT3314" s="1"/>
      <c r="DU3314" s="1"/>
      <c r="DV3314" s="1"/>
      <c r="DW3314" s="1"/>
    </row>
    <row r="3315" spans="1:127" x14ac:dyDescent="0.3">
      <c r="A3315" s="1"/>
      <c r="B3315" s="1"/>
      <c r="C3315" s="1"/>
      <c r="D3315" s="1"/>
      <c r="E3315" s="1"/>
      <c r="F3315" s="1"/>
      <c r="G3315" s="1"/>
      <c r="H3315" s="2"/>
      <c r="I3315" s="1"/>
      <c r="J3315" s="1"/>
      <c r="K3315" s="2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2"/>
      <c r="BF3315" s="1"/>
      <c r="BG3315" s="1"/>
      <c r="BH3315" s="1"/>
      <c r="BI3315" s="1"/>
      <c r="BJ3315" s="1"/>
      <c r="BK3315" s="1"/>
      <c r="BL3315" s="1"/>
      <c r="BM3315" s="1"/>
      <c r="BN3315" s="2"/>
      <c r="BO3315" s="1"/>
      <c r="BP3315" s="1"/>
      <c r="BQ3315" s="1"/>
      <c r="BR3315" s="2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2"/>
      <c r="CG3315" s="1"/>
      <c r="CH3315" s="1"/>
      <c r="CI3315" s="2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2"/>
      <c r="DR3315" s="1"/>
      <c r="DS3315" s="1"/>
      <c r="DT3315" s="1"/>
      <c r="DU3315" s="1"/>
      <c r="DV3315" s="1"/>
      <c r="DW3315" s="1"/>
    </row>
    <row r="3316" spans="1:127" x14ac:dyDescent="0.3">
      <c r="A3316" s="1"/>
      <c r="B3316" s="1"/>
      <c r="C3316" s="1"/>
      <c r="D3316" s="1"/>
      <c r="E3316" s="1"/>
      <c r="F3316" s="1"/>
      <c r="G3316" s="1"/>
      <c r="H3316" s="2"/>
      <c r="I3316" s="1"/>
      <c r="J3316" s="1"/>
      <c r="K3316" s="2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2"/>
      <c r="BF3316" s="1"/>
      <c r="BG3316" s="1"/>
      <c r="BH3316" s="1"/>
      <c r="BI3316" s="1"/>
      <c r="BJ3316" s="1"/>
      <c r="BK3316" s="1"/>
      <c r="BL3316" s="1"/>
      <c r="BM3316" s="1"/>
      <c r="BN3316" s="2"/>
      <c r="BO3316" s="1"/>
      <c r="BP3316" s="1"/>
      <c r="BQ3316" s="1"/>
      <c r="BR3316" s="2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2"/>
      <c r="CG3316" s="1"/>
      <c r="CH3316" s="1"/>
      <c r="CI3316" s="2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2"/>
      <c r="DR3316" s="1"/>
      <c r="DS3316" s="1"/>
      <c r="DT3316" s="1"/>
      <c r="DU3316" s="1"/>
      <c r="DV3316" s="1"/>
      <c r="DW3316" s="1"/>
    </row>
    <row r="3317" spans="1:127" x14ac:dyDescent="0.3">
      <c r="A3317" s="1"/>
      <c r="B3317" s="1"/>
      <c r="C3317" s="1"/>
      <c r="D3317" s="1"/>
      <c r="E3317" s="1"/>
      <c r="F3317" s="1"/>
      <c r="G3317" s="1"/>
      <c r="H3317" s="2"/>
      <c r="I3317" s="1"/>
      <c r="J3317" s="1"/>
      <c r="K3317" s="2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2"/>
      <c r="BF3317" s="1"/>
      <c r="BG3317" s="1"/>
      <c r="BH3317" s="1"/>
      <c r="BI3317" s="1"/>
      <c r="BJ3317" s="1"/>
      <c r="BK3317" s="1"/>
      <c r="BL3317" s="1"/>
      <c r="BM3317" s="1"/>
      <c r="BN3317" s="2"/>
      <c r="BO3317" s="1"/>
      <c r="BP3317" s="1"/>
      <c r="BQ3317" s="1"/>
      <c r="BR3317" s="2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2"/>
      <c r="CG3317" s="1"/>
      <c r="CH3317" s="1"/>
      <c r="CI3317" s="2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2"/>
      <c r="DR3317" s="1"/>
      <c r="DS3317" s="1"/>
      <c r="DT3317" s="1"/>
      <c r="DU3317" s="1"/>
      <c r="DV3317" s="1"/>
      <c r="DW3317" s="1"/>
    </row>
    <row r="3318" spans="1:127" x14ac:dyDescent="0.3">
      <c r="A3318" s="1"/>
      <c r="B3318" s="1"/>
      <c r="C3318" s="1"/>
      <c r="D3318" s="1"/>
      <c r="E3318" s="1"/>
      <c r="F3318" s="1"/>
      <c r="G3318" s="2"/>
      <c r="H3318" s="2"/>
      <c r="I3318" s="1"/>
      <c r="J3318" s="1"/>
      <c r="K3318" s="2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2"/>
      <c r="BF3318" s="1"/>
      <c r="BG3318" s="1"/>
      <c r="BH3318" s="1"/>
      <c r="BI3318" s="1"/>
      <c r="BJ3318" s="1"/>
      <c r="BK3318" s="1"/>
      <c r="BL3318" s="1"/>
      <c r="BM3318" s="1"/>
      <c r="BN3318" s="2"/>
      <c r="BO3318" s="1"/>
      <c r="BP3318" s="1"/>
      <c r="BQ3318" s="1"/>
      <c r="BR3318" s="2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2"/>
      <c r="CG3318" s="1"/>
      <c r="CH3318" s="1"/>
      <c r="CI3318" s="2"/>
      <c r="CJ3318" s="1"/>
      <c r="CK3318" s="1"/>
      <c r="CL3318" s="1"/>
      <c r="CM3318" s="1"/>
      <c r="CN3318" s="1"/>
      <c r="CO3318" s="1"/>
      <c r="CP3318" s="1"/>
      <c r="CQ3318" s="1"/>
      <c r="CR3318" s="2"/>
      <c r="CS3318" s="2"/>
      <c r="CT3318" s="2"/>
      <c r="CU3318" s="2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2"/>
      <c r="DR3318" s="1"/>
      <c r="DS3318" s="1"/>
      <c r="DT3318" s="1"/>
      <c r="DU3318" s="2"/>
      <c r="DV3318" s="1"/>
      <c r="DW3318" s="1"/>
    </row>
    <row r="3319" spans="1:127" x14ac:dyDescent="0.3">
      <c r="A3319" s="1"/>
      <c r="B3319" s="1"/>
      <c r="C3319" s="1"/>
      <c r="D3319" s="1"/>
      <c r="E3319" s="1"/>
      <c r="F3319" s="1"/>
      <c r="G3319" s="2"/>
      <c r="H3319" s="2"/>
      <c r="I3319" s="1"/>
      <c r="J3319" s="1"/>
      <c r="K3319" s="2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2"/>
      <c r="BF3319" s="1"/>
      <c r="BG3319" s="1"/>
      <c r="BH3319" s="1"/>
      <c r="BI3319" s="1"/>
      <c r="BJ3319" s="1"/>
      <c r="BK3319" s="1"/>
      <c r="BL3319" s="1"/>
      <c r="BM3319" s="1"/>
      <c r="BN3319" s="2"/>
      <c r="BO3319" s="1"/>
      <c r="BP3319" s="1"/>
      <c r="BQ3319" s="1"/>
      <c r="BR3319" s="2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2"/>
      <c r="CG3319" s="1"/>
      <c r="CH3319" s="1"/>
      <c r="CI3319" s="2"/>
      <c r="CJ3319" s="1"/>
      <c r="CK3319" s="1"/>
      <c r="CL3319" s="1"/>
      <c r="CM3319" s="1"/>
      <c r="CN3319" s="1"/>
      <c r="CO3319" s="1"/>
      <c r="CP3319" s="1"/>
      <c r="CQ3319" s="1"/>
      <c r="CR3319" s="2"/>
      <c r="CS3319" s="2"/>
      <c r="CT3319" s="2"/>
      <c r="CU3319" s="2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2"/>
      <c r="DR3319" s="1"/>
      <c r="DS3319" s="1"/>
      <c r="DT3319" s="1"/>
      <c r="DU3319" s="2"/>
      <c r="DV3319" s="1"/>
      <c r="DW3319" s="1"/>
    </row>
    <row r="3320" spans="1:127" x14ac:dyDescent="0.3">
      <c r="A3320" s="1"/>
      <c r="B3320" s="1"/>
      <c r="C3320" s="1"/>
      <c r="D3320" s="1"/>
      <c r="E3320" s="1"/>
      <c r="F3320" s="1"/>
      <c r="G3320" s="2"/>
      <c r="H3320" s="2"/>
      <c r="I3320" s="1"/>
      <c r="J3320" s="1"/>
      <c r="K3320" s="2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2"/>
      <c r="BF3320" s="1"/>
      <c r="BG3320" s="1"/>
      <c r="BH3320" s="1"/>
      <c r="BI3320" s="1"/>
      <c r="BJ3320" s="1"/>
      <c r="BK3320" s="1"/>
      <c r="BL3320" s="1"/>
      <c r="BM3320" s="1"/>
      <c r="BN3320" s="2"/>
      <c r="BO3320" s="1"/>
      <c r="BP3320" s="1"/>
      <c r="BQ3320" s="1"/>
      <c r="BR3320" s="2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2"/>
      <c r="CG3320" s="1"/>
      <c r="CH3320" s="1"/>
      <c r="CI3320" s="2"/>
      <c r="CJ3320" s="1"/>
      <c r="CK3320" s="1"/>
      <c r="CL3320" s="1"/>
      <c r="CM3320" s="1"/>
      <c r="CN3320" s="1"/>
      <c r="CO3320" s="1"/>
      <c r="CP3320" s="1"/>
      <c r="CQ3320" s="1"/>
      <c r="CR3320" s="2"/>
      <c r="CS3320" s="2"/>
      <c r="CT3320" s="2"/>
      <c r="CU3320" s="2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2"/>
      <c r="DR3320" s="1"/>
      <c r="DS3320" s="1"/>
      <c r="DT3320" s="1"/>
      <c r="DU3320" s="2"/>
      <c r="DV3320" s="1"/>
      <c r="DW3320" s="1"/>
    </row>
    <row r="3321" spans="1:127" x14ac:dyDescent="0.3">
      <c r="A3321" s="1"/>
      <c r="B3321" s="1"/>
      <c r="C3321" s="1"/>
      <c r="D3321" s="1"/>
      <c r="E3321" s="1"/>
      <c r="F3321" s="1"/>
      <c r="G3321" s="1"/>
      <c r="H3321" s="2"/>
      <c r="I3321" s="1"/>
      <c r="J3321" s="1"/>
      <c r="K3321" s="2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2"/>
      <c r="BF3321" s="1"/>
      <c r="BG3321" s="1"/>
      <c r="BH3321" s="1"/>
      <c r="BI3321" s="1"/>
      <c r="BJ3321" s="1"/>
      <c r="BK3321" s="1"/>
      <c r="BL3321" s="1"/>
      <c r="BM3321" s="1"/>
      <c r="BN3321" s="2"/>
      <c r="BO3321" s="1"/>
      <c r="BP3321" s="1"/>
      <c r="BQ3321" s="1"/>
      <c r="BR3321" s="2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2"/>
      <c r="CG3321" s="1"/>
      <c r="CH3321" s="1"/>
      <c r="CI3321" s="2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2"/>
      <c r="DR3321" s="1"/>
      <c r="DS3321" s="1"/>
      <c r="DT3321" s="1"/>
      <c r="DU3321" s="1"/>
      <c r="DV3321" s="1"/>
      <c r="DW3321" s="1"/>
    </row>
    <row r="3322" spans="1:127" x14ac:dyDescent="0.3">
      <c r="A3322" s="1"/>
      <c r="B3322" s="1"/>
      <c r="C3322" s="1"/>
      <c r="D3322" s="1"/>
      <c r="E3322" s="1"/>
      <c r="F3322" s="1"/>
      <c r="G3322" s="2"/>
      <c r="H3322" s="2"/>
      <c r="I3322" s="1"/>
      <c r="J3322" s="1"/>
      <c r="K3322" s="2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2"/>
      <c r="BF3322" s="1"/>
      <c r="BG3322" s="1"/>
      <c r="BH3322" s="1"/>
      <c r="BI3322" s="1"/>
      <c r="BJ3322" s="1"/>
      <c r="BK3322" s="1"/>
      <c r="BL3322" s="1"/>
      <c r="BM3322" s="1"/>
      <c r="BN3322" s="2"/>
      <c r="BO3322" s="1"/>
      <c r="BP3322" s="1"/>
      <c r="BQ3322" s="1"/>
      <c r="BR3322" s="2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2"/>
      <c r="CG3322" s="1"/>
      <c r="CH3322" s="1"/>
      <c r="CI3322" s="2"/>
      <c r="CJ3322" s="1"/>
      <c r="CK3322" s="1"/>
      <c r="CL3322" s="1"/>
      <c r="CM3322" s="1"/>
      <c r="CN3322" s="1"/>
      <c r="CO3322" s="1"/>
      <c r="CP3322" s="1"/>
      <c r="CQ3322" s="1"/>
      <c r="CR3322" s="2"/>
      <c r="CS3322" s="2"/>
      <c r="CT3322" s="2"/>
      <c r="CU3322" s="2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2"/>
      <c r="DR3322" s="1"/>
      <c r="DS3322" s="1"/>
      <c r="DT3322" s="1"/>
      <c r="DU3322" s="2"/>
      <c r="DV3322" s="1"/>
      <c r="DW3322" s="1"/>
    </row>
    <row r="3323" spans="1:127" x14ac:dyDescent="0.3">
      <c r="A3323" s="1"/>
      <c r="B3323" s="1"/>
      <c r="C3323" s="1"/>
      <c r="D3323" s="1"/>
      <c r="E3323" s="1"/>
      <c r="F3323" s="1"/>
      <c r="G3323" s="2"/>
      <c r="H3323" s="2"/>
      <c r="I3323" s="1"/>
      <c r="J3323" s="1"/>
      <c r="K3323" s="2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2"/>
      <c r="BF3323" s="1"/>
      <c r="BG3323" s="1"/>
      <c r="BH3323" s="1"/>
      <c r="BI3323" s="1"/>
      <c r="BJ3323" s="1"/>
      <c r="BK3323" s="1"/>
      <c r="BL3323" s="1"/>
      <c r="BM3323" s="1"/>
      <c r="BN3323" s="2"/>
      <c r="BO3323" s="1"/>
      <c r="BP3323" s="1"/>
      <c r="BQ3323" s="1"/>
      <c r="BR3323" s="2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2"/>
      <c r="CG3323" s="1"/>
      <c r="CH3323" s="1"/>
      <c r="CI3323" s="2"/>
      <c r="CJ3323" s="1"/>
      <c r="CK3323" s="1"/>
      <c r="CL3323" s="1"/>
      <c r="CM3323" s="1"/>
      <c r="CN3323" s="1"/>
      <c r="CO3323" s="1"/>
      <c r="CP3323" s="1"/>
      <c r="CQ3323" s="1"/>
      <c r="CR3323" s="2"/>
      <c r="CS3323" s="2"/>
      <c r="CT3323" s="2"/>
      <c r="CU3323" s="2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2"/>
      <c r="DR3323" s="1"/>
      <c r="DS3323" s="1"/>
      <c r="DT3323" s="1"/>
      <c r="DU3323" s="2"/>
      <c r="DV3323" s="1"/>
      <c r="DW3323" s="1"/>
    </row>
    <row r="3324" spans="1:127" x14ac:dyDescent="0.3">
      <c r="A3324" s="1"/>
      <c r="B3324" s="1"/>
      <c r="C3324" s="1"/>
      <c r="D3324" s="1"/>
      <c r="E3324" s="1"/>
      <c r="F3324" s="1"/>
      <c r="G3324" s="2"/>
      <c r="H3324" s="2"/>
      <c r="I3324" s="1"/>
      <c r="J3324" s="1"/>
      <c r="K3324" s="2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2"/>
      <c r="BF3324" s="1"/>
      <c r="BG3324" s="1"/>
      <c r="BH3324" s="1"/>
      <c r="BI3324" s="1"/>
      <c r="BJ3324" s="1"/>
      <c r="BK3324" s="1"/>
      <c r="BL3324" s="1"/>
      <c r="BM3324" s="1"/>
      <c r="BN3324" s="2"/>
      <c r="BO3324" s="1"/>
      <c r="BP3324" s="1"/>
      <c r="BQ3324" s="1"/>
      <c r="BR3324" s="2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2"/>
      <c r="CG3324" s="1"/>
      <c r="CH3324" s="1"/>
      <c r="CI3324" s="2"/>
      <c r="CJ3324" s="1"/>
      <c r="CK3324" s="1"/>
      <c r="CL3324" s="1"/>
      <c r="CM3324" s="1"/>
      <c r="CN3324" s="1"/>
      <c r="CO3324" s="1"/>
      <c r="CP3324" s="1"/>
      <c r="CQ3324" s="1"/>
      <c r="CR3324" s="2"/>
      <c r="CS3324" s="2"/>
      <c r="CT3324" s="2"/>
      <c r="CU3324" s="2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2"/>
      <c r="DR3324" s="1"/>
      <c r="DS3324" s="1"/>
      <c r="DT3324" s="1"/>
      <c r="DU3324" s="2"/>
      <c r="DV3324" s="1"/>
      <c r="DW3324" s="1"/>
    </row>
    <row r="3325" spans="1:127" x14ac:dyDescent="0.3">
      <c r="A3325" s="1"/>
      <c r="B3325" s="1"/>
      <c r="C3325" s="1"/>
      <c r="D3325" s="1"/>
      <c r="E3325" s="1"/>
      <c r="F3325" s="1"/>
      <c r="G3325" s="1"/>
      <c r="H3325" s="2"/>
      <c r="I3325" s="1"/>
      <c r="J3325" s="1"/>
      <c r="K3325" s="2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2"/>
      <c r="BF3325" s="1"/>
      <c r="BG3325" s="1"/>
      <c r="BH3325" s="1"/>
      <c r="BI3325" s="1"/>
      <c r="BJ3325" s="1"/>
      <c r="BK3325" s="1"/>
      <c r="BL3325" s="1"/>
      <c r="BM3325" s="1"/>
      <c r="BN3325" s="2"/>
      <c r="BO3325" s="1"/>
      <c r="BP3325" s="1"/>
      <c r="BQ3325" s="1"/>
      <c r="BR3325" s="2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2"/>
      <c r="CG3325" s="1"/>
      <c r="CH3325" s="1"/>
      <c r="CI3325" s="2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2"/>
      <c r="DR3325" s="1"/>
      <c r="DS3325" s="1"/>
      <c r="DT3325" s="1"/>
      <c r="DU3325" s="2"/>
      <c r="DV3325" s="1"/>
      <c r="DW3325" s="1"/>
    </row>
    <row r="3326" spans="1:127" x14ac:dyDescent="0.3">
      <c r="A3326" s="1"/>
      <c r="B3326" s="1"/>
      <c r="C3326" s="1"/>
      <c r="D3326" s="1"/>
      <c r="E3326" s="1"/>
      <c r="F3326" s="1"/>
      <c r="G3326" s="2"/>
      <c r="H3326" s="2"/>
      <c r="I3326" s="1"/>
      <c r="J3326" s="1"/>
      <c r="K3326" s="2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2"/>
      <c r="BF3326" s="1"/>
      <c r="BG3326" s="1"/>
      <c r="BH3326" s="1"/>
      <c r="BI3326" s="1"/>
      <c r="BJ3326" s="1"/>
      <c r="BK3326" s="1"/>
      <c r="BL3326" s="1"/>
      <c r="BM3326" s="1"/>
      <c r="BN3326" s="2"/>
      <c r="BO3326" s="1"/>
      <c r="BP3326" s="1"/>
      <c r="BQ3326" s="1"/>
      <c r="BR3326" s="2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2"/>
      <c r="CG3326" s="1"/>
      <c r="CH3326" s="1"/>
      <c r="CI3326" s="2"/>
      <c r="CJ3326" s="1"/>
      <c r="CK3326" s="1"/>
      <c r="CL3326" s="1"/>
      <c r="CM3326" s="1"/>
      <c r="CN3326" s="1"/>
      <c r="CO3326" s="1"/>
      <c r="CP3326" s="1"/>
      <c r="CQ3326" s="1"/>
      <c r="CR3326" s="2"/>
      <c r="CS3326" s="2"/>
      <c r="CT3326" s="2"/>
      <c r="CU3326" s="2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2"/>
      <c r="DR3326" s="1"/>
      <c r="DS3326" s="1"/>
      <c r="DT3326" s="1"/>
      <c r="DU3326" s="2"/>
      <c r="DV3326" s="1"/>
      <c r="DW3326" s="1"/>
    </row>
    <row r="3327" spans="1:127" x14ac:dyDescent="0.3">
      <c r="A3327" s="1"/>
      <c r="B3327" s="1"/>
      <c r="C3327" s="1"/>
      <c r="D3327" s="1"/>
      <c r="E3327" s="1"/>
      <c r="F3327" s="1"/>
      <c r="G3327" s="2"/>
      <c r="H3327" s="2"/>
      <c r="I3327" s="1"/>
      <c r="J3327" s="1"/>
      <c r="K3327" s="2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2"/>
      <c r="BF3327" s="1"/>
      <c r="BG3327" s="1"/>
      <c r="BH3327" s="1"/>
      <c r="BI3327" s="1"/>
      <c r="BJ3327" s="1"/>
      <c r="BK3327" s="1"/>
      <c r="BL3327" s="1"/>
      <c r="BM3327" s="1"/>
      <c r="BN3327" s="2"/>
      <c r="BO3327" s="1"/>
      <c r="BP3327" s="1"/>
      <c r="BQ3327" s="1"/>
      <c r="BR3327" s="2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2"/>
      <c r="CG3327" s="1"/>
      <c r="CH3327" s="1"/>
      <c r="CI3327" s="2"/>
      <c r="CJ3327" s="1"/>
      <c r="CK3327" s="1"/>
      <c r="CL3327" s="1"/>
      <c r="CM3327" s="1"/>
      <c r="CN3327" s="1"/>
      <c r="CO3327" s="1"/>
      <c r="CP3327" s="1"/>
      <c r="CQ3327" s="1"/>
      <c r="CR3327" s="2"/>
      <c r="CS3327" s="2"/>
      <c r="CT3327" s="2"/>
      <c r="CU3327" s="2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2"/>
      <c r="DR3327" s="1"/>
      <c r="DS3327" s="1"/>
      <c r="DT3327" s="1"/>
      <c r="DU3327" s="2"/>
      <c r="DV3327" s="1"/>
      <c r="DW3327" s="1"/>
    </row>
    <row r="3328" spans="1:127" x14ac:dyDescent="0.3">
      <c r="A3328" s="1"/>
      <c r="B3328" s="1"/>
      <c r="C3328" s="1"/>
      <c r="D3328" s="1"/>
      <c r="E3328" s="1"/>
      <c r="F3328" s="1"/>
      <c r="G3328" s="1"/>
      <c r="H3328" s="2"/>
      <c r="I3328" s="1"/>
      <c r="J3328" s="1"/>
      <c r="K3328" s="2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2"/>
      <c r="BF3328" s="1"/>
      <c r="BG3328" s="1"/>
      <c r="BH3328" s="1"/>
      <c r="BI3328" s="1"/>
      <c r="BJ3328" s="1"/>
      <c r="BK3328" s="1"/>
      <c r="BL3328" s="1"/>
      <c r="BM3328" s="1"/>
      <c r="BN3328" s="2"/>
      <c r="BO3328" s="1"/>
      <c r="BP3328" s="1"/>
      <c r="BQ3328" s="1"/>
      <c r="BR3328" s="2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2"/>
      <c r="CG3328" s="1"/>
      <c r="CH3328" s="1"/>
      <c r="CI3328" s="2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2"/>
      <c r="DR3328" s="1"/>
      <c r="DS3328" s="1"/>
      <c r="DT3328" s="1"/>
      <c r="DU3328" s="2"/>
      <c r="DV3328" s="1"/>
      <c r="DW3328" s="1"/>
    </row>
    <row r="3329" spans="1:127" x14ac:dyDescent="0.3">
      <c r="A3329" s="1"/>
      <c r="B3329" s="1"/>
      <c r="C3329" s="1"/>
      <c r="D3329" s="1"/>
      <c r="E3329" s="1"/>
      <c r="F3329" s="1"/>
      <c r="G3329" s="2"/>
      <c r="H3329" s="2"/>
      <c r="I3329" s="1"/>
      <c r="J3329" s="1"/>
      <c r="K3329" s="2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2"/>
      <c r="BF3329" s="1"/>
      <c r="BG3329" s="1"/>
      <c r="BH3329" s="1"/>
      <c r="BI3329" s="1"/>
      <c r="BJ3329" s="1"/>
      <c r="BK3329" s="1"/>
      <c r="BL3329" s="1"/>
      <c r="BM3329" s="1"/>
      <c r="BN3329" s="2"/>
      <c r="BO3329" s="1"/>
      <c r="BP3329" s="1"/>
      <c r="BQ3329" s="1"/>
      <c r="BR3329" s="2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2"/>
      <c r="CG3329" s="1"/>
      <c r="CH3329" s="1"/>
      <c r="CI3329" s="2"/>
      <c r="CJ3329" s="1"/>
      <c r="CK3329" s="1"/>
      <c r="CL3329" s="1"/>
      <c r="CM3329" s="1"/>
      <c r="CN3329" s="1"/>
      <c r="CO3329" s="1"/>
      <c r="CP3329" s="1"/>
      <c r="CQ3329" s="1"/>
      <c r="CR3329" s="2"/>
      <c r="CS3329" s="2"/>
      <c r="CT3329" s="2"/>
      <c r="CU3329" s="2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2"/>
      <c r="DR3329" s="1"/>
      <c r="DS3329" s="1"/>
      <c r="DT3329" s="1"/>
      <c r="DU3329" s="2"/>
      <c r="DV3329" s="1"/>
      <c r="DW3329" s="1"/>
    </row>
    <row r="3330" spans="1:127" x14ac:dyDescent="0.3">
      <c r="A3330" s="1"/>
      <c r="B3330" s="1"/>
      <c r="C3330" s="1"/>
      <c r="D3330" s="1"/>
      <c r="E3330" s="1"/>
      <c r="F3330" s="1"/>
      <c r="G3330" s="2"/>
      <c r="H3330" s="2"/>
      <c r="I3330" s="1"/>
      <c r="J3330" s="1"/>
      <c r="K3330" s="2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2"/>
      <c r="BF3330" s="1"/>
      <c r="BG3330" s="1"/>
      <c r="BH3330" s="1"/>
      <c r="BI3330" s="1"/>
      <c r="BJ3330" s="1"/>
      <c r="BK3330" s="1"/>
      <c r="BL3330" s="1"/>
      <c r="BM3330" s="1"/>
      <c r="BN3330" s="2"/>
      <c r="BO3330" s="1"/>
      <c r="BP3330" s="1"/>
      <c r="BQ3330" s="1"/>
      <c r="BR3330" s="2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2"/>
      <c r="CG3330" s="1"/>
      <c r="CH3330" s="1"/>
      <c r="CI3330" s="2"/>
      <c r="CJ3330" s="1"/>
      <c r="CK3330" s="1"/>
      <c r="CL3330" s="1"/>
      <c r="CM3330" s="1"/>
      <c r="CN3330" s="1"/>
      <c r="CO3330" s="1"/>
      <c r="CP3330" s="1"/>
      <c r="CQ3330" s="1"/>
      <c r="CR3330" s="2"/>
      <c r="CS3330" s="2"/>
      <c r="CT3330" s="2"/>
      <c r="CU3330" s="2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2"/>
      <c r="DR3330" s="1"/>
      <c r="DS3330" s="1"/>
      <c r="DT3330" s="1"/>
      <c r="DU3330" s="2"/>
      <c r="DV3330" s="1"/>
      <c r="DW3330" s="1"/>
    </row>
    <row r="3331" spans="1:127" x14ac:dyDescent="0.3">
      <c r="A3331" s="1"/>
      <c r="B3331" s="1"/>
      <c r="C3331" s="1"/>
      <c r="D3331" s="1"/>
      <c r="E3331" s="1"/>
      <c r="F3331" s="1"/>
      <c r="G3331" s="2"/>
      <c r="H3331" s="2"/>
      <c r="I3331" s="1"/>
      <c r="J3331" s="1"/>
      <c r="K3331" s="2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2"/>
      <c r="BF3331" s="1"/>
      <c r="BG3331" s="1"/>
      <c r="BH3331" s="1"/>
      <c r="BI3331" s="1"/>
      <c r="BJ3331" s="1"/>
      <c r="BK3331" s="1"/>
      <c r="BL3331" s="1"/>
      <c r="BM3331" s="1"/>
      <c r="BN3331" s="2"/>
      <c r="BO3331" s="1"/>
      <c r="BP3331" s="1"/>
      <c r="BQ3331" s="1"/>
      <c r="BR3331" s="2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2"/>
      <c r="CG3331" s="1"/>
      <c r="CH3331" s="1"/>
      <c r="CI3331" s="2"/>
      <c r="CJ3331" s="1"/>
      <c r="CK3331" s="1"/>
      <c r="CL3331" s="1"/>
      <c r="CM3331" s="1"/>
      <c r="CN3331" s="1"/>
      <c r="CO3331" s="1"/>
      <c r="CP3331" s="1"/>
      <c r="CQ3331" s="1"/>
      <c r="CR3331" s="2"/>
      <c r="CS3331" s="2"/>
      <c r="CT3331" s="2"/>
      <c r="CU3331" s="2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2"/>
      <c r="DR3331" s="1"/>
      <c r="DS3331" s="1"/>
      <c r="DT3331" s="1"/>
      <c r="DU3331" s="2"/>
      <c r="DV3331" s="1"/>
      <c r="DW3331" s="1"/>
    </row>
    <row r="3332" spans="1:127" x14ac:dyDescent="0.3">
      <c r="A3332" s="1"/>
      <c r="B3332" s="1"/>
      <c r="C3332" s="1"/>
      <c r="D3332" s="1"/>
      <c r="E3332" s="1"/>
      <c r="F3332" s="1"/>
      <c r="G3332" s="1"/>
      <c r="H3332" s="2"/>
      <c r="I3332" s="1"/>
      <c r="J3332" s="1"/>
      <c r="K3332" s="2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2"/>
      <c r="BF3332" s="1"/>
      <c r="BG3332" s="1"/>
      <c r="BH3332" s="1"/>
      <c r="BI3332" s="1"/>
      <c r="BJ3332" s="1"/>
      <c r="BK3332" s="1"/>
      <c r="BL3332" s="1"/>
      <c r="BM3332" s="1"/>
      <c r="BN3332" s="2"/>
      <c r="BO3332" s="1"/>
      <c r="BP3332" s="1"/>
      <c r="BQ3332" s="1"/>
      <c r="BR3332" s="2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2"/>
      <c r="CG3332" s="1"/>
      <c r="CH3332" s="1"/>
      <c r="CI3332" s="2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2"/>
      <c r="DR3332" s="1"/>
      <c r="DS3332" s="1"/>
      <c r="DT3332" s="1"/>
      <c r="DU3332" s="1"/>
      <c r="DV3332" s="1"/>
      <c r="DW3332" s="1"/>
    </row>
    <row r="3333" spans="1:127" x14ac:dyDescent="0.3">
      <c r="A3333" s="1"/>
      <c r="B3333" s="1"/>
      <c r="C3333" s="1"/>
      <c r="D3333" s="1"/>
      <c r="E3333" s="1"/>
      <c r="F3333" s="1"/>
      <c r="G3333" s="1"/>
      <c r="H3333" s="2"/>
      <c r="I3333" s="1"/>
      <c r="J3333" s="1"/>
      <c r="K3333" s="2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2"/>
      <c r="BF3333" s="1"/>
      <c r="BG3333" s="1"/>
      <c r="BH3333" s="1"/>
      <c r="BI3333" s="1"/>
      <c r="BJ3333" s="1"/>
      <c r="BK3333" s="1"/>
      <c r="BL3333" s="1"/>
      <c r="BM3333" s="1"/>
      <c r="BN3333" s="2"/>
      <c r="BO3333" s="1"/>
      <c r="BP3333" s="1"/>
      <c r="BQ3333" s="1"/>
      <c r="BR3333" s="2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2"/>
      <c r="CG3333" s="1"/>
      <c r="CH3333" s="1"/>
      <c r="CI3333" s="2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2"/>
      <c r="DR3333" s="1"/>
      <c r="DS3333" s="1"/>
      <c r="DT3333" s="1"/>
      <c r="DU3333" s="1"/>
      <c r="DV3333" s="1"/>
      <c r="DW3333" s="1"/>
    </row>
    <row r="3334" spans="1:127" x14ac:dyDescent="0.3">
      <c r="A3334" s="1"/>
      <c r="B3334" s="1"/>
      <c r="C3334" s="1"/>
      <c r="D3334" s="1"/>
      <c r="E3334" s="1"/>
      <c r="F3334" s="1"/>
      <c r="G3334" s="1"/>
      <c r="H3334" s="2"/>
      <c r="I3334" s="1"/>
      <c r="J3334" s="1"/>
      <c r="K3334" s="2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2"/>
      <c r="BF3334" s="1"/>
      <c r="BG3334" s="1"/>
      <c r="BH3334" s="1"/>
      <c r="BI3334" s="1"/>
      <c r="BJ3334" s="1"/>
      <c r="BK3334" s="1"/>
      <c r="BL3334" s="1"/>
      <c r="BM3334" s="1"/>
      <c r="BN3334" s="2"/>
      <c r="BO3334" s="1"/>
      <c r="BP3334" s="1"/>
      <c r="BQ3334" s="1"/>
      <c r="BR3334" s="2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2"/>
      <c r="CG3334" s="1"/>
      <c r="CH3334" s="1"/>
      <c r="CI3334" s="2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2"/>
      <c r="DR3334" s="1"/>
      <c r="DS3334" s="1"/>
      <c r="DT3334" s="1"/>
      <c r="DU3334" s="1"/>
      <c r="DV3334" s="1"/>
      <c r="DW3334" s="1"/>
    </row>
    <row r="3335" spans="1:127" x14ac:dyDescent="0.3">
      <c r="A3335" s="1"/>
      <c r="B3335" s="1"/>
      <c r="C3335" s="1"/>
      <c r="D3335" s="1"/>
      <c r="E3335" s="1"/>
      <c r="F3335" s="1"/>
      <c r="G3335" s="1"/>
      <c r="H3335" s="2"/>
      <c r="I3335" s="1"/>
      <c r="J3335" s="1"/>
      <c r="K3335" s="2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2"/>
      <c r="BF3335" s="1"/>
      <c r="BG3335" s="1"/>
      <c r="BH3335" s="1"/>
      <c r="BI3335" s="1"/>
      <c r="BJ3335" s="1"/>
      <c r="BK3335" s="1"/>
      <c r="BL3335" s="1"/>
      <c r="BM3335" s="1"/>
      <c r="BN3335" s="2"/>
      <c r="BO3335" s="1"/>
      <c r="BP3335" s="1"/>
      <c r="BQ3335" s="1"/>
      <c r="BR3335" s="2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2"/>
      <c r="CG3335" s="1"/>
      <c r="CH3335" s="1"/>
      <c r="CI3335" s="2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2"/>
      <c r="DR3335" s="1"/>
      <c r="DS3335" s="1"/>
      <c r="DT3335" s="1"/>
      <c r="DU3335" s="1"/>
      <c r="DV3335" s="1"/>
      <c r="DW3335" s="1"/>
    </row>
    <row r="3336" spans="1:127" x14ac:dyDescent="0.3">
      <c r="A3336" s="1"/>
      <c r="B3336" s="1"/>
      <c r="C3336" s="1"/>
      <c r="D3336" s="1"/>
      <c r="E3336" s="1"/>
      <c r="F3336" s="1"/>
      <c r="G3336" s="2"/>
      <c r="H3336" s="2"/>
      <c r="I3336" s="1"/>
      <c r="J3336" s="1"/>
      <c r="K3336" s="2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2"/>
      <c r="BF3336" s="1"/>
      <c r="BG3336" s="1"/>
      <c r="BH3336" s="1"/>
      <c r="BI3336" s="1"/>
      <c r="BJ3336" s="1"/>
      <c r="BK3336" s="1"/>
      <c r="BL3336" s="1"/>
      <c r="BM3336" s="1"/>
      <c r="BN3336" s="2"/>
      <c r="BO3336" s="1"/>
      <c r="BP3336" s="1"/>
      <c r="BQ3336" s="1"/>
      <c r="BR3336" s="2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2"/>
      <c r="CG3336" s="1"/>
      <c r="CH3336" s="1"/>
      <c r="CI3336" s="2"/>
      <c r="CJ3336" s="1"/>
      <c r="CK3336" s="1"/>
      <c r="CL3336" s="1"/>
      <c r="CM3336" s="1"/>
      <c r="CN3336" s="1"/>
      <c r="CO3336" s="1"/>
      <c r="CP3336" s="1"/>
      <c r="CQ3336" s="1"/>
      <c r="CR3336" s="2"/>
      <c r="CS3336" s="2"/>
      <c r="CT3336" s="2"/>
      <c r="CU3336" s="2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2"/>
      <c r="DR3336" s="1"/>
      <c r="DS3336" s="1"/>
      <c r="DT3336" s="1"/>
      <c r="DU3336" s="2"/>
      <c r="DV3336" s="1"/>
      <c r="DW3336" s="1"/>
    </row>
    <row r="3337" spans="1:127" x14ac:dyDescent="0.3">
      <c r="A3337" s="1"/>
      <c r="B3337" s="1"/>
      <c r="C3337" s="1"/>
      <c r="D3337" s="1"/>
      <c r="E3337" s="1"/>
      <c r="F3337" s="1"/>
      <c r="G3337" s="2"/>
      <c r="H3337" s="2"/>
      <c r="I3337" s="1"/>
      <c r="J3337" s="1"/>
      <c r="K3337" s="2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2"/>
      <c r="BF3337" s="1"/>
      <c r="BG3337" s="1"/>
      <c r="BH3337" s="1"/>
      <c r="BI3337" s="1"/>
      <c r="BJ3337" s="1"/>
      <c r="BK3337" s="1"/>
      <c r="BL3337" s="1"/>
      <c r="BM3337" s="1"/>
      <c r="BN3337" s="2"/>
      <c r="BO3337" s="1"/>
      <c r="BP3337" s="1"/>
      <c r="BQ3337" s="1"/>
      <c r="BR3337" s="2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2"/>
      <c r="CG3337" s="1"/>
      <c r="CH3337" s="1"/>
      <c r="CI3337" s="2"/>
      <c r="CJ3337" s="1"/>
      <c r="CK3337" s="1"/>
      <c r="CL3337" s="1"/>
      <c r="CM3337" s="1"/>
      <c r="CN3337" s="1"/>
      <c r="CO3337" s="1"/>
      <c r="CP3337" s="1"/>
      <c r="CQ3337" s="1"/>
      <c r="CR3337" s="2"/>
      <c r="CS3337" s="2"/>
      <c r="CT3337" s="2"/>
      <c r="CU3337" s="2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2"/>
      <c r="DR3337" s="1"/>
      <c r="DS3337" s="1"/>
      <c r="DT3337" s="1"/>
      <c r="DU3337" s="2"/>
      <c r="DV3337" s="1"/>
      <c r="DW3337" s="1"/>
    </row>
    <row r="3338" spans="1:127" x14ac:dyDescent="0.3">
      <c r="A3338" s="1"/>
      <c r="B3338" s="1"/>
      <c r="C3338" s="1"/>
      <c r="D3338" s="1"/>
      <c r="E3338" s="1"/>
      <c r="F3338" s="1"/>
      <c r="G3338" s="2"/>
      <c r="H3338" s="2"/>
      <c r="I3338" s="1"/>
      <c r="J3338" s="1"/>
      <c r="K3338" s="2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2"/>
      <c r="BF3338" s="1"/>
      <c r="BG3338" s="1"/>
      <c r="BH3338" s="1"/>
      <c r="BI3338" s="1"/>
      <c r="BJ3338" s="1"/>
      <c r="BK3338" s="1"/>
      <c r="BL3338" s="1"/>
      <c r="BM3338" s="1"/>
      <c r="BN3338" s="2"/>
      <c r="BO3338" s="1"/>
      <c r="BP3338" s="1"/>
      <c r="BQ3338" s="1"/>
      <c r="BR3338" s="2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2"/>
      <c r="CG3338" s="1"/>
      <c r="CH3338" s="1"/>
      <c r="CI3338" s="2"/>
      <c r="CJ3338" s="1"/>
      <c r="CK3338" s="1"/>
      <c r="CL3338" s="1"/>
      <c r="CM3338" s="1"/>
      <c r="CN3338" s="1"/>
      <c r="CO3338" s="1"/>
      <c r="CP3338" s="1"/>
      <c r="CQ3338" s="1"/>
      <c r="CR3338" s="2"/>
      <c r="CS3338" s="2"/>
      <c r="CT3338" s="2"/>
      <c r="CU3338" s="2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2"/>
      <c r="DR3338" s="1"/>
      <c r="DS3338" s="1"/>
      <c r="DT3338" s="1"/>
      <c r="DU3338" s="2"/>
      <c r="DV3338" s="1"/>
      <c r="DW3338" s="1"/>
    </row>
    <row r="3339" spans="1:127" x14ac:dyDescent="0.3">
      <c r="A3339" s="1"/>
      <c r="B3339" s="1"/>
      <c r="C3339" s="1"/>
      <c r="D3339" s="1"/>
      <c r="E3339" s="1"/>
      <c r="F3339" s="1"/>
      <c r="G3339" s="2"/>
      <c r="H3339" s="2"/>
      <c r="I3339" s="1"/>
      <c r="J3339" s="1"/>
      <c r="K3339" s="2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2"/>
      <c r="BF3339" s="1"/>
      <c r="BG3339" s="1"/>
      <c r="BH3339" s="1"/>
      <c r="BI3339" s="1"/>
      <c r="BJ3339" s="1"/>
      <c r="BK3339" s="1"/>
      <c r="BL3339" s="1"/>
      <c r="BM3339" s="1"/>
      <c r="BN3339" s="2"/>
      <c r="BO3339" s="1"/>
      <c r="BP3339" s="1"/>
      <c r="BQ3339" s="1"/>
      <c r="BR3339" s="2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2"/>
      <c r="CG3339" s="1"/>
      <c r="CH3339" s="1"/>
      <c r="CI3339" s="2"/>
      <c r="CJ3339" s="1"/>
      <c r="CK3339" s="1"/>
      <c r="CL3339" s="1"/>
      <c r="CM3339" s="1"/>
      <c r="CN3339" s="1"/>
      <c r="CO3339" s="1"/>
      <c r="CP3339" s="1"/>
      <c r="CQ3339" s="1"/>
      <c r="CR3339" s="2"/>
      <c r="CS3339" s="2"/>
      <c r="CT3339" s="2"/>
      <c r="CU3339" s="2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2"/>
      <c r="DR3339" s="1"/>
      <c r="DS3339" s="1"/>
      <c r="DT3339" s="1"/>
      <c r="DU3339" s="2"/>
      <c r="DV3339" s="1"/>
      <c r="DW3339" s="1"/>
    </row>
    <row r="3340" spans="1:127" x14ac:dyDescent="0.3">
      <c r="A3340" s="1"/>
      <c r="B3340" s="1"/>
      <c r="C3340" s="1"/>
      <c r="D3340" s="1"/>
      <c r="E3340" s="1"/>
      <c r="F3340" s="1"/>
      <c r="G3340" s="2"/>
      <c r="H3340" s="2"/>
      <c r="I3340" s="1"/>
      <c r="J3340" s="1"/>
      <c r="K3340" s="2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2"/>
      <c r="BF3340" s="1"/>
      <c r="BG3340" s="1"/>
      <c r="BH3340" s="1"/>
      <c r="BI3340" s="1"/>
      <c r="BJ3340" s="1"/>
      <c r="BK3340" s="1"/>
      <c r="BL3340" s="1"/>
      <c r="BM3340" s="1"/>
      <c r="BN3340" s="2"/>
      <c r="BO3340" s="1"/>
      <c r="BP3340" s="1"/>
      <c r="BQ3340" s="1"/>
      <c r="BR3340" s="2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2"/>
      <c r="CG3340" s="1"/>
      <c r="CH3340" s="1"/>
      <c r="CI3340" s="2"/>
      <c r="CJ3340" s="1"/>
      <c r="CK3340" s="1"/>
      <c r="CL3340" s="1"/>
      <c r="CM3340" s="1"/>
      <c r="CN3340" s="1"/>
      <c r="CO3340" s="1"/>
      <c r="CP3340" s="1"/>
      <c r="CQ3340" s="1"/>
      <c r="CR3340" s="2"/>
      <c r="CS3340" s="2"/>
      <c r="CT3340" s="2"/>
      <c r="CU3340" s="2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2"/>
      <c r="DR3340" s="1"/>
      <c r="DS3340" s="1"/>
      <c r="DT3340" s="1"/>
      <c r="DU3340" s="2"/>
      <c r="DV3340" s="1"/>
      <c r="DW3340" s="1"/>
    </row>
    <row r="3341" spans="1:127" x14ac:dyDescent="0.3">
      <c r="A3341" s="1"/>
      <c r="B3341" s="1"/>
      <c r="C3341" s="1"/>
      <c r="D3341" s="1"/>
      <c r="E3341" s="1"/>
      <c r="F3341" s="1"/>
      <c r="G3341" s="2"/>
      <c r="H3341" s="2"/>
      <c r="I3341" s="1"/>
      <c r="J3341" s="1"/>
      <c r="K3341" s="2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2"/>
      <c r="BF3341" s="1"/>
      <c r="BG3341" s="1"/>
      <c r="BH3341" s="1"/>
      <c r="BI3341" s="1"/>
      <c r="BJ3341" s="1"/>
      <c r="BK3341" s="1"/>
      <c r="BL3341" s="1"/>
      <c r="BM3341" s="1"/>
      <c r="BN3341" s="2"/>
      <c r="BO3341" s="1"/>
      <c r="BP3341" s="1"/>
      <c r="BQ3341" s="1"/>
      <c r="BR3341" s="2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2"/>
      <c r="CG3341" s="1"/>
      <c r="CH3341" s="1"/>
      <c r="CI3341" s="2"/>
      <c r="CJ3341" s="1"/>
      <c r="CK3341" s="1"/>
      <c r="CL3341" s="1"/>
      <c r="CM3341" s="1"/>
      <c r="CN3341" s="1"/>
      <c r="CO3341" s="1"/>
      <c r="CP3341" s="1"/>
      <c r="CQ3341" s="1"/>
      <c r="CR3341" s="2"/>
      <c r="CS3341" s="2"/>
      <c r="CT3341" s="2"/>
      <c r="CU3341" s="2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2"/>
      <c r="DR3341" s="1"/>
      <c r="DS3341" s="1"/>
      <c r="DT3341" s="1"/>
      <c r="DU3341" s="2"/>
      <c r="DV3341" s="1"/>
      <c r="DW3341" s="1"/>
    </row>
    <row r="3342" spans="1:127" x14ac:dyDescent="0.3">
      <c r="A3342" s="1"/>
      <c r="B3342" s="1"/>
      <c r="C3342" s="1"/>
      <c r="D3342" s="1"/>
      <c r="E3342" s="1"/>
      <c r="F3342" s="1"/>
      <c r="G3342" s="2"/>
      <c r="H3342" s="2"/>
      <c r="I3342" s="1"/>
      <c r="J3342" s="1"/>
      <c r="K3342" s="2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2"/>
      <c r="BF3342" s="1"/>
      <c r="BG3342" s="1"/>
      <c r="BH3342" s="1"/>
      <c r="BI3342" s="1"/>
      <c r="BJ3342" s="1"/>
      <c r="BK3342" s="1"/>
      <c r="BL3342" s="1"/>
      <c r="BM3342" s="1"/>
      <c r="BN3342" s="2"/>
      <c r="BO3342" s="1"/>
      <c r="BP3342" s="1"/>
      <c r="BQ3342" s="1"/>
      <c r="BR3342" s="2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2"/>
      <c r="CG3342" s="1"/>
      <c r="CH3342" s="1"/>
      <c r="CI3342" s="2"/>
      <c r="CJ3342" s="1"/>
      <c r="CK3342" s="1"/>
      <c r="CL3342" s="1"/>
      <c r="CM3342" s="1"/>
      <c r="CN3342" s="1"/>
      <c r="CO3342" s="1"/>
      <c r="CP3342" s="1"/>
      <c r="CQ3342" s="1"/>
      <c r="CR3342" s="2"/>
      <c r="CS3342" s="2"/>
      <c r="CT3342" s="2"/>
      <c r="CU3342" s="2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2"/>
      <c r="DR3342" s="1"/>
      <c r="DS3342" s="1"/>
      <c r="DT3342" s="1"/>
      <c r="DU3342" s="2"/>
      <c r="DV3342" s="1"/>
      <c r="DW3342" s="1"/>
    </row>
    <row r="3343" spans="1:127" x14ac:dyDescent="0.3">
      <c r="A3343" s="1"/>
      <c r="B3343" s="1"/>
      <c r="C3343" s="1"/>
      <c r="D3343" s="1"/>
      <c r="E3343" s="1"/>
      <c r="F3343" s="1"/>
      <c r="G3343" s="2"/>
      <c r="H3343" s="2"/>
      <c r="I3343" s="1"/>
      <c r="J3343" s="1"/>
      <c r="K3343" s="2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2"/>
      <c r="BF3343" s="1"/>
      <c r="BG3343" s="1"/>
      <c r="BH3343" s="1"/>
      <c r="BI3343" s="1"/>
      <c r="BJ3343" s="1"/>
      <c r="BK3343" s="1"/>
      <c r="BL3343" s="1"/>
      <c r="BM3343" s="1"/>
      <c r="BN3343" s="2"/>
      <c r="BO3343" s="1"/>
      <c r="BP3343" s="1"/>
      <c r="BQ3343" s="1"/>
      <c r="BR3343" s="2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2"/>
      <c r="CG3343" s="1"/>
      <c r="CH3343" s="1"/>
      <c r="CI3343" s="2"/>
      <c r="CJ3343" s="1"/>
      <c r="CK3343" s="1"/>
      <c r="CL3343" s="1"/>
      <c r="CM3343" s="1"/>
      <c r="CN3343" s="1"/>
      <c r="CO3343" s="1"/>
      <c r="CP3343" s="1"/>
      <c r="CQ3343" s="1"/>
      <c r="CR3343" s="2"/>
      <c r="CS3343" s="2"/>
      <c r="CT3343" s="2"/>
      <c r="CU3343" s="2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2"/>
      <c r="DR3343" s="1"/>
      <c r="DS3343" s="1"/>
      <c r="DT3343" s="1"/>
      <c r="DU3343" s="2"/>
      <c r="DV3343" s="1"/>
      <c r="DW3343" s="1"/>
    </row>
    <row r="3344" spans="1:127" x14ac:dyDescent="0.3">
      <c r="A3344" s="1"/>
      <c r="B3344" s="1"/>
      <c r="C3344" s="1"/>
      <c r="D3344" s="1"/>
      <c r="E3344" s="1"/>
      <c r="F3344" s="1"/>
      <c r="G3344" s="2"/>
      <c r="H3344" s="2"/>
      <c r="I3344" s="1"/>
      <c r="J3344" s="1"/>
      <c r="K3344" s="2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2"/>
      <c r="BF3344" s="1"/>
      <c r="BG3344" s="1"/>
      <c r="BH3344" s="1"/>
      <c r="BI3344" s="1"/>
      <c r="BJ3344" s="1"/>
      <c r="BK3344" s="1"/>
      <c r="BL3344" s="1"/>
      <c r="BM3344" s="1"/>
      <c r="BN3344" s="2"/>
      <c r="BO3344" s="1"/>
      <c r="BP3344" s="1"/>
      <c r="BQ3344" s="1"/>
      <c r="BR3344" s="2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2"/>
      <c r="CG3344" s="1"/>
      <c r="CH3344" s="1"/>
      <c r="CI3344" s="2"/>
      <c r="CJ3344" s="1"/>
      <c r="CK3344" s="1"/>
      <c r="CL3344" s="1"/>
      <c r="CM3344" s="1"/>
      <c r="CN3344" s="1"/>
      <c r="CO3344" s="1"/>
      <c r="CP3344" s="1"/>
      <c r="CQ3344" s="1"/>
      <c r="CR3344" s="2"/>
      <c r="CS3344" s="2"/>
      <c r="CT3344" s="2"/>
      <c r="CU3344" s="2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2"/>
      <c r="DR3344" s="1"/>
      <c r="DS3344" s="1"/>
      <c r="DT3344" s="1"/>
      <c r="DU3344" s="2"/>
      <c r="DV3344" s="1"/>
      <c r="DW3344" s="1"/>
    </row>
    <row r="3345" spans="1:127" x14ac:dyDescent="0.3">
      <c r="A3345" s="1"/>
      <c r="B3345" s="1"/>
      <c r="C3345" s="1"/>
      <c r="D3345" s="1"/>
      <c r="E3345" s="1"/>
      <c r="F3345" s="1"/>
      <c r="G3345" s="1"/>
      <c r="H3345" s="2"/>
      <c r="I3345" s="1"/>
      <c r="J3345" s="1"/>
      <c r="K3345" s="2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2"/>
      <c r="BF3345" s="1"/>
      <c r="BG3345" s="1"/>
      <c r="BH3345" s="1"/>
      <c r="BI3345" s="1"/>
      <c r="BJ3345" s="1"/>
      <c r="BK3345" s="1"/>
      <c r="BL3345" s="1"/>
      <c r="BM3345" s="1"/>
      <c r="BN3345" s="2"/>
      <c r="BO3345" s="1"/>
      <c r="BP3345" s="1"/>
      <c r="BQ3345" s="1"/>
      <c r="BR3345" s="2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2"/>
      <c r="CG3345" s="1"/>
      <c r="CH3345" s="1"/>
      <c r="CI3345" s="2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2"/>
      <c r="DR3345" s="1"/>
      <c r="DS3345" s="1"/>
      <c r="DT3345" s="1"/>
      <c r="DU3345" s="1"/>
      <c r="DV3345" s="1"/>
      <c r="DW3345" s="1"/>
    </row>
    <row r="3346" spans="1:127" x14ac:dyDescent="0.3">
      <c r="A3346" s="1"/>
      <c r="B3346" s="1"/>
      <c r="C3346" s="1"/>
      <c r="D3346" s="1"/>
      <c r="E3346" s="1"/>
      <c r="F3346" s="1"/>
      <c r="G3346" s="2"/>
      <c r="H3346" s="2"/>
      <c r="I3346" s="1"/>
      <c r="J3346" s="1"/>
      <c r="K3346" s="2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2"/>
      <c r="BF3346" s="1"/>
      <c r="BG3346" s="1"/>
      <c r="BH3346" s="1"/>
      <c r="BI3346" s="1"/>
      <c r="BJ3346" s="1"/>
      <c r="BK3346" s="1"/>
      <c r="BL3346" s="1"/>
      <c r="BM3346" s="1"/>
      <c r="BN3346" s="2"/>
      <c r="BO3346" s="1"/>
      <c r="BP3346" s="1"/>
      <c r="BQ3346" s="1"/>
      <c r="BR3346" s="2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2"/>
      <c r="CG3346" s="1"/>
      <c r="CH3346" s="1"/>
      <c r="CI3346" s="2"/>
      <c r="CJ3346" s="1"/>
      <c r="CK3346" s="1"/>
      <c r="CL3346" s="1"/>
      <c r="CM3346" s="1"/>
      <c r="CN3346" s="1"/>
      <c r="CO3346" s="1"/>
      <c r="CP3346" s="1"/>
      <c r="CQ3346" s="1"/>
      <c r="CR3346" s="2"/>
      <c r="CS3346" s="2"/>
      <c r="CT3346" s="2"/>
      <c r="CU3346" s="2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2"/>
      <c r="DR3346" s="1"/>
      <c r="DS3346" s="1"/>
      <c r="DT3346" s="1"/>
      <c r="DU3346" s="2"/>
      <c r="DV3346" s="1"/>
      <c r="DW3346" s="1"/>
    </row>
    <row r="3347" spans="1:127" x14ac:dyDescent="0.3">
      <c r="A3347" s="1"/>
      <c r="B3347" s="1"/>
      <c r="C3347" s="1"/>
      <c r="D3347" s="1"/>
      <c r="E3347" s="1"/>
      <c r="F3347" s="1"/>
      <c r="G3347" s="1"/>
      <c r="H3347" s="2"/>
      <c r="I3347" s="1"/>
      <c r="J3347" s="1"/>
      <c r="K3347" s="2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2"/>
      <c r="BF3347" s="1"/>
      <c r="BG3347" s="1"/>
      <c r="BH3347" s="1"/>
      <c r="BI3347" s="1"/>
      <c r="BJ3347" s="1"/>
      <c r="BK3347" s="1"/>
      <c r="BL3347" s="1"/>
      <c r="BM3347" s="1"/>
      <c r="BN3347" s="2"/>
      <c r="BO3347" s="1"/>
      <c r="BP3347" s="1"/>
      <c r="BQ3347" s="1"/>
      <c r="BR3347" s="2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2"/>
      <c r="CG3347" s="1"/>
      <c r="CH3347" s="1"/>
      <c r="CI3347" s="2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2"/>
      <c r="DR3347" s="1"/>
      <c r="DS3347" s="1"/>
      <c r="DT3347" s="1"/>
      <c r="DU3347" s="1"/>
      <c r="DV3347" s="1"/>
      <c r="DW3347" s="1"/>
    </row>
    <row r="3348" spans="1:127" x14ac:dyDescent="0.3">
      <c r="A3348" s="1"/>
      <c r="B3348" s="1"/>
      <c r="C3348" s="1"/>
      <c r="D3348" s="1"/>
      <c r="E3348" s="1"/>
      <c r="F3348" s="1"/>
      <c r="G3348" s="2"/>
      <c r="H3348" s="2"/>
      <c r="I3348" s="1"/>
      <c r="J3348" s="1"/>
      <c r="K3348" s="2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2"/>
      <c r="BF3348" s="1"/>
      <c r="BG3348" s="1"/>
      <c r="BH3348" s="1"/>
      <c r="BI3348" s="1"/>
      <c r="BJ3348" s="1"/>
      <c r="BK3348" s="1"/>
      <c r="BL3348" s="1"/>
      <c r="BM3348" s="1"/>
      <c r="BN3348" s="2"/>
      <c r="BO3348" s="1"/>
      <c r="BP3348" s="1"/>
      <c r="BQ3348" s="1"/>
      <c r="BR3348" s="2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2"/>
      <c r="CG3348" s="1"/>
      <c r="CH3348" s="1"/>
      <c r="CI3348" s="2"/>
      <c r="CJ3348" s="1"/>
      <c r="CK3348" s="1"/>
      <c r="CL3348" s="1"/>
      <c r="CM3348" s="1"/>
      <c r="CN3348" s="1"/>
      <c r="CO3348" s="1"/>
      <c r="CP3348" s="1"/>
      <c r="CQ3348" s="1"/>
      <c r="CR3348" s="2"/>
      <c r="CS3348" s="2"/>
      <c r="CT3348" s="2"/>
      <c r="CU3348" s="2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2"/>
      <c r="DR3348" s="1"/>
      <c r="DS3348" s="1"/>
      <c r="DT3348" s="1"/>
      <c r="DU3348" s="2"/>
      <c r="DV3348" s="1"/>
      <c r="DW3348" s="1"/>
    </row>
    <row r="3349" spans="1:127" x14ac:dyDescent="0.3">
      <c r="A3349" s="1"/>
      <c r="B3349" s="1"/>
      <c r="C3349" s="1"/>
      <c r="D3349" s="1"/>
      <c r="E3349" s="1"/>
      <c r="F3349" s="1"/>
      <c r="G3349" s="2"/>
      <c r="H3349" s="2"/>
      <c r="I3349" s="1"/>
      <c r="J3349" s="1"/>
      <c r="K3349" s="2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2"/>
      <c r="BF3349" s="1"/>
      <c r="BG3349" s="1"/>
      <c r="BH3349" s="1"/>
      <c r="BI3349" s="1"/>
      <c r="BJ3349" s="1"/>
      <c r="BK3349" s="1"/>
      <c r="BL3349" s="1"/>
      <c r="BM3349" s="1"/>
      <c r="BN3349" s="2"/>
      <c r="BO3349" s="1"/>
      <c r="BP3349" s="1"/>
      <c r="BQ3349" s="1"/>
      <c r="BR3349" s="2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2"/>
      <c r="CG3349" s="1"/>
      <c r="CH3349" s="1"/>
      <c r="CI3349" s="2"/>
      <c r="CJ3349" s="1"/>
      <c r="CK3349" s="1"/>
      <c r="CL3349" s="1"/>
      <c r="CM3349" s="1"/>
      <c r="CN3349" s="1"/>
      <c r="CO3349" s="1"/>
      <c r="CP3349" s="1"/>
      <c r="CQ3349" s="1"/>
      <c r="CR3349" s="2"/>
      <c r="CS3349" s="2"/>
      <c r="CT3349" s="2"/>
      <c r="CU3349" s="2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2"/>
      <c r="DR3349" s="1"/>
      <c r="DS3349" s="1"/>
      <c r="DT3349" s="1"/>
      <c r="DU3349" s="2"/>
      <c r="DV3349" s="1"/>
      <c r="DW3349" s="1"/>
    </row>
    <row r="3350" spans="1:127" x14ac:dyDescent="0.3">
      <c r="A3350" s="1"/>
      <c r="B3350" s="1"/>
      <c r="C3350" s="1"/>
      <c r="D3350" s="1"/>
      <c r="E3350" s="1"/>
      <c r="F3350" s="1"/>
      <c r="G3350" s="2"/>
      <c r="H3350" s="2"/>
      <c r="I3350" s="1"/>
      <c r="J3350" s="1"/>
      <c r="K3350" s="2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2"/>
      <c r="BF3350" s="1"/>
      <c r="BG3350" s="1"/>
      <c r="BH3350" s="1"/>
      <c r="BI3350" s="1"/>
      <c r="BJ3350" s="1"/>
      <c r="BK3350" s="1"/>
      <c r="BL3350" s="1"/>
      <c r="BM3350" s="1"/>
      <c r="BN3350" s="2"/>
      <c r="BO3350" s="1"/>
      <c r="BP3350" s="1"/>
      <c r="BQ3350" s="1"/>
      <c r="BR3350" s="2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2"/>
      <c r="CG3350" s="1"/>
      <c r="CH3350" s="1"/>
      <c r="CI3350" s="2"/>
      <c r="CJ3350" s="1"/>
      <c r="CK3350" s="1"/>
      <c r="CL3350" s="1"/>
      <c r="CM3350" s="1"/>
      <c r="CN3350" s="1"/>
      <c r="CO3350" s="1"/>
      <c r="CP3350" s="1"/>
      <c r="CQ3350" s="1"/>
      <c r="CR3350" s="2"/>
      <c r="CS3350" s="2"/>
      <c r="CT3350" s="2"/>
      <c r="CU3350" s="2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2"/>
      <c r="DR3350" s="1"/>
      <c r="DS3350" s="1"/>
      <c r="DT3350" s="1"/>
      <c r="DU3350" s="2"/>
      <c r="DV3350" s="1"/>
      <c r="DW3350" s="1"/>
    </row>
    <row r="3351" spans="1:127" x14ac:dyDescent="0.3">
      <c r="A3351" s="1"/>
      <c r="B3351" s="1"/>
      <c r="C3351" s="1"/>
      <c r="D3351" s="1"/>
      <c r="E3351" s="1"/>
      <c r="F3351" s="1"/>
      <c r="G3351" s="1"/>
      <c r="H3351" s="2"/>
      <c r="I3351" s="1"/>
      <c r="J3351" s="1"/>
      <c r="K3351" s="2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2"/>
      <c r="BF3351" s="1"/>
      <c r="BG3351" s="1"/>
      <c r="BH3351" s="1"/>
      <c r="BI3351" s="1"/>
      <c r="BJ3351" s="1"/>
      <c r="BK3351" s="1"/>
      <c r="BL3351" s="1"/>
      <c r="BM3351" s="1"/>
      <c r="BN3351" s="2"/>
      <c r="BO3351" s="1"/>
      <c r="BP3351" s="1"/>
      <c r="BQ3351" s="1"/>
      <c r="BR3351" s="2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2"/>
      <c r="CG3351" s="1"/>
      <c r="CH3351" s="1"/>
      <c r="CI3351" s="2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2"/>
      <c r="DR3351" s="1"/>
      <c r="DS3351" s="1"/>
      <c r="DT3351" s="1"/>
      <c r="DU3351" s="2"/>
      <c r="DV3351" s="1"/>
      <c r="DW3351" s="1"/>
    </row>
    <row r="3352" spans="1:127" x14ac:dyDescent="0.3">
      <c r="A3352" s="1"/>
      <c r="B3352" s="1"/>
      <c r="C3352" s="1"/>
      <c r="D3352" s="1"/>
      <c r="E3352" s="1"/>
      <c r="F3352" s="1"/>
      <c r="G3352" s="2"/>
      <c r="H3352" s="2"/>
      <c r="I3352" s="1"/>
      <c r="J3352" s="1"/>
      <c r="K3352" s="2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2"/>
      <c r="BF3352" s="1"/>
      <c r="BG3352" s="1"/>
      <c r="BH3352" s="1"/>
      <c r="BI3352" s="1"/>
      <c r="BJ3352" s="1"/>
      <c r="BK3352" s="1"/>
      <c r="BL3352" s="1"/>
      <c r="BM3352" s="1"/>
      <c r="BN3352" s="2"/>
      <c r="BO3352" s="1"/>
      <c r="BP3352" s="1"/>
      <c r="BQ3352" s="1"/>
      <c r="BR3352" s="2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2"/>
      <c r="CG3352" s="1"/>
      <c r="CH3352" s="1"/>
      <c r="CI3352" s="2"/>
      <c r="CJ3352" s="1"/>
      <c r="CK3352" s="1"/>
      <c r="CL3352" s="1"/>
      <c r="CM3352" s="1"/>
      <c r="CN3352" s="1"/>
      <c r="CO3352" s="1"/>
      <c r="CP3352" s="1"/>
      <c r="CQ3352" s="1"/>
      <c r="CR3352" s="2"/>
      <c r="CS3352" s="2"/>
      <c r="CT3352" s="2"/>
      <c r="CU3352" s="2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2"/>
      <c r="DR3352" s="1"/>
      <c r="DS3352" s="1"/>
      <c r="DT3352" s="1"/>
      <c r="DU3352" s="2"/>
      <c r="DV3352" s="1"/>
      <c r="DW3352" s="1"/>
    </row>
    <row r="3353" spans="1:127" x14ac:dyDescent="0.3">
      <c r="A3353" s="1"/>
      <c r="B3353" s="1"/>
      <c r="C3353" s="1"/>
      <c r="D3353" s="1"/>
      <c r="E3353" s="1"/>
      <c r="F3353" s="1"/>
      <c r="G3353" s="2"/>
      <c r="H3353" s="2"/>
      <c r="I3353" s="1"/>
      <c r="J3353" s="1"/>
      <c r="K3353" s="2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2"/>
      <c r="BF3353" s="1"/>
      <c r="BG3353" s="1"/>
      <c r="BH3353" s="1"/>
      <c r="BI3353" s="1"/>
      <c r="BJ3353" s="1"/>
      <c r="BK3353" s="1"/>
      <c r="BL3353" s="1"/>
      <c r="BM3353" s="1"/>
      <c r="BN3353" s="2"/>
      <c r="BO3353" s="1"/>
      <c r="BP3353" s="1"/>
      <c r="BQ3353" s="1"/>
      <c r="BR3353" s="2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2"/>
      <c r="CG3353" s="1"/>
      <c r="CH3353" s="1"/>
      <c r="CI3353" s="2"/>
      <c r="CJ3353" s="1"/>
      <c r="CK3353" s="1"/>
      <c r="CL3353" s="1"/>
      <c r="CM3353" s="1"/>
      <c r="CN3353" s="1"/>
      <c r="CO3353" s="1"/>
      <c r="CP3353" s="1"/>
      <c r="CQ3353" s="1"/>
      <c r="CR3353" s="2"/>
      <c r="CS3353" s="2"/>
      <c r="CT3353" s="2"/>
      <c r="CU3353" s="2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2"/>
      <c r="DR3353" s="1"/>
      <c r="DS3353" s="1"/>
      <c r="DT3353" s="1"/>
      <c r="DU3353" s="2"/>
      <c r="DV3353" s="1"/>
      <c r="DW3353" s="1"/>
    </row>
    <row r="3354" spans="1:127" x14ac:dyDescent="0.3">
      <c r="A3354" s="1"/>
      <c r="B3354" s="1"/>
      <c r="C3354" s="1"/>
      <c r="D3354" s="1"/>
      <c r="E3354" s="1"/>
      <c r="F3354" s="1"/>
      <c r="G3354" s="2"/>
      <c r="H3354" s="2"/>
      <c r="I3354" s="1"/>
      <c r="J3354" s="1"/>
      <c r="K3354" s="2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2"/>
      <c r="BF3354" s="1"/>
      <c r="BG3354" s="1"/>
      <c r="BH3354" s="1"/>
      <c r="BI3354" s="1"/>
      <c r="BJ3354" s="1"/>
      <c r="BK3354" s="1"/>
      <c r="BL3354" s="1"/>
      <c r="BM3354" s="1"/>
      <c r="BN3354" s="2"/>
      <c r="BO3354" s="1"/>
      <c r="BP3354" s="1"/>
      <c r="BQ3354" s="1"/>
      <c r="BR3354" s="2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2"/>
      <c r="CG3354" s="1"/>
      <c r="CH3354" s="1"/>
      <c r="CI3354" s="2"/>
      <c r="CJ3354" s="1"/>
      <c r="CK3354" s="1"/>
      <c r="CL3354" s="1"/>
      <c r="CM3354" s="1"/>
      <c r="CN3354" s="1"/>
      <c r="CO3354" s="1"/>
      <c r="CP3354" s="1"/>
      <c r="CQ3354" s="1"/>
      <c r="CR3354" s="2"/>
      <c r="CS3354" s="2"/>
      <c r="CT3354" s="2"/>
      <c r="CU3354" s="2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2"/>
      <c r="DR3354" s="1"/>
      <c r="DS3354" s="1"/>
      <c r="DT3354" s="1"/>
      <c r="DU3354" s="2"/>
      <c r="DV3354" s="1"/>
      <c r="DW3354" s="1"/>
    </row>
    <row r="3355" spans="1:127" x14ac:dyDescent="0.3">
      <c r="A3355" s="1"/>
      <c r="B3355" s="1"/>
      <c r="C3355" s="1"/>
      <c r="D3355" s="1"/>
      <c r="E3355" s="1"/>
      <c r="F3355" s="1"/>
      <c r="G3355" s="2"/>
      <c r="H3355" s="2"/>
      <c r="I3355" s="1"/>
      <c r="J3355" s="1"/>
      <c r="K3355" s="2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2"/>
      <c r="BF3355" s="1"/>
      <c r="BG3355" s="1"/>
      <c r="BH3355" s="1"/>
      <c r="BI3355" s="1"/>
      <c r="BJ3355" s="1"/>
      <c r="BK3355" s="1"/>
      <c r="BL3355" s="1"/>
      <c r="BM3355" s="1"/>
      <c r="BN3355" s="2"/>
      <c r="BO3355" s="1"/>
      <c r="BP3355" s="1"/>
      <c r="BQ3355" s="1"/>
      <c r="BR3355" s="2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2"/>
      <c r="CG3355" s="1"/>
      <c r="CH3355" s="1"/>
      <c r="CI3355" s="2"/>
      <c r="CJ3355" s="1"/>
      <c r="CK3355" s="1"/>
      <c r="CL3355" s="1"/>
      <c r="CM3355" s="1"/>
      <c r="CN3355" s="1"/>
      <c r="CO3355" s="1"/>
      <c r="CP3355" s="1"/>
      <c r="CQ3355" s="1"/>
      <c r="CR3355" s="2"/>
      <c r="CS3355" s="2"/>
      <c r="CT3355" s="2"/>
      <c r="CU3355" s="2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2"/>
      <c r="DR3355" s="1"/>
      <c r="DS3355" s="1"/>
      <c r="DT3355" s="1"/>
      <c r="DU3355" s="2"/>
      <c r="DV3355" s="1"/>
      <c r="DW3355" s="1"/>
    </row>
    <row r="3356" spans="1:127" x14ac:dyDescent="0.3">
      <c r="A3356" s="1"/>
      <c r="B3356" s="1"/>
      <c r="C3356" s="1"/>
      <c r="D3356" s="1"/>
      <c r="E3356" s="1"/>
      <c r="F3356" s="1"/>
      <c r="G3356" s="2"/>
      <c r="H3356" s="2"/>
      <c r="I3356" s="1"/>
      <c r="J3356" s="1"/>
      <c r="K3356" s="2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2"/>
      <c r="BF3356" s="1"/>
      <c r="BG3356" s="1"/>
      <c r="BH3356" s="1"/>
      <c r="BI3356" s="1"/>
      <c r="BJ3356" s="1"/>
      <c r="BK3356" s="1"/>
      <c r="BL3356" s="1"/>
      <c r="BM3356" s="1"/>
      <c r="BN3356" s="2"/>
      <c r="BO3356" s="1"/>
      <c r="BP3356" s="1"/>
      <c r="BQ3356" s="1"/>
      <c r="BR3356" s="2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2"/>
      <c r="CG3356" s="1"/>
      <c r="CH3356" s="1"/>
      <c r="CI3356" s="2"/>
      <c r="CJ3356" s="1"/>
      <c r="CK3356" s="1"/>
      <c r="CL3356" s="1"/>
      <c r="CM3356" s="1"/>
      <c r="CN3356" s="1"/>
      <c r="CO3356" s="1"/>
      <c r="CP3356" s="1"/>
      <c r="CQ3356" s="1"/>
      <c r="CR3356" s="2"/>
      <c r="CS3356" s="2"/>
      <c r="CT3356" s="2"/>
      <c r="CU3356" s="2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2"/>
      <c r="DR3356" s="1"/>
      <c r="DS3356" s="1"/>
      <c r="DT3356" s="1"/>
      <c r="DU3356" s="2"/>
      <c r="DV3356" s="1"/>
      <c r="DW3356" s="1"/>
    </row>
    <row r="3357" spans="1:127" x14ac:dyDescent="0.3">
      <c r="A3357" s="1"/>
      <c r="B3357" s="1"/>
      <c r="C3357" s="1"/>
      <c r="D3357" s="1"/>
      <c r="E3357" s="1"/>
      <c r="F3357" s="1"/>
      <c r="G3357" s="2"/>
      <c r="H3357" s="2"/>
      <c r="I3357" s="1"/>
      <c r="J3357" s="1"/>
      <c r="K3357" s="2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2"/>
      <c r="BF3357" s="1"/>
      <c r="BG3357" s="1"/>
      <c r="BH3357" s="1"/>
      <c r="BI3357" s="1"/>
      <c r="BJ3357" s="1"/>
      <c r="BK3357" s="1"/>
      <c r="BL3357" s="1"/>
      <c r="BM3357" s="1"/>
      <c r="BN3357" s="2"/>
      <c r="BO3357" s="1"/>
      <c r="BP3357" s="1"/>
      <c r="BQ3357" s="1"/>
      <c r="BR3357" s="2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2"/>
      <c r="CG3357" s="1"/>
      <c r="CH3357" s="1"/>
      <c r="CI3357" s="2"/>
      <c r="CJ3357" s="1"/>
      <c r="CK3357" s="1"/>
      <c r="CL3357" s="1"/>
      <c r="CM3357" s="1"/>
      <c r="CN3357" s="1"/>
      <c r="CO3357" s="1"/>
      <c r="CP3357" s="1"/>
      <c r="CQ3357" s="1"/>
      <c r="CR3357" s="2"/>
      <c r="CS3357" s="2"/>
      <c r="CT3357" s="2"/>
      <c r="CU3357" s="2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2"/>
      <c r="DR3357" s="1"/>
      <c r="DS3357" s="1"/>
      <c r="DT3357" s="1"/>
      <c r="DU3357" s="2"/>
      <c r="DV3357" s="1"/>
      <c r="DW3357" s="1"/>
    </row>
    <row r="3358" spans="1:127" x14ac:dyDescent="0.3">
      <c r="A3358" s="1"/>
      <c r="B3358" s="1"/>
      <c r="C3358" s="1"/>
      <c r="D3358" s="1"/>
      <c r="E3358" s="1"/>
      <c r="F3358" s="1"/>
      <c r="G3358" s="2"/>
      <c r="H3358" s="2"/>
      <c r="I3358" s="1"/>
      <c r="J3358" s="1"/>
      <c r="K3358" s="2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2"/>
      <c r="BF3358" s="1"/>
      <c r="BG3358" s="1"/>
      <c r="BH3358" s="1"/>
      <c r="BI3358" s="1"/>
      <c r="BJ3358" s="1"/>
      <c r="BK3358" s="1"/>
      <c r="BL3358" s="1"/>
      <c r="BM3358" s="1"/>
      <c r="BN3358" s="2"/>
      <c r="BO3358" s="1"/>
      <c r="BP3358" s="1"/>
      <c r="BQ3358" s="1"/>
      <c r="BR3358" s="2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2"/>
      <c r="CG3358" s="1"/>
      <c r="CH3358" s="1"/>
      <c r="CI3358" s="2"/>
      <c r="CJ3358" s="1"/>
      <c r="CK3358" s="1"/>
      <c r="CL3358" s="1"/>
      <c r="CM3358" s="1"/>
      <c r="CN3358" s="1"/>
      <c r="CO3358" s="1"/>
      <c r="CP3358" s="1"/>
      <c r="CQ3358" s="1"/>
      <c r="CR3358" s="2"/>
      <c r="CS3358" s="2"/>
      <c r="CT3358" s="2"/>
      <c r="CU3358" s="2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2"/>
      <c r="DR3358" s="1"/>
      <c r="DS3358" s="1"/>
      <c r="DT3358" s="1"/>
      <c r="DU3358" s="2"/>
      <c r="DV3358" s="1"/>
      <c r="DW3358" s="1"/>
    </row>
    <row r="3359" spans="1:127" x14ac:dyDescent="0.3">
      <c r="A3359" s="1"/>
      <c r="B3359" s="1"/>
      <c r="C3359" s="1"/>
      <c r="D3359" s="1"/>
      <c r="E3359" s="1"/>
      <c r="F3359" s="1"/>
      <c r="G3359" s="1"/>
      <c r="H3359" s="2"/>
      <c r="I3359" s="1"/>
      <c r="J3359" s="1"/>
      <c r="K3359" s="2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2"/>
      <c r="BF3359" s="1"/>
      <c r="BG3359" s="1"/>
      <c r="BH3359" s="1"/>
      <c r="BI3359" s="1"/>
      <c r="BJ3359" s="1"/>
      <c r="BK3359" s="1"/>
      <c r="BL3359" s="1"/>
      <c r="BM3359" s="1"/>
      <c r="BN3359" s="2"/>
      <c r="BO3359" s="1"/>
      <c r="BP3359" s="1"/>
      <c r="BQ3359" s="1"/>
      <c r="BR3359" s="2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2"/>
      <c r="CG3359" s="1"/>
      <c r="CH3359" s="1"/>
      <c r="CI3359" s="2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2"/>
      <c r="DR3359" s="1"/>
      <c r="DS3359" s="1"/>
      <c r="DT3359" s="1"/>
      <c r="DU3359" s="1"/>
      <c r="DV3359" s="1"/>
      <c r="DW3359" s="1"/>
    </row>
    <row r="3360" spans="1:127" x14ac:dyDescent="0.3">
      <c r="A3360" s="1"/>
      <c r="B3360" s="1"/>
      <c r="C3360" s="1"/>
      <c r="D3360" s="1"/>
      <c r="E3360" s="1"/>
      <c r="F3360" s="1"/>
      <c r="G3360" s="1"/>
      <c r="H3360" s="2"/>
      <c r="I3360" s="1"/>
      <c r="J3360" s="1"/>
      <c r="K3360" s="2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2"/>
      <c r="BF3360" s="1"/>
      <c r="BG3360" s="1"/>
      <c r="BH3360" s="1"/>
      <c r="BI3360" s="1"/>
      <c r="BJ3360" s="1"/>
      <c r="BK3360" s="1"/>
      <c r="BL3360" s="1"/>
      <c r="BM3360" s="1"/>
      <c r="BN3360" s="2"/>
      <c r="BO3360" s="1"/>
      <c r="BP3360" s="1"/>
      <c r="BQ3360" s="1"/>
      <c r="BR3360" s="2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2"/>
      <c r="CG3360" s="1"/>
      <c r="CH3360" s="1"/>
      <c r="CI3360" s="2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2"/>
      <c r="DR3360" s="1"/>
      <c r="DS3360" s="1"/>
      <c r="DT3360" s="1"/>
      <c r="DU3360" s="1"/>
      <c r="DV3360" s="1"/>
      <c r="DW3360" s="1"/>
    </row>
    <row r="3361" spans="1:127" x14ac:dyDescent="0.3">
      <c r="A3361" s="1"/>
      <c r="B3361" s="1"/>
      <c r="C3361" s="1"/>
      <c r="D3361" s="1"/>
      <c r="E3361" s="1"/>
      <c r="F3361" s="1"/>
      <c r="G3361" s="1"/>
      <c r="H3361" s="2"/>
      <c r="I3361" s="1"/>
      <c r="J3361" s="1"/>
      <c r="K3361" s="2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2"/>
      <c r="BF3361" s="1"/>
      <c r="BG3361" s="1"/>
      <c r="BH3361" s="1"/>
      <c r="BI3361" s="1"/>
      <c r="BJ3361" s="1"/>
      <c r="BK3361" s="1"/>
      <c r="BL3361" s="1"/>
      <c r="BM3361" s="1"/>
      <c r="BN3361" s="2"/>
      <c r="BO3361" s="1"/>
      <c r="BP3361" s="1"/>
      <c r="BQ3361" s="1"/>
      <c r="BR3361" s="2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2"/>
      <c r="CG3361" s="1"/>
      <c r="CH3361" s="1"/>
      <c r="CI3361" s="2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2"/>
      <c r="DR3361" s="1"/>
      <c r="DS3361" s="1"/>
      <c r="DT3361" s="1"/>
      <c r="DU3361" s="1"/>
      <c r="DV3361" s="1"/>
      <c r="DW3361" s="1"/>
    </row>
    <row r="3362" spans="1:127" x14ac:dyDescent="0.3">
      <c r="A3362" s="1"/>
      <c r="B3362" s="1"/>
      <c r="C3362" s="1"/>
      <c r="D3362" s="1"/>
      <c r="E3362" s="1"/>
      <c r="F3362" s="1"/>
      <c r="G3362" s="1"/>
      <c r="H3362" s="2"/>
      <c r="I3362" s="1"/>
      <c r="J3362" s="1"/>
      <c r="K3362" s="2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2"/>
      <c r="BF3362" s="1"/>
      <c r="BG3362" s="1"/>
      <c r="BH3362" s="1"/>
      <c r="BI3362" s="1"/>
      <c r="BJ3362" s="1"/>
      <c r="BK3362" s="1"/>
      <c r="BL3362" s="1"/>
      <c r="BM3362" s="1"/>
      <c r="BN3362" s="2"/>
      <c r="BO3362" s="1"/>
      <c r="BP3362" s="1"/>
      <c r="BQ3362" s="1"/>
      <c r="BR3362" s="2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2"/>
      <c r="CG3362" s="1"/>
      <c r="CH3362" s="1"/>
      <c r="CI3362" s="2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2"/>
      <c r="DR3362" s="1"/>
      <c r="DS3362" s="1"/>
      <c r="DT3362" s="1"/>
      <c r="DU3362" s="1"/>
      <c r="DV3362" s="1"/>
      <c r="DW3362" s="1"/>
    </row>
    <row r="3363" spans="1:127" x14ac:dyDescent="0.3">
      <c r="A3363" s="1"/>
      <c r="B3363" s="1"/>
      <c r="C3363" s="1"/>
      <c r="D3363" s="1"/>
      <c r="E3363" s="1"/>
      <c r="F3363" s="1"/>
      <c r="G3363" s="1"/>
      <c r="H3363" s="2"/>
      <c r="I3363" s="1"/>
      <c r="J3363" s="1"/>
      <c r="K3363" s="2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2"/>
      <c r="BF3363" s="1"/>
      <c r="BG3363" s="1"/>
      <c r="BH3363" s="1"/>
      <c r="BI3363" s="1"/>
      <c r="BJ3363" s="1"/>
      <c r="BK3363" s="1"/>
      <c r="BL3363" s="1"/>
      <c r="BM3363" s="1"/>
      <c r="BN3363" s="2"/>
      <c r="BO3363" s="1"/>
      <c r="BP3363" s="1"/>
      <c r="BQ3363" s="1"/>
      <c r="BR3363" s="2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2"/>
      <c r="CG3363" s="1"/>
      <c r="CH3363" s="1"/>
      <c r="CI3363" s="2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2"/>
      <c r="DR3363" s="1"/>
      <c r="DS3363" s="1"/>
      <c r="DT3363" s="1"/>
      <c r="DU3363" s="1"/>
      <c r="DV3363" s="1"/>
      <c r="DW3363" s="1"/>
    </row>
    <row r="3364" spans="1:127" x14ac:dyDescent="0.3">
      <c r="A3364" s="1"/>
      <c r="B3364" s="1"/>
      <c r="C3364" s="1"/>
      <c r="D3364" s="1"/>
      <c r="E3364" s="1"/>
      <c r="F3364" s="1"/>
      <c r="G3364" s="1"/>
      <c r="H3364" s="2"/>
      <c r="I3364" s="1"/>
      <c r="J3364" s="1"/>
      <c r="K3364" s="2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2"/>
      <c r="BF3364" s="1"/>
      <c r="BG3364" s="1"/>
      <c r="BH3364" s="1"/>
      <c r="BI3364" s="1"/>
      <c r="BJ3364" s="1"/>
      <c r="BK3364" s="1"/>
      <c r="BL3364" s="1"/>
      <c r="BM3364" s="1"/>
      <c r="BN3364" s="2"/>
      <c r="BO3364" s="1"/>
      <c r="BP3364" s="1"/>
      <c r="BQ3364" s="1"/>
      <c r="BR3364" s="2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2"/>
      <c r="CG3364" s="1"/>
      <c r="CH3364" s="1"/>
      <c r="CI3364" s="2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2"/>
      <c r="DR3364" s="1"/>
      <c r="DS3364" s="1"/>
      <c r="DT3364" s="1"/>
      <c r="DU3364" s="1"/>
      <c r="DV3364" s="1"/>
      <c r="DW3364" s="1"/>
    </row>
    <row r="3365" spans="1:127" x14ac:dyDescent="0.3">
      <c r="A3365" s="1"/>
      <c r="B3365" s="1"/>
      <c r="C3365" s="1"/>
      <c r="D3365" s="1"/>
      <c r="E3365" s="1"/>
      <c r="F3365" s="1"/>
      <c r="G3365" s="1"/>
      <c r="H3365" s="2"/>
      <c r="I3365" s="1"/>
      <c r="J3365" s="1"/>
      <c r="K3365" s="2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2"/>
      <c r="BF3365" s="1"/>
      <c r="BG3365" s="1"/>
      <c r="BH3365" s="1"/>
      <c r="BI3365" s="1"/>
      <c r="BJ3365" s="1"/>
      <c r="BK3365" s="1"/>
      <c r="BL3365" s="1"/>
      <c r="BM3365" s="1"/>
      <c r="BN3365" s="2"/>
      <c r="BO3365" s="1"/>
      <c r="BP3365" s="1"/>
      <c r="BQ3365" s="1"/>
      <c r="BR3365" s="2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2"/>
      <c r="CG3365" s="1"/>
      <c r="CH3365" s="1"/>
      <c r="CI3365" s="2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2"/>
      <c r="DR3365" s="1"/>
      <c r="DS3365" s="1"/>
      <c r="DT3365" s="1"/>
      <c r="DU3365" s="1"/>
      <c r="DV3365" s="1"/>
      <c r="DW3365" s="1"/>
    </row>
    <row r="3366" spans="1:127" x14ac:dyDescent="0.3">
      <c r="A3366" s="1"/>
      <c r="B3366" s="1"/>
      <c r="C3366" s="1"/>
      <c r="D3366" s="1"/>
      <c r="E3366" s="1"/>
      <c r="F3366" s="1"/>
      <c r="G3366" s="2"/>
      <c r="H3366" s="2"/>
      <c r="I3366" s="1"/>
      <c r="J3366" s="1"/>
      <c r="K3366" s="2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2"/>
      <c r="BF3366" s="1"/>
      <c r="BG3366" s="1"/>
      <c r="BH3366" s="1"/>
      <c r="BI3366" s="1"/>
      <c r="BJ3366" s="1"/>
      <c r="BK3366" s="1"/>
      <c r="BL3366" s="1"/>
      <c r="BM3366" s="1"/>
      <c r="BN3366" s="2"/>
      <c r="BO3366" s="1"/>
      <c r="BP3366" s="1"/>
      <c r="BQ3366" s="1"/>
      <c r="BR3366" s="2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2"/>
      <c r="CG3366" s="1"/>
      <c r="CH3366" s="1"/>
      <c r="CI3366" s="2"/>
      <c r="CJ3366" s="1"/>
      <c r="CK3366" s="1"/>
      <c r="CL3366" s="1"/>
      <c r="CM3366" s="1"/>
      <c r="CN3366" s="1"/>
      <c r="CO3366" s="1"/>
      <c r="CP3366" s="1"/>
      <c r="CQ3366" s="1"/>
      <c r="CR3366" s="2"/>
      <c r="CS3366" s="2"/>
      <c r="CT3366" s="2"/>
      <c r="CU3366" s="2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2"/>
      <c r="DR3366" s="1"/>
      <c r="DS3366" s="1"/>
      <c r="DT3366" s="1"/>
      <c r="DU3366" s="2"/>
      <c r="DV3366" s="1"/>
      <c r="DW3366" s="1"/>
    </row>
    <row r="3367" spans="1:127" x14ac:dyDescent="0.3">
      <c r="A3367" s="1"/>
      <c r="B3367" s="1"/>
      <c r="C3367" s="1"/>
      <c r="D3367" s="1"/>
      <c r="E3367" s="1"/>
      <c r="F3367" s="1"/>
      <c r="G3367" s="2"/>
      <c r="H3367" s="2"/>
      <c r="I3367" s="1"/>
      <c r="J3367" s="1"/>
      <c r="K3367" s="2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2"/>
      <c r="BF3367" s="1"/>
      <c r="BG3367" s="1"/>
      <c r="BH3367" s="1"/>
      <c r="BI3367" s="1"/>
      <c r="BJ3367" s="1"/>
      <c r="BK3367" s="1"/>
      <c r="BL3367" s="1"/>
      <c r="BM3367" s="1"/>
      <c r="BN3367" s="2"/>
      <c r="BO3367" s="1"/>
      <c r="BP3367" s="1"/>
      <c r="BQ3367" s="1"/>
      <c r="BR3367" s="2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2"/>
      <c r="CG3367" s="1"/>
      <c r="CH3367" s="1"/>
      <c r="CI3367" s="2"/>
      <c r="CJ3367" s="1"/>
      <c r="CK3367" s="1"/>
      <c r="CL3367" s="1"/>
      <c r="CM3367" s="1"/>
      <c r="CN3367" s="1"/>
      <c r="CO3367" s="1"/>
      <c r="CP3367" s="1"/>
      <c r="CQ3367" s="1"/>
      <c r="CR3367" s="2"/>
      <c r="CS3367" s="2"/>
      <c r="CT3367" s="2"/>
      <c r="CU3367" s="2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2"/>
      <c r="DR3367" s="1"/>
      <c r="DS3367" s="1"/>
      <c r="DT3367" s="1"/>
      <c r="DU3367" s="2"/>
      <c r="DV3367" s="1"/>
      <c r="DW3367" s="1"/>
    </row>
    <row r="3368" spans="1:127" x14ac:dyDescent="0.3">
      <c r="A3368" s="1"/>
      <c r="B3368" s="1"/>
      <c r="C3368" s="1"/>
      <c r="D3368" s="1"/>
      <c r="E3368" s="1"/>
      <c r="F3368" s="1"/>
      <c r="G3368" s="2"/>
      <c r="H3368" s="2"/>
      <c r="I3368" s="1"/>
      <c r="J3368" s="1"/>
      <c r="K3368" s="2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2"/>
      <c r="BF3368" s="1"/>
      <c r="BG3368" s="1"/>
      <c r="BH3368" s="1"/>
      <c r="BI3368" s="1"/>
      <c r="BJ3368" s="1"/>
      <c r="BK3368" s="1"/>
      <c r="BL3368" s="1"/>
      <c r="BM3368" s="1"/>
      <c r="BN3368" s="2"/>
      <c r="BO3368" s="1"/>
      <c r="BP3368" s="1"/>
      <c r="BQ3368" s="1"/>
      <c r="BR3368" s="2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2"/>
      <c r="CG3368" s="1"/>
      <c r="CH3368" s="1"/>
      <c r="CI3368" s="2"/>
      <c r="CJ3368" s="1"/>
      <c r="CK3368" s="1"/>
      <c r="CL3368" s="1"/>
      <c r="CM3368" s="1"/>
      <c r="CN3368" s="1"/>
      <c r="CO3368" s="1"/>
      <c r="CP3368" s="1"/>
      <c r="CQ3368" s="1"/>
      <c r="CR3368" s="2"/>
      <c r="CS3368" s="2"/>
      <c r="CT3368" s="2"/>
      <c r="CU3368" s="2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2"/>
      <c r="DR3368" s="1"/>
      <c r="DS3368" s="1"/>
      <c r="DT3368" s="1"/>
      <c r="DU3368" s="2"/>
      <c r="DV3368" s="1"/>
      <c r="DW3368" s="1"/>
    </row>
    <row r="3369" spans="1:127" x14ac:dyDescent="0.3">
      <c r="A3369" s="1"/>
      <c r="B3369" s="1"/>
      <c r="C3369" s="1"/>
      <c r="D3369" s="1"/>
      <c r="E3369" s="1"/>
      <c r="F3369" s="1"/>
      <c r="G3369" s="2"/>
      <c r="H3369" s="2"/>
      <c r="I3369" s="1"/>
      <c r="J3369" s="1"/>
      <c r="K3369" s="2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2"/>
      <c r="BF3369" s="1"/>
      <c r="BG3369" s="1"/>
      <c r="BH3369" s="1"/>
      <c r="BI3369" s="1"/>
      <c r="BJ3369" s="1"/>
      <c r="BK3369" s="1"/>
      <c r="BL3369" s="1"/>
      <c r="BM3369" s="1"/>
      <c r="BN3369" s="2"/>
      <c r="BO3369" s="1"/>
      <c r="BP3369" s="1"/>
      <c r="BQ3369" s="1"/>
      <c r="BR3369" s="2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2"/>
      <c r="CG3369" s="1"/>
      <c r="CH3369" s="1"/>
      <c r="CI3369" s="2"/>
      <c r="CJ3369" s="1"/>
      <c r="CK3369" s="1"/>
      <c r="CL3369" s="1"/>
      <c r="CM3369" s="1"/>
      <c r="CN3369" s="1"/>
      <c r="CO3369" s="1"/>
      <c r="CP3369" s="1"/>
      <c r="CQ3369" s="1"/>
      <c r="CR3369" s="2"/>
      <c r="CS3369" s="2"/>
      <c r="CT3369" s="2"/>
      <c r="CU3369" s="2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2"/>
      <c r="DR3369" s="1"/>
      <c r="DS3369" s="1"/>
      <c r="DT3369" s="1"/>
      <c r="DU3369" s="2"/>
      <c r="DV3369" s="1"/>
      <c r="DW3369" s="1"/>
    </row>
    <row r="3370" spans="1:127" x14ac:dyDescent="0.3">
      <c r="A3370" s="1"/>
      <c r="B3370" s="1"/>
      <c r="C3370" s="1"/>
      <c r="D3370" s="1"/>
      <c r="E3370" s="1"/>
      <c r="F3370" s="1"/>
      <c r="G3370" s="2"/>
      <c r="H3370" s="2"/>
      <c r="I3370" s="1"/>
      <c r="J3370" s="1"/>
      <c r="K3370" s="2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2"/>
      <c r="BF3370" s="1"/>
      <c r="BG3370" s="1"/>
      <c r="BH3370" s="1"/>
      <c r="BI3370" s="1"/>
      <c r="BJ3370" s="1"/>
      <c r="BK3370" s="1"/>
      <c r="BL3370" s="1"/>
      <c r="BM3370" s="1"/>
      <c r="BN3370" s="2"/>
      <c r="BO3370" s="1"/>
      <c r="BP3370" s="1"/>
      <c r="BQ3370" s="1"/>
      <c r="BR3370" s="2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2"/>
      <c r="CG3370" s="1"/>
      <c r="CH3370" s="1"/>
      <c r="CI3370" s="2"/>
      <c r="CJ3370" s="1"/>
      <c r="CK3370" s="1"/>
      <c r="CL3370" s="1"/>
      <c r="CM3370" s="1"/>
      <c r="CN3370" s="1"/>
      <c r="CO3370" s="1"/>
      <c r="CP3370" s="1"/>
      <c r="CQ3370" s="1"/>
      <c r="CR3370" s="2"/>
      <c r="CS3370" s="2"/>
      <c r="CT3370" s="2"/>
      <c r="CU3370" s="2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2"/>
      <c r="DR3370" s="1"/>
      <c r="DS3370" s="1"/>
      <c r="DT3370" s="1"/>
      <c r="DU3370" s="2"/>
      <c r="DV3370" s="1"/>
      <c r="DW3370" s="1"/>
    </row>
    <row r="3371" spans="1:127" x14ac:dyDescent="0.3">
      <c r="A3371" s="1"/>
      <c r="B3371" s="1"/>
      <c r="C3371" s="1"/>
      <c r="D3371" s="1"/>
      <c r="E3371" s="1"/>
      <c r="F3371" s="1"/>
      <c r="G3371" s="2"/>
      <c r="H3371" s="2"/>
      <c r="I3371" s="1"/>
      <c r="J3371" s="1"/>
      <c r="K3371" s="2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2"/>
      <c r="BF3371" s="1"/>
      <c r="BG3371" s="1"/>
      <c r="BH3371" s="1"/>
      <c r="BI3371" s="1"/>
      <c r="BJ3371" s="1"/>
      <c r="BK3371" s="1"/>
      <c r="BL3371" s="1"/>
      <c r="BM3371" s="1"/>
      <c r="BN3371" s="2"/>
      <c r="BO3371" s="1"/>
      <c r="BP3371" s="1"/>
      <c r="BQ3371" s="1"/>
      <c r="BR3371" s="2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2"/>
      <c r="CG3371" s="1"/>
      <c r="CH3371" s="1"/>
      <c r="CI3371" s="2"/>
      <c r="CJ3371" s="1"/>
      <c r="CK3371" s="1"/>
      <c r="CL3371" s="1"/>
      <c r="CM3371" s="1"/>
      <c r="CN3371" s="1"/>
      <c r="CO3371" s="1"/>
      <c r="CP3371" s="1"/>
      <c r="CQ3371" s="1"/>
      <c r="CR3371" s="2"/>
      <c r="CS3371" s="2"/>
      <c r="CT3371" s="2"/>
      <c r="CU3371" s="2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2"/>
      <c r="DR3371" s="1"/>
      <c r="DS3371" s="1"/>
      <c r="DT3371" s="1"/>
      <c r="DU3371" s="2"/>
      <c r="DV3371" s="1"/>
      <c r="DW3371" s="1"/>
    </row>
    <row r="3372" spans="1:127" x14ac:dyDescent="0.3">
      <c r="A3372" s="1"/>
      <c r="B3372" s="1"/>
      <c r="C3372" s="1"/>
      <c r="D3372" s="1"/>
      <c r="E3372" s="1"/>
      <c r="F3372" s="1"/>
      <c r="G3372" s="2"/>
      <c r="H3372" s="2"/>
      <c r="I3372" s="1"/>
      <c r="J3372" s="1"/>
      <c r="K3372" s="2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2"/>
      <c r="BF3372" s="1"/>
      <c r="BG3372" s="1"/>
      <c r="BH3372" s="1"/>
      <c r="BI3372" s="1"/>
      <c r="BJ3372" s="1"/>
      <c r="BK3372" s="1"/>
      <c r="BL3372" s="1"/>
      <c r="BM3372" s="1"/>
      <c r="BN3372" s="2"/>
      <c r="BO3372" s="1"/>
      <c r="BP3372" s="1"/>
      <c r="BQ3372" s="1"/>
      <c r="BR3372" s="2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2"/>
      <c r="CG3372" s="1"/>
      <c r="CH3372" s="1"/>
      <c r="CI3372" s="2"/>
      <c r="CJ3372" s="1"/>
      <c r="CK3372" s="1"/>
      <c r="CL3372" s="1"/>
      <c r="CM3372" s="1"/>
      <c r="CN3372" s="1"/>
      <c r="CO3372" s="1"/>
      <c r="CP3372" s="1"/>
      <c r="CQ3372" s="1"/>
      <c r="CR3372" s="2"/>
      <c r="CS3372" s="2"/>
      <c r="CT3372" s="2"/>
      <c r="CU3372" s="2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2"/>
      <c r="DR3372" s="1"/>
      <c r="DS3372" s="1"/>
      <c r="DT3372" s="1"/>
      <c r="DU3372" s="2"/>
      <c r="DV3372" s="1"/>
      <c r="DW3372" s="1"/>
    </row>
    <row r="3373" spans="1:127" x14ac:dyDescent="0.3">
      <c r="A3373" s="1"/>
      <c r="B3373" s="1"/>
      <c r="C3373" s="1"/>
      <c r="D3373" s="1"/>
      <c r="E3373" s="1"/>
      <c r="F3373" s="1"/>
      <c r="G3373" s="1"/>
      <c r="H3373" s="2"/>
      <c r="I3373" s="1"/>
      <c r="J3373" s="1"/>
      <c r="K3373" s="2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2"/>
      <c r="BO3373" s="1"/>
      <c r="BP3373" s="1"/>
      <c r="BQ3373" s="1"/>
      <c r="BR3373" s="2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2"/>
      <c r="CG3373" s="1"/>
      <c r="CH3373" s="1"/>
      <c r="CI3373" s="2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</row>
    <row r="3374" spans="1:127" x14ac:dyDescent="0.3">
      <c r="A3374" s="1"/>
      <c r="B3374" s="1"/>
      <c r="C3374" s="1"/>
      <c r="D3374" s="1"/>
      <c r="E3374" s="1"/>
      <c r="F3374" s="1"/>
      <c r="G3374" s="1"/>
      <c r="H3374" s="2"/>
      <c r="I3374" s="1"/>
      <c r="J3374" s="1"/>
      <c r="K3374" s="2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2"/>
      <c r="BO3374" s="1"/>
      <c r="BP3374" s="1"/>
      <c r="BQ3374" s="1"/>
      <c r="BR3374" s="2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2"/>
      <c r="CG3374" s="1"/>
      <c r="CH3374" s="1"/>
      <c r="CI3374" s="2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</row>
    <row r="3375" spans="1:127" x14ac:dyDescent="0.3">
      <c r="A3375" s="1"/>
      <c r="B3375" s="1"/>
      <c r="C3375" s="1"/>
      <c r="D3375" s="1"/>
      <c r="E3375" s="1"/>
      <c r="F3375" s="1"/>
      <c r="G3375" s="2"/>
      <c r="H3375" s="2"/>
      <c r="I3375" s="1"/>
      <c r="J3375" s="1"/>
      <c r="K3375" s="2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2"/>
      <c r="BF3375" s="1"/>
      <c r="BG3375" s="1"/>
      <c r="BH3375" s="1"/>
      <c r="BI3375" s="1"/>
      <c r="BJ3375" s="1"/>
      <c r="BK3375" s="1"/>
      <c r="BL3375" s="1"/>
      <c r="BM3375" s="1"/>
      <c r="BN3375" s="2"/>
      <c r="BO3375" s="1"/>
      <c r="BP3375" s="1"/>
      <c r="BQ3375" s="1"/>
      <c r="BR3375" s="2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2"/>
      <c r="CG3375" s="1"/>
      <c r="CH3375" s="1"/>
      <c r="CI3375" s="2"/>
      <c r="CJ3375" s="1"/>
      <c r="CK3375" s="1"/>
      <c r="CL3375" s="1"/>
      <c r="CM3375" s="1"/>
      <c r="CN3375" s="1"/>
      <c r="CO3375" s="1"/>
      <c r="CP3375" s="1"/>
      <c r="CQ3375" s="1"/>
      <c r="CR3375" s="2"/>
      <c r="CS3375" s="2"/>
      <c r="CT3375" s="2"/>
      <c r="CU3375" s="2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2"/>
      <c r="DR3375" s="1"/>
      <c r="DS3375" s="1"/>
      <c r="DT3375" s="1"/>
      <c r="DU3375" s="2"/>
      <c r="DV3375" s="1"/>
      <c r="DW3375" s="1"/>
    </row>
    <row r="3376" spans="1:127" x14ac:dyDescent="0.3">
      <c r="A3376" s="1"/>
      <c r="B3376" s="1"/>
      <c r="C3376" s="1"/>
      <c r="D3376" s="1"/>
      <c r="E3376" s="1"/>
      <c r="F3376" s="1"/>
      <c r="G3376" s="1"/>
      <c r="H3376" s="2"/>
      <c r="I3376" s="1"/>
      <c r="J3376" s="1"/>
      <c r="K3376" s="2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2"/>
      <c r="BO3376" s="1"/>
      <c r="BP3376" s="1"/>
      <c r="BQ3376" s="1"/>
      <c r="BR3376" s="2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2"/>
      <c r="CG3376" s="1"/>
      <c r="CH3376" s="1"/>
      <c r="CI3376" s="2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</row>
    <row r="3377" spans="1:127" x14ac:dyDescent="0.3">
      <c r="A3377" s="1"/>
      <c r="B3377" s="1"/>
      <c r="C3377" s="1"/>
      <c r="D3377" s="1"/>
      <c r="E3377" s="1"/>
      <c r="F3377" s="1"/>
      <c r="G3377" s="2"/>
      <c r="H3377" s="2"/>
      <c r="I3377" s="1"/>
      <c r="J3377" s="1"/>
      <c r="K3377" s="2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2"/>
      <c r="BF3377" s="1"/>
      <c r="BG3377" s="1"/>
      <c r="BH3377" s="1"/>
      <c r="BI3377" s="1"/>
      <c r="BJ3377" s="1"/>
      <c r="BK3377" s="1"/>
      <c r="BL3377" s="1"/>
      <c r="BM3377" s="1"/>
      <c r="BN3377" s="2"/>
      <c r="BO3377" s="1"/>
      <c r="BP3377" s="1"/>
      <c r="BQ3377" s="1"/>
      <c r="BR3377" s="2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2"/>
      <c r="CG3377" s="1"/>
      <c r="CH3377" s="1"/>
      <c r="CI3377" s="2"/>
      <c r="CJ3377" s="1"/>
      <c r="CK3377" s="1"/>
      <c r="CL3377" s="1"/>
      <c r="CM3377" s="1"/>
      <c r="CN3377" s="1"/>
      <c r="CO3377" s="1"/>
      <c r="CP3377" s="1"/>
      <c r="CQ3377" s="1"/>
      <c r="CR3377" s="2"/>
      <c r="CS3377" s="2"/>
      <c r="CT3377" s="2"/>
      <c r="CU3377" s="2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2"/>
      <c r="DR3377" s="1"/>
      <c r="DS3377" s="1"/>
      <c r="DT3377" s="1"/>
      <c r="DU3377" s="2"/>
      <c r="DV3377" s="1"/>
      <c r="DW3377" s="1"/>
    </row>
    <row r="3378" spans="1:127" x14ac:dyDescent="0.3">
      <c r="A3378" s="1"/>
      <c r="B3378" s="1"/>
      <c r="C3378" s="1"/>
      <c r="D3378" s="1"/>
      <c r="E3378" s="1"/>
      <c r="F3378" s="1"/>
      <c r="G3378" s="2"/>
      <c r="H3378" s="2"/>
      <c r="I3378" s="1"/>
      <c r="J3378" s="1"/>
      <c r="K3378" s="2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2"/>
      <c r="BF3378" s="1"/>
      <c r="BG3378" s="1"/>
      <c r="BH3378" s="1"/>
      <c r="BI3378" s="1"/>
      <c r="BJ3378" s="1"/>
      <c r="BK3378" s="1"/>
      <c r="BL3378" s="1"/>
      <c r="BM3378" s="1"/>
      <c r="BN3378" s="2"/>
      <c r="BO3378" s="1"/>
      <c r="BP3378" s="1"/>
      <c r="BQ3378" s="1"/>
      <c r="BR3378" s="2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2"/>
      <c r="CG3378" s="1"/>
      <c r="CH3378" s="1"/>
      <c r="CI3378" s="2"/>
      <c r="CJ3378" s="1"/>
      <c r="CK3378" s="1"/>
      <c r="CL3378" s="1"/>
      <c r="CM3378" s="1"/>
      <c r="CN3378" s="1"/>
      <c r="CO3378" s="1"/>
      <c r="CP3378" s="1"/>
      <c r="CQ3378" s="1"/>
      <c r="CR3378" s="2"/>
      <c r="CS3378" s="2"/>
      <c r="CT3378" s="2"/>
      <c r="CU3378" s="2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2"/>
      <c r="DR3378" s="1"/>
      <c r="DS3378" s="1"/>
      <c r="DT3378" s="1"/>
      <c r="DU3378" s="2"/>
      <c r="DV3378" s="1"/>
      <c r="DW3378" s="1"/>
    </row>
    <row r="3379" spans="1:127" x14ac:dyDescent="0.3">
      <c r="A3379" s="1"/>
      <c r="B3379" s="1"/>
      <c r="C3379" s="1"/>
      <c r="D3379" s="1"/>
      <c r="E3379" s="1"/>
      <c r="F3379" s="1"/>
      <c r="G3379" s="2"/>
      <c r="H3379" s="2"/>
      <c r="I3379" s="1"/>
      <c r="J3379" s="1"/>
      <c r="K3379" s="2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2"/>
      <c r="BF3379" s="1"/>
      <c r="BG3379" s="1"/>
      <c r="BH3379" s="1"/>
      <c r="BI3379" s="1"/>
      <c r="BJ3379" s="1"/>
      <c r="BK3379" s="1"/>
      <c r="BL3379" s="1"/>
      <c r="BM3379" s="1"/>
      <c r="BN3379" s="2"/>
      <c r="BO3379" s="1"/>
      <c r="BP3379" s="1"/>
      <c r="BQ3379" s="1"/>
      <c r="BR3379" s="2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2"/>
      <c r="CG3379" s="1"/>
      <c r="CH3379" s="1"/>
      <c r="CI3379" s="2"/>
      <c r="CJ3379" s="1"/>
      <c r="CK3379" s="1"/>
      <c r="CL3379" s="1"/>
      <c r="CM3379" s="1"/>
      <c r="CN3379" s="1"/>
      <c r="CO3379" s="1"/>
      <c r="CP3379" s="1"/>
      <c r="CQ3379" s="1"/>
      <c r="CR3379" s="2"/>
      <c r="CS3379" s="2"/>
      <c r="CT3379" s="2"/>
      <c r="CU3379" s="2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2"/>
      <c r="DR3379" s="1"/>
      <c r="DS3379" s="1"/>
      <c r="DT3379" s="1"/>
      <c r="DU3379" s="2"/>
      <c r="DV3379" s="1"/>
      <c r="DW3379" s="1"/>
    </row>
    <row r="3380" spans="1:127" x14ac:dyDescent="0.3">
      <c r="A3380" s="1"/>
      <c r="B3380" s="1"/>
      <c r="C3380" s="1"/>
      <c r="D3380" s="1"/>
      <c r="E3380" s="1"/>
      <c r="F3380" s="1"/>
      <c r="G3380" s="1"/>
      <c r="H3380" s="2"/>
      <c r="I3380" s="1"/>
      <c r="J3380" s="1"/>
      <c r="K3380" s="2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2"/>
      <c r="BF3380" s="1"/>
      <c r="BG3380" s="1"/>
      <c r="BH3380" s="1"/>
      <c r="BI3380" s="1"/>
      <c r="BJ3380" s="1"/>
      <c r="BK3380" s="1"/>
      <c r="BL3380" s="1"/>
      <c r="BM3380" s="1"/>
      <c r="BN3380" s="2"/>
      <c r="BO3380" s="1"/>
      <c r="BP3380" s="1"/>
      <c r="BQ3380" s="1"/>
      <c r="BR3380" s="2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2"/>
      <c r="CG3380" s="1"/>
      <c r="CH3380" s="1"/>
      <c r="CI3380" s="2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2"/>
      <c r="DR3380" s="1"/>
      <c r="DS3380" s="1"/>
      <c r="DT3380" s="1"/>
      <c r="DU3380" s="1"/>
      <c r="DV3380" s="1"/>
      <c r="DW3380" s="1"/>
    </row>
    <row r="3381" spans="1:127" x14ac:dyDescent="0.3">
      <c r="A3381" s="1"/>
      <c r="B3381" s="1"/>
      <c r="C3381" s="1"/>
      <c r="D3381" s="1"/>
      <c r="E3381" s="1"/>
      <c r="F3381" s="1"/>
      <c r="G3381" s="1"/>
      <c r="H3381" s="2"/>
      <c r="I3381" s="1"/>
      <c r="J3381" s="1"/>
      <c r="K3381" s="2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2"/>
      <c r="BF3381" s="1"/>
      <c r="BG3381" s="1"/>
      <c r="BH3381" s="1"/>
      <c r="BI3381" s="1"/>
      <c r="BJ3381" s="1"/>
      <c r="BK3381" s="1"/>
      <c r="BL3381" s="1"/>
      <c r="BM3381" s="1"/>
      <c r="BN3381" s="2"/>
      <c r="BO3381" s="1"/>
      <c r="BP3381" s="1"/>
      <c r="BQ3381" s="1"/>
      <c r="BR3381" s="2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2"/>
      <c r="CG3381" s="1"/>
      <c r="CH3381" s="1"/>
      <c r="CI3381" s="2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2"/>
      <c r="DR3381" s="1"/>
      <c r="DS3381" s="1"/>
      <c r="DT3381" s="1"/>
      <c r="DU3381" s="1"/>
      <c r="DV3381" s="1"/>
      <c r="DW3381" s="1"/>
    </row>
    <row r="3382" spans="1:127" x14ac:dyDescent="0.3">
      <c r="A3382" s="1"/>
      <c r="B3382" s="1"/>
      <c r="C3382" s="1"/>
      <c r="D3382" s="1"/>
      <c r="E3382" s="1"/>
      <c r="F3382" s="1"/>
      <c r="G3382" s="1"/>
      <c r="H3382" s="2"/>
      <c r="I3382" s="1"/>
      <c r="J3382" s="1"/>
      <c r="K3382" s="2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2"/>
      <c r="BF3382" s="1"/>
      <c r="BG3382" s="1"/>
      <c r="BH3382" s="1"/>
      <c r="BI3382" s="1"/>
      <c r="BJ3382" s="1"/>
      <c r="BK3382" s="1"/>
      <c r="BL3382" s="1"/>
      <c r="BM3382" s="1"/>
      <c r="BN3382" s="2"/>
      <c r="BO3382" s="1"/>
      <c r="BP3382" s="1"/>
      <c r="BQ3382" s="1"/>
      <c r="BR3382" s="2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2"/>
      <c r="CG3382" s="1"/>
      <c r="CH3382" s="1"/>
      <c r="CI3382" s="2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2"/>
      <c r="DR3382" s="1"/>
      <c r="DS3382" s="1"/>
      <c r="DT3382" s="1"/>
      <c r="DU3382" s="1"/>
      <c r="DV3382" s="1"/>
      <c r="DW3382" s="1"/>
    </row>
    <row r="3383" spans="1:127" x14ac:dyDescent="0.3">
      <c r="A3383" s="1"/>
      <c r="B3383" s="1"/>
      <c r="C3383" s="1"/>
      <c r="D3383" s="1"/>
      <c r="E3383" s="1"/>
      <c r="F3383" s="1"/>
      <c r="G3383" s="1"/>
      <c r="H3383" s="2"/>
      <c r="I3383" s="1"/>
      <c r="J3383" s="1"/>
      <c r="K3383" s="2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2"/>
      <c r="BF3383" s="1"/>
      <c r="BG3383" s="1"/>
      <c r="BH3383" s="1"/>
      <c r="BI3383" s="1"/>
      <c r="BJ3383" s="1"/>
      <c r="BK3383" s="1"/>
      <c r="BL3383" s="1"/>
      <c r="BM3383" s="1"/>
      <c r="BN3383" s="2"/>
      <c r="BO3383" s="1"/>
      <c r="BP3383" s="1"/>
      <c r="BQ3383" s="1"/>
      <c r="BR3383" s="2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2"/>
      <c r="CG3383" s="1"/>
      <c r="CH3383" s="1"/>
      <c r="CI3383" s="2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2"/>
      <c r="DR3383" s="1"/>
      <c r="DS3383" s="1"/>
      <c r="DT3383" s="1"/>
      <c r="DU3383" s="1"/>
      <c r="DV3383" s="1"/>
      <c r="DW3383" s="1"/>
    </row>
    <row r="3384" spans="1:127" x14ac:dyDescent="0.3">
      <c r="A3384" s="1"/>
      <c r="B3384" s="1"/>
      <c r="C3384" s="1"/>
      <c r="D3384" s="1"/>
      <c r="E3384" s="1"/>
      <c r="F3384" s="1"/>
      <c r="G3384" s="1"/>
      <c r="H3384" s="2"/>
      <c r="I3384" s="1"/>
      <c r="J3384" s="1"/>
      <c r="K3384" s="2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2"/>
      <c r="BF3384" s="1"/>
      <c r="BG3384" s="1"/>
      <c r="BH3384" s="1"/>
      <c r="BI3384" s="1"/>
      <c r="BJ3384" s="1"/>
      <c r="BK3384" s="1"/>
      <c r="BL3384" s="1"/>
      <c r="BM3384" s="1"/>
      <c r="BN3384" s="2"/>
      <c r="BO3384" s="1"/>
      <c r="BP3384" s="1"/>
      <c r="BQ3384" s="1"/>
      <c r="BR3384" s="2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2"/>
      <c r="CG3384" s="1"/>
      <c r="CH3384" s="1"/>
      <c r="CI3384" s="2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2"/>
      <c r="DR3384" s="1"/>
      <c r="DS3384" s="1"/>
      <c r="DT3384" s="1"/>
      <c r="DU3384" s="1"/>
      <c r="DV3384" s="1"/>
      <c r="DW3384" s="1"/>
    </row>
    <row r="3385" spans="1:127" x14ac:dyDescent="0.3">
      <c r="A3385" s="1"/>
      <c r="B3385" s="1"/>
      <c r="C3385" s="1"/>
      <c r="D3385" s="1"/>
      <c r="E3385" s="1"/>
      <c r="F3385" s="1"/>
      <c r="G3385" s="1"/>
      <c r="H3385" s="2"/>
      <c r="I3385" s="1"/>
      <c r="J3385" s="1"/>
      <c r="K3385" s="2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2"/>
      <c r="BF3385" s="1"/>
      <c r="BG3385" s="1"/>
      <c r="BH3385" s="1"/>
      <c r="BI3385" s="1"/>
      <c r="BJ3385" s="1"/>
      <c r="BK3385" s="1"/>
      <c r="BL3385" s="1"/>
      <c r="BM3385" s="1"/>
      <c r="BN3385" s="2"/>
      <c r="BO3385" s="1"/>
      <c r="BP3385" s="1"/>
      <c r="BQ3385" s="1"/>
      <c r="BR3385" s="2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2"/>
      <c r="CG3385" s="1"/>
      <c r="CH3385" s="1"/>
      <c r="CI3385" s="2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2"/>
      <c r="DR3385" s="1"/>
      <c r="DS3385" s="1"/>
      <c r="DT3385" s="1"/>
      <c r="DU3385" s="1"/>
      <c r="DV3385" s="1"/>
      <c r="DW3385" s="1"/>
    </row>
    <row r="3386" spans="1:127" x14ac:dyDescent="0.3">
      <c r="A3386" s="1"/>
      <c r="B3386" s="1"/>
      <c r="C3386" s="1"/>
      <c r="D3386" s="1"/>
      <c r="E3386" s="1"/>
      <c r="F3386" s="1"/>
      <c r="G3386" s="1"/>
      <c r="H3386" s="2"/>
      <c r="I3386" s="1"/>
      <c r="J3386" s="1"/>
      <c r="K3386" s="2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2"/>
      <c r="BF3386" s="1"/>
      <c r="BG3386" s="1"/>
      <c r="BH3386" s="1"/>
      <c r="BI3386" s="1"/>
      <c r="BJ3386" s="1"/>
      <c r="BK3386" s="1"/>
      <c r="BL3386" s="1"/>
      <c r="BM3386" s="1"/>
      <c r="BN3386" s="2"/>
      <c r="BO3386" s="1"/>
      <c r="BP3386" s="1"/>
      <c r="BQ3386" s="1"/>
      <c r="BR3386" s="2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2"/>
      <c r="CG3386" s="1"/>
      <c r="CH3386" s="1"/>
      <c r="CI3386" s="2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2"/>
      <c r="DR3386" s="1"/>
      <c r="DS3386" s="1"/>
      <c r="DT3386" s="1"/>
      <c r="DU3386" s="2"/>
      <c r="DV3386" s="1"/>
      <c r="DW3386" s="1"/>
    </row>
    <row r="3387" spans="1:127" x14ac:dyDescent="0.3">
      <c r="A3387" s="1"/>
      <c r="B3387" s="1"/>
      <c r="C3387" s="1"/>
      <c r="D3387" s="1"/>
      <c r="E3387" s="1"/>
      <c r="F3387" s="1"/>
      <c r="G3387" s="1"/>
      <c r="H3387" s="2"/>
      <c r="I3387" s="1"/>
      <c r="J3387" s="1"/>
      <c r="K3387" s="2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2"/>
      <c r="BF3387" s="1"/>
      <c r="BG3387" s="1"/>
      <c r="BH3387" s="1"/>
      <c r="BI3387" s="1"/>
      <c r="BJ3387" s="1"/>
      <c r="BK3387" s="1"/>
      <c r="BL3387" s="1"/>
      <c r="BM3387" s="1"/>
      <c r="BN3387" s="2"/>
      <c r="BO3387" s="1"/>
      <c r="BP3387" s="1"/>
      <c r="BQ3387" s="1"/>
      <c r="BR3387" s="2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2"/>
      <c r="CG3387" s="1"/>
      <c r="CH3387" s="1"/>
      <c r="CI3387" s="2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2"/>
      <c r="DR3387" s="1"/>
      <c r="DS3387" s="1"/>
      <c r="DT3387" s="1"/>
      <c r="DU3387" s="1"/>
      <c r="DV3387" s="1"/>
      <c r="DW3387" s="1"/>
    </row>
    <row r="3388" spans="1:127" x14ac:dyDescent="0.3">
      <c r="A3388" s="1"/>
      <c r="B3388" s="1"/>
      <c r="C3388" s="1"/>
      <c r="D3388" s="1"/>
      <c r="E3388" s="1"/>
      <c r="F3388" s="1"/>
      <c r="G3388" s="1"/>
      <c r="H3388" s="2"/>
      <c r="I3388" s="1"/>
      <c r="J3388" s="1"/>
      <c r="K3388" s="2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2"/>
      <c r="BF3388" s="1"/>
      <c r="BG3388" s="1"/>
      <c r="BH3388" s="1"/>
      <c r="BI3388" s="1"/>
      <c r="BJ3388" s="1"/>
      <c r="BK3388" s="1"/>
      <c r="BL3388" s="1"/>
      <c r="BM3388" s="1"/>
      <c r="BN3388" s="2"/>
      <c r="BO3388" s="1"/>
      <c r="BP3388" s="1"/>
      <c r="BQ3388" s="1"/>
      <c r="BR3388" s="2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2"/>
      <c r="CG3388" s="1"/>
      <c r="CH3388" s="1"/>
      <c r="CI3388" s="2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2"/>
      <c r="DR3388" s="1"/>
      <c r="DS3388" s="1"/>
      <c r="DT3388" s="1"/>
      <c r="DU3388" s="1"/>
      <c r="DV3388" s="1"/>
      <c r="DW3388" s="1"/>
    </row>
    <row r="3389" spans="1:127" x14ac:dyDescent="0.3">
      <c r="A3389" s="1"/>
      <c r="B3389" s="1"/>
      <c r="C3389" s="1"/>
      <c r="D3389" s="1"/>
      <c r="E3389" s="1"/>
      <c r="F3389" s="1"/>
      <c r="G3389" s="1"/>
      <c r="H3389" s="2"/>
      <c r="I3389" s="1"/>
      <c r="J3389" s="1"/>
      <c r="K3389" s="2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2"/>
      <c r="BF3389" s="1"/>
      <c r="BG3389" s="1"/>
      <c r="BH3389" s="1"/>
      <c r="BI3389" s="1"/>
      <c r="BJ3389" s="1"/>
      <c r="BK3389" s="1"/>
      <c r="BL3389" s="1"/>
      <c r="BM3389" s="1"/>
      <c r="BN3389" s="2"/>
      <c r="BO3389" s="1"/>
      <c r="BP3389" s="1"/>
      <c r="BQ3389" s="1"/>
      <c r="BR3389" s="2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2"/>
      <c r="CG3389" s="1"/>
      <c r="CH3389" s="1"/>
      <c r="CI3389" s="2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2"/>
      <c r="DR3389" s="1"/>
      <c r="DS3389" s="1"/>
      <c r="DT3389" s="1"/>
      <c r="DU3389" s="1"/>
      <c r="DV3389" s="1"/>
      <c r="DW3389" s="1"/>
    </row>
    <row r="3390" spans="1:127" x14ac:dyDescent="0.3">
      <c r="A3390" s="1"/>
      <c r="B3390" s="1"/>
      <c r="C3390" s="1"/>
      <c r="D3390" s="1"/>
      <c r="E3390" s="1"/>
      <c r="F3390" s="1"/>
      <c r="G3390" s="1"/>
      <c r="H3390" s="2"/>
      <c r="I3390" s="1"/>
      <c r="J3390" s="1"/>
      <c r="K3390" s="2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2"/>
      <c r="BF3390" s="1"/>
      <c r="BG3390" s="1"/>
      <c r="BH3390" s="1"/>
      <c r="BI3390" s="1"/>
      <c r="BJ3390" s="1"/>
      <c r="BK3390" s="1"/>
      <c r="BL3390" s="1"/>
      <c r="BM3390" s="1"/>
      <c r="BN3390" s="2"/>
      <c r="BO3390" s="1"/>
      <c r="BP3390" s="1"/>
      <c r="BQ3390" s="1"/>
      <c r="BR3390" s="2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2"/>
      <c r="CG3390" s="1"/>
      <c r="CH3390" s="1"/>
      <c r="CI3390" s="2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2"/>
      <c r="DR3390" s="1"/>
      <c r="DS3390" s="1"/>
      <c r="DT3390" s="1"/>
      <c r="DU3390" s="1"/>
      <c r="DV3390" s="1"/>
      <c r="DW3390" s="1"/>
    </row>
    <row r="3391" spans="1:127" x14ac:dyDescent="0.3">
      <c r="A3391" s="1"/>
      <c r="B3391" s="1"/>
      <c r="C3391" s="1"/>
      <c r="D3391" s="1"/>
      <c r="E3391" s="1"/>
      <c r="F3391" s="1"/>
      <c r="G3391" s="1"/>
      <c r="H3391" s="2"/>
      <c r="I3391" s="1"/>
      <c r="J3391" s="1"/>
      <c r="K3391" s="2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2"/>
      <c r="BF3391" s="1"/>
      <c r="BG3391" s="1"/>
      <c r="BH3391" s="1"/>
      <c r="BI3391" s="1"/>
      <c r="BJ3391" s="1"/>
      <c r="BK3391" s="1"/>
      <c r="BL3391" s="1"/>
      <c r="BM3391" s="1"/>
      <c r="BN3391" s="2"/>
      <c r="BO3391" s="1"/>
      <c r="BP3391" s="1"/>
      <c r="BQ3391" s="1"/>
      <c r="BR3391" s="2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2"/>
      <c r="CG3391" s="1"/>
      <c r="CH3391" s="1"/>
      <c r="CI3391" s="2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2"/>
      <c r="DR3391" s="1"/>
      <c r="DS3391" s="1"/>
      <c r="DT3391" s="1"/>
      <c r="DU3391" s="1"/>
      <c r="DV3391" s="1"/>
      <c r="DW3391" s="1"/>
    </row>
    <row r="3392" spans="1:127" x14ac:dyDescent="0.3">
      <c r="A3392" s="1"/>
      <c r="B3392" s="1"/>
      <c r="C3392" s="1"/>
      <c r="D3392" s="1"/>
      <c r="E3392" s="1"/>
      <c r="F3392" s="1"/>
      <c r="G3392" s="1"/>
      <c r="H3392" s="2"/>
      <c r="I3392" s="1"/>
      <c r="J3392" s="1"/>
      <c r="K3392" s="2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2"/>
      <c r="BF3392" s="1"/>
      <c r="BG3392" s="1"/>
      <c r="BH3392" s="1"/>
      <c r="BI3392" s="1"/>
      <c r="BJ3392" s="1"/>
      <c r="BK3392" s="1"/>
      <c r="BL3392" s="1"/>
      <c r="BM3392" s="1"/>
      <c r="BN3392" s="2"/>
      <c r="BO3392" s="1"/>
      <c r="BP3392" s="1"/>
      <c r="BQ3392" s="1"/>
      <c r="BR3392" s="2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2"/>
      <c r="CG3392" s="1"/>
      <c r="CH3392" s="1"/>
      <c r="CI3392" s="2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2"/>
      <c r="DR3392" s="1"/>
      <c r="DS3392" s="1"/>
      <c r="DT3392" s="1"/>
      <c r="DU3392" s="1"/>
      <c r="DV3392" s="1"/>
      <c r="DW3392" s="1"/>
    </row>
    <row r="3393" spans="1:127" x14ac:dyDescent="0.3">
      <c r="A3393" s="1"/>
      <c r="B3393" s="1"/>
      <c r="C3393" s="1"/>
      <c r="D3393" s="1"/>
      <c r="E3393" s="1"/>
      <c r="F3393" s="1"/>
      <c r="G3393" s="1"/>
      <c r="H3393" s="2"/>
      <c r="I3393" s="1"/>
      <c r="J3393" s="1"/>
      <c r="K3393" s="2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2"/>
      <c r="BF3393" s="1"/>
      <c r="BG3393" s="1"/>
      <c r="BH3393" s="1"/>
      <c r="BI3393" s="1"/>
      <c r="BJ3393" s="1"/>
      <c r="BK3393" s="1"/>
      <c r="BL3393" s="1"/>
      <c r="BM3393" s="1"/>
      <c r="BN3393" s="2"/>
      <c r="BO3393" s="1"/>
      <c r="BP3393" s="1"/>
      <c r="BQ3393" s="1"/>
      <c r="BR3393" s="2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2"/>
      <c r="CG3393" s="1"/>
      <c r="CH3393" s="1"/>
      <c r="CI3393" s="2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2"/>
      <c r="DR3393" s="1"/>
      <c r="DS3393" s="1"/>
      <c r="DT3393" s="1"/>
      <c r="DU3393" s="1"/>
      <c r="DV3393" s="1"/>
      <c r="DW3393" s="1"/>
    </row>
    <row r="3394" spans="1:127" x14ac:dyDescent="0.3">
      <c r="A3394" s="1"/>
      <c r="B3394" s="1"/>
      <c r="C3394" s="1"/>
      <c r="D3394" s="1"/>
      <c r="E3394" s="1"/>
      <c r="F3394" s="1"/>
      <c r="G3394" s="1"/>
      <c r="H3394" s="2"/>
      <c r="I3394" s="1"/>
      <c r="J3394" s="1"/>
      <c r="K3394" s="2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2"/>
      <c r="BF3394" s="1"/>
      <c r="BG3394" s="1"/>
      <c r="BH3394" s="1"/>
      <c r="BI3394" s="1"/>
      <c r="BJ3394" s="1"/>
      <c r="BK3394" s="1"/>
      <c r="BL3394" s="1"/>
      <c r="BM3394" s="1"/>
      <c r="BN3394" s="2"/>
      <c r="BO3394" s="1"/>
      <c r="BP3394" s="1"/>
      <c r="BQ3394" s="1"/>
      <c r="BR3394" s="2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2"/>
      <c r="CG3394" s="1"/>
      <c r="CH3394" s="1"/>
      <c r="CI3394" s="2"/>
      <c r="CJ3394" s="1"/>
      <c r="CK3394" s="1"/>
      <c r="CL3394" s="1"/>
      <c r="CM3394" s="1"/>
      <c r="CN3394" s="1"/>
      <c r="CO3394" s="1"/>
      <c r="CP3394" s="1"/>
      <c r="CQ3394" s="1"/>
      <c r="CR3394" s="2"/>
      <c r="CS3394" s="2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2"/>
      <c r="DR3394" s="1"/>
      <c r="DS3394" s="1"/>
      <c r="DT3394" s="1"/>
      <c r="DU3394" s="2"/>
      <c r="DV3394" s="1"/>
      <c r="DW3394" s="1"/>
    </row>
    <row r="3395" spans="1:127" x14ac:dyDescent="0.3">
      <c r="A3395" s="1"/>
      <c r="B3395" s="1"/>
      <c r="C3395" s="1"/>
      <c r="D3395" s="1"/>
      <c r="E3395" s="1"/>
      <c r="F3395" s="1"/>
      <c r="G3395" s="1"/>
      <c r="H3395" s="2"/>
      <c r="I3395" s="1"/>
      <c r="J3395" s="1"/>
      <c r="K3395" s="2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2"/>
      <c r="BF3395" s="1"/>
      <c r="BG3395" s="1"/>
      <c r="BH3395" s="1"/>
      <c r="BI3395" s="1"/>
      <c r="BJ3395" s="1"/>
      <c r="BK3395" s="1"/>
      <c r="BL3395" s="1"/>
      <c r="BM3395" s="1"/>
      <c r="BN3395" s="2"/>
      <c r="BO3395" s="1"/>
      <c r="BP3395" s="1"/>
      <c r="BQ3395" s="1"/>
      <c r="BR3395" s="2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2"/>
      <c r="CG3395" s="1"/>
      <c r="CH3395" s="1"/>
      <c r="CI3395" s="2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2"/>
      <c r="DR3395" s="1"/>
      <c r="DS3395" s="1"/>
      <c r="DT3395" s="1"/>
      <c r="DU3395" s="1"/>
      <c r="DV3395" s="1"/>
      <c r="DW3395" s="1"/>
    </row>
    <row r="3396" spans="1:127" x14ac:dyDescent="0.3">
      <c r="A3396" s="1"/>
      <c r="B3396" s="1"/>
      <c r="C3396" s="1"/>
      <c r="D3396" s="1"/>
      <c r="E3396" s="1"/>
      <c r="F3396" s="1"/>
      <c r="G3396" s="1"/>
      <c r="H3396" s="2"/>
      <c r="I3396" s="1"/>
      <c r="J3396" s="1"/>
      <c r="K3396" s="2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2"/>
      <c r="BF3396" s="1"/>
      <c r="BG3396" s="1"/>
      <c r="BH3396" s="1"/>
      <c r="BI3396" s="1"/>
      <c r="BJ3396" s="1"/>
      <c r="BK3396" s="1"/>
      <c r="BL3396" s="1"/>
      <c r="BM3396" s="1"/>
      <c r="BN3396" s="2"/>
      <c r="BO3396" s="1"/>
      <c r="BP3396" s="1"/>
      <c r="BQ3396" s="1"/>
      <c r="BR3396" s="2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2"/>
      <c r="CG3396" s="1"/>
      <c r="CH3396" s="1"/>
      <c r="CI3396" s="2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2"/>
      <c r="DR3396" s="1"/>
      <c r="DS3396" s="1"/>
      <c r="DT3396" s="1"/>
      <c r="DU3396" s="1"/>
      <c r="DV3396" s="1"/>
      <c r="DW3396" s="1"/>
    </row>
    <row r="3397" spans="1:127" x14ac:dyDescent="0.3">
      <c r="A3397" s="1"/>
      <c r="B3397" s="1"/>
      <c r="C3397" s="1"/>
      <c r="D3397" s="1"/>
      <c r="E3397" s="1"/>
      <c r="F3397" s="1"/>
      <c r="G3397" s="1"/>
      <c r="H3397" s="2"/>
      <c r="I3397" s="1"/>
      <c r="J3397" s="1"/>
      <c r="K3397" s="2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2"/>
      <c r="BF3397" s="1"/>
      <c r="BG3397" s="1"/>
      <c r="BH3397" s="1"/>
      <c r="BI3397" s="1"/>
      <c r="BJ3397" s="1"/>
      <c r="BK3397" s="1"/>
      <c r="BL3397" s="1"/>
      <c r="BM3397" s="1"/>
      <c r="BN3397" s="2"/>
      <c r="BO3397" s="1"/>
      <c r="BP3397" s="1"/>
      <c r="BQ3397" s="1"/>
      <c r="BR3397" s="2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2"/>
      <c r="CG3397" s="1"/>
      <c r="CH3397" s="1"/>
      <c r="CI3397" s="2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2"/>
      <c r="DR3397" s="1"/>
      <c r="DS3397" s="1"/>
      <c r="DT3397" s="1"/>
      <c r="DU3397" s="1"/>
      <c r="DV3397" s="1"/>
      <c r="DW3397" s="1"/>
    </row>
    <row r="3398" spans="1:127" x14ac:dyDescent="0.3">
      <c r="A3398" s="1"/>
      <c r="B3398" s="1"/>
      <c r="C3398" s="1"/>
      <c r="D3398" s="1"/>
      <c r="E3398" s="1"/>
      <c r="F3398" s="1"/>
      <c r="G3398" s="1"/>
      <c r="H3398" s="2"/>
      <c r="I3398" s="1"/>
      <c r="J3398" s="1"/>
      <c r="K3398" s="2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2"/>
      <c r="BF3398" s="1"/>
      <c r="BG3398" s="1"/>
      <c r="BH3398" s="1"/>
      <c r="BI3398" s="1"/>
      <c r="BJ3398" s="1"/>
      <c r="BK3398" s="1"/>
      <c r="BL3398" s="1"/>
      <c r="BM3398" s="1"/>
      <c r="BN3398" s="2"/>
      <c r="BO3398" s="1"/>
      <c r="BP3398" s="1"/>
      <c r="BQ3398" s="1"/>
      <c r="BR3398" s="2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2"/>
      <c r="CG3398" s="1"/>
      <c r="CH3398" s="1"/>
      <c r="CI3398" s="2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2"/>
      <c r="DR3398" s="1"/>
      <c r="DS3398" s="1"/>
      <c r="DT3398" s="1"/>
      <c r="DU3398" s="1"/>
      <c r="DV3398" s="1"/>
      <c r="DW3398" s="1"/>
    </row>
    <row r="3399" spans="1:127" x14ac:dyDescent="0.3">
      <c r="A3399" s="1"/>
      <c r="B3399" s="1"/>
      <c r="C3399" s="1"/>
      <c r="D3399" s="1"/>
      <c r="E3399" s="1"/>
      <c r="F3399" s="1"/>
      <c r="G3399" s="1"/>
      <c r="H3399" s="2"/>
      <c r="I3399" s="1"/>
      <c r="J3399" s="1"/>
      <c r="K3399" s="2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2"/>
      <c r="BF3399" s="1"/>
      <c r="BG3399" s="1"/>
      <c r="BH3399" s="1"/>
      <c r="BI3399" s="1"/>
      <c r="BJ3399" s="1"/>
      <c r="BK3399" s="1"/>
      <c r="BL3399" s="1"/>
      <c r="BM3399" s="1"/>
      <c r="BN3399" s="2"/>
      <c r="BO3399" s="1"/>
      <c r="BP3399" s="1"/>
      <c r="BQ3399" s="1"/>
      <c r="BR3399" s="2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2"/>
      <c r="CG3399" s="1"/>
      <c r="CH3399" s="1"/>
      <c r="CI3399" s="2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2"/>
      <c r="DR3399" s="1"/>
      <c r="DS3399" s="1"/>
      <c r="DT3399" s="1"/>
      <c r="DU3399" s="1"/>
      <c r="DV3399" s="1"/>
      <c r="DW3399" s="1"/>
    </row>
    <row r="3400" spans="1:127" x14ac:dyDescent="0.3">
      <c r="A3400" s="1"/>
      <c r="B3400" s="1"/>
      <c r="C3400" s="1"/>
      <c r="D3400" s="1"/>
      <c r="E3400" s="1"/>
      <c r="F3400" s="1"/>
      <c r="G3400" s="1"/>
      <c r="H3400" s="2"/>
      <c r="I3400" s="1"/>
      <c r="J3400" s="1"/>
      <c r="K3400" s="2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2"/>
      <c r="BF3400" s="1"/>
      <c r="BG3400" s="1"/>
      <c r="BH3400" s="1"/>
      <c r="BI3400" s="1"/>
      <c r="BJ3400" s="1"/>
      <c r="BK3400" s="1"/>
      <c r="BL3400" s="1"/>
      <c r="BM3400" s="1"/>
      <c r="BN3400" s="2"/>
      <c r="BO3400" s="1"/>
      <c r="BP3400" s="1"/>
      <c r="BQ3400" s="1"/>
      <c r="BR3400" s="2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2"/>
      <c r="CG3400" s="1"/>
      <c r="CH3400" s="1"/>
      <c r="CI3400" s="2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2"/>
      <c r="DR3400" s="1"/>
      <c r="DS3400" s="1"/>
      <c r="DT3400" s="1"/>
      <c r="DU3400" s="1"/>
      <c r="DV3400" s="1"/>
      <c r="DW3400" s="1"/>
    </row>
    <row r="3401" spans="1:127" x14ac:dyDescent="0.3">
      <c r="A3401" s="1"/>
      <c r="B3401" s="1"/>
      <c r="C3401" s="1"/>
      <c r="D3401" s="1"/>
      <c r="E3401" s="1"/>
      <c r="F3401" s="1"/>
      <c r="G3401" s="1"/>
      <c r="H3401" s="2"/>
      <c r="I3401" s="1"/>
      <c r="J3401" s="1"/>
      <c r="K3401" s="2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2"/>
      <c r="BF3401" s="1"/>
      <c r="BG3401" s="1"/>
      <c r="BH3401" s="1"/>
      <c r="BI3401" s="1"/>
      <c r="BJ3401" s="1"/>
      <c r="BK3401" s="1"/>
      <c r="BL3401" s="1"/>
      <c r="BM3401" s="1"/>
      <c r="BN3401" s="2"/>
      <c r="BO3401" s="1"/>
      <c r="BP3401" s="1"/>
      <c r="BQ3401" s="1"/>
      <c r="BR3401" s="2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2"/>
      <c r="CG3401" s="1"/>
      <c r="CH3401" s="1"/>
      <c r="CI3401" s="2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2"/>
      <c r="DR3401" s="1"/>
      <c r="DS3401" s="1"/>
      <c r="DT3401" s="1"/>
      <c r="DU3401" s="1"/>
      <c r="DV3401" s="1"/>
      <c r="DW3401" s="1"/>
    </row>
    <row r="3402" spans="1:127" x14ac:dyDescent="0.3">
      <c r="A3402" s="1"/>
      <c r="B3402" s="1"/>
      <c r="C3402" s="1"/>
      <c r="D3402" s="1"/>
      <c r="E3402" s="1"/>
      <c r="F3402" s="1"/>
      <c r="G3402" s="1"/>
      <c r="H3402" s="2"/>
      <c r="I3402" s="1"/>
      <c r="J3402" s="1"/>
      <c r="K3402" s="2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2"/>
      <c r="BF3402" s="1"/>
      <c r="BG3402" s="1"/>
      <c r="BH3402" s="1"/>
      <c r="BI3402" s="1"/>
      <c r="BJ3402" s="1"/>
      <c r="BK3402" s="1"/>
      <c r="BL3402" s="1"/>
      <c r="BM3402" s="1"/>
      <c r="BN3402" s="2"/>
      <c r="BO3402" s="1"/>
      <c r="BP3402" s="1"/>
      <c r="BQ3402" s="1"/>
      <c r="BR3402" s="2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2"/>
      <c r="CG3402" s="1"/>
      <c r="CH3402" s="1"/>
      <c r="CI3402" s="2"/>
      <c r="CJ3402" s="1"/>
      <c r="CK3402" s="1"/>
      <c r="CL3402" s="1"/>
      <c r="CM3402" s="1"/>
      <c r="CN3402" s="1"/>
      <c r="CO3402" s="1"/>
      <c r="CP3402" s="1"/>
      <c r="CQ3402" s="1"/>
      <c r="CR3402" s="2"/>
      <c r="CS3402" s="2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2"/>
      <c r="DR3402" s="1"/>
      <c r="DS3402" s="1"/>
      <c r="DT3402" s="1"/>
      <c r="DU3402" s="2"/>
      <c r="DV3402" s="1"/>
      <c r="DW3402" s="1"/>
    </row>
    <row r="3403" spans="1:127" x14ac:dyDescent="0.3">
      <c r="A3403" s="1"/>
      <c r="B3403" s="1"/>
      <c r="C3403" s="1"/>
      <c r="D3403" s="1"/>
      <c r="E3403" s="1"/>
      <c r="F3403" s="1"/>
      <c r="G3403" s="1"/>
      <c r="H3403" s="2"/>
      <c r="I3403" s="1"/>
      <c r="J3403" s="1"/>
      <c r="K3403" s="2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2"/>
      <c r="BF3403" s="1"/>
      <c r="BG3403" s="1"/>
      <c r="BH3403" s="1"/>
      <c r="BI3403" s="1"/>
      <c r="BJ3403" s="1"/>
      <c r="BK3403" s="1"/>
      <c r="BL3403" s="1"/>
      <c r="BM3403" s="1"/>
      <c r="BN3403" s="2"/>
      <c r="BO3403" s="1"/>
      <c r="BP3403" s="1"/>
      <c r="BQ3403" s="1"/>
      <c r="BR3403" s="2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2"/>
      <c r="CG3403" s="1"/>
      <c r="CH3403" s="1"/>
      <c r="CI3403" s="2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2"/>
      <c r="DR3403" s="1"/>
      <c r="DS3403" s="1"/>
      <c r="DT3403" s="1"/>
      <c r="DU3403" s="1"/>
      <c r="DV3403" s="1"/>
      <c r="DW3403" s="1"/>
    </row>
    <row r="3404" spans="1:127" x14ac:dyDescent="0.3">
      <c r="A3404" s="1"/>
      <c r="B3404" s="1"/>
      <c r="C3404" s="1"/>
      <c r="D3404" s="1"/>
      <c r="E3404" s="1"/>
      <c r="F3404" s="1"/>
      <c r="G3404" s="1"/>
      <c r="H3404" s="2"/>
      <c r="I3404" s="1"/>
      <c r="J3404" s="1"/>
      <c r="K3404" s="2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2"/>
      <c r="BF3404" s="1"/>
      <c r="BG3404" s="1"/>
      <c r="BH3404" s="1"/>
      <c r="BI3404" s="1"/>
      <c r="BJ3404" s="1"/>
      <c r="BK3404" s="1"/>
      <c r="BL3404" s="1"/>
      <c r="BM3404" s="1"/>
      <c r="BN3404" s="2"/>
      <c r="BO3404" s="1"/>
      <c r="BP3404" s="1"/>
      <c r="BQ3404" s="1"/>
      <c r="BR3404" s="2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2"/>
      <c r="CG3404" s="1"/>
      <c r="CH3404" s="1"/>
      <c r="CI3404" s="2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2"/>
      <c r="DR3404" s="1"/>
      <c r="DS3404" s="1"/>
      <c r="DT3404" s="1"/>
      <c r="DU3404" s="1"/>
      <c r="DV3404" s="1"/>
      <c r="DW3404" s="1"/>
    </row>
    <row r="3405" spans="1:127" x14ac:dyDescent="0.3">
      <c r="A3405" s="1"/>
      <c r="B3405" s="1"/>
      <c r="C3405" s="1"/>
      <c r="D3405" s="1"/>
      <c r="E3405" s="1"/>
      <c r="F3405" s="1"/>
      <c r="G3405" s="1"/>
      <c r="H3405" s="2"/>
      <c r="I3405" s="1"/>
      <c r="J3405" s="1"/>
      <c r="K3405" s="2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2"/>
      <c r="BF3405" s="1"/>
      <c r="BG3405" s="1"/>
      <c r="BH3405" s="1"/>
      <c r="BI3405" s="1"/>
      <c r="BJ3405" s="1"/>
      <c r="BK3405" s="1"/>
      <c r="BL3405" s="1"/>
      <c r="BM3405" s="1"/>
      <c r="BN3405" s="2"/>
      <c r="BO3405" s="1"/>
      <c r="BP3405" s="1"/>
      <c r="BQ3405" s="1"/>
      <c r="BR3405" s="2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2"/>
      <c r="CG3405" s="1"/>
      <c r="CH3405" s="1"/>
      <c r="CI3405" s="2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2"/>
      <c r="DR3405" s="1"/>
      <c r="DS3405" s="1"/>
      <c r="DT3405" s="1"/>
      <c r="DU3405" s="1"/>
      <c r="DV3405" s="1"/>
      <c r="DW3405" s="1"/>
    </row>
    <row r="3406" spans="1:127" x14ac:dyDescent="0.3">
      <c r="A3406" s="1"/>
      <c r="B3406" s="1"/>
      <c r="C3406" s="1"/>
      <c r="D3406" s="1"/>
      <c r="E3406" s="1"/>
      <c r="F3406" s="1"/>
      <c r="G3406" s="1"/>
      <c r="H3406" s="2"/>
      <c r="I3406" s="1"/>
      <c r="J3406" s="1"/>
      <c r="K3406" s="2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2"/>
      <c r="BF3406" s="1"/>
      <c r="BG3406" s="1"/>
      <c r="BH3406" s="1"/>
      <c r="BI3406" s="1"/>
      <c r="BJ3406" s="1"/>
      <c r="BK3406" s="1"/>
      <c r="BL3406" s="1"/>
      <c r="BM3406" s="1"/>
      <c r="BN3406" s="2"/>
      <c r="BO3406" s="1"/>
      <c r="BP3406" s="1"/>
      <c r="BQ3406" s="1"/>
      <c r="BR3406" s="2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2"/>
      <c r="CG3406" s="1"/>
      <c r="CH3406" s="1"/>
      <c r="CI3406" s="2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2"/>
      <c r="DR3406" s="1"/>
      <c r="DS3406" s="1"/>
      <c r="DT3406" s="1"/>
      <c r="DU3406" s="1"/>
      <c r="DV3406" s="1"/>
      <c r="DW3406" s="1"/>
    </row>
    <row r="3407" spans="1:127" x14ac:dyDescent="0.3">
      <c r="A3407" s="1"/>
      <c r="B3407" s="1"/>
      <c r="C3407" s="1"/>
      <c r="D3407" s="1"/>
      <c r="E3407" s="1"/>
      <c r="F3407" s="1"/>
      <c r="G3407" s="1"/>
      <c r="H3407" s="2"/>
      <c r="I3407" s="1"/>
      <c r="J3407" s="1"/>
      <c r="K3407" s="2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2"/>
      <c r="BF3407" s="1"/>
      <c r="BG3407" s="1"/>
      <c r="BH3407" s="1"/>
      <c r="BI3407" s="1"/>
      <c r="BJ3407" s="1"/>
      <c r="BK3407" s="1"/>
      <c r="BL3407" s="1"/>
      <c r="BM3407" s="1"/>
      <c r="BN3407" s="2"/>
      <c r="BO3407" s="1"/>
      <c r="BP3407" s="1"/>
      <c r="BQ3407" s="1"/>
      <c r="BR3407" s="2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2"/>
      <c r="CG3407" s="1"/>
      <c r="CH3407" s="1"/>
      <c r="CI3407" s="2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2"/>
      <c r="DR3407" s="1"/>
      <c r="DS3407" s="1"/>
      <c r="DT3407" s="1"/>
      <c r="DU3407" s="1"/>
      <c r="DV3407" s="1"/>
      <c r="DW3407" s="1"/>
    </row>
    <row r="3408" spans="1:127" x14ac:dyDescent="0.3">
      <c r="A3408" s="1"/>
      <c r="B3408" s="1"/>
      <c r="C3408" s="1"/>
      <c r="D3408" s="1"/>
      <c r="E3408" s="1"/>
      <c r="F3408" s="1"/>
      <c r="G3408" s="1"/>
      <c r="H3408" s="2"/>
      <c r="I3408" s="1"/>
      <c r="J3408" s="1"/>
      <c r="K3408" s="2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2"/>
      <c r="BF3408" s="1"/>
      <c r="BG3408" s="1"/>
      <c r="BH3408" s="1"/>
      <c r="BI3408" s="1"/>
      <c r="BJ3408" s="1"/>
      <c r="BK3408" s="1"/>
      <c r="BL3408" s="1"/>
      <c r="BM3408" s="1"/>
      <c r="BN3408" s="2"/>
      <c r="BO3408" s="1"/>
      <c r="BP3408" s="1"/>
      <c r="BQ3408" s="1"/>
      <c r="BR3408" s="2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2"/>
      <c r="CG3408" s="1"/>
      <c r="CH3408" s="1"/>
      <c r="CI3408" s="2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2"/>
      <c r="DR3408" s="1"/>
      <c r="DS3408" s="1"/>
      <c r="DT3408" s="1"/>
      <c r="DU3408" s="1"/>
      <c r="DV3408" s="1"/>
      <c r="DW3408" s="1"/>
    </row>
    <row r="3409" spans="1:127" x14ac:dyDescent="0.3">
      <c r="A3409" s="1"/>
      <c r="B3409" s="1"/>
      <c r="C3409" s="1"/>
      <c r="D3409" s="1"/>
      <c r="E3409" s="1"/>
      <c r="F3409" s="1"/>
      <c r="G3409" s="1"/>
      <c r="H3409" s="2"/>
      <c r="I3409" s="1"/>
      <c r="J3409" s="1"/>
      <c r="K3409" s="2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2"/>
      <c r="BF3409" s="1"/>
      <c r="BG3409" s="1"/>
      <c r="BH3409" s="1"/>
      <c r="BI3409" s="1"/>
      <c r="BJ3409" s="1"/>
      <c r="BK3409" s="1"/>
      <c r="BL3409" s="1"/>
      <c r="BM3409" s="1"/>
      <c r="BN3409" s="2"/>
      <c r="BO3409" s="1"/>
      <c r="BP3409" s="1"/>
      <c r="BQ3409" s="1"/>
      <c r="BR3409" s="2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2"/>
      <c r="CG3409" s="1"/>
      <c r="CH3409" s="1"/>
      <c r="CI3409" s="2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2"/>
      <c r="DR3409" s="1"/>
      <c r="DS3409" s="1"/>
      <c r="DT3409" s="1"/>
      <c r="DU3409" s="1"/>
      <c r="DV3409" s="1"/>
      <c r="DW3409" s="1"/>
    </row>
    <row r="3410" spans="1:127" x14ac:dyDescent="0.3">
      <c r="A3410" s="1"/>
      <c r="B3410" s="1"/>
      <c r="C3410" s="1"/>
      <c r="D3410" s="1"/>
      <c r="E3410" s="1"/>
      <c r="F3410" s="1"/>
      <c r="G3410" s="1"/>
      <c r="H3410" s="2"/>
      <c r="I3410" s="1"/>
      <c r="J3410" s="1"/>
      <c r="K3410" s="2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2"/>
      <c r="BF3410" s="1"/>
      <c r="BG3410" s="1"/>
      <c r="BH3410" s="1"/>
      <c r="BI3410" s="1"/>
      <c r="BJ3410" s="1"/>
      <c r="BK3410" s="1"/>
      <c r="BL3410" s="1"/>
      <c r="BM3410" s="1"/>
      <c r="BN3410" s="2"/>
      <c r="BO3410" s="1"/>
      <c r="BP3410" s="1"/>
      <c r="BQ3410" s="1"/>
      <c r="BR3410" s="2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2"/>
      <c r="CG3410" s="1"/>
      <c r="CH3410" s="1"/>
      <c r="CI3410" s="2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2"/>
      <c r="DR3410" s="1"/>
      <c r="DS3410" s="1"/>
      <c r="DT3410" s="1"/>
      <c r="DU3410" s="1"/>
      <c r="DV3410" s="1"/>
      <c r="DW3410" s="1"/>
    </row>
    <row r="3411" spans="1:127" x14ac:dyDescent="0.3">
      <c r="A3411" s="1"/>
      <c r="B3411" s="1"/>
      <c r="C3411" s="1"/>
      <c r="D3411" s="1"/>
      <c r="E3411" s="1"/>
      <c r="F3411" s="1"/>
      <c r="G3411" s="1"/>
      <c r="H3411" s="2"/>
      <c r="I3411" s="1"/>
      <c r="J3411" s="1"/>
      <c r="K3411" s="2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2"/>
      <c r="BF3411" s="1"/>
      <c r="BG3411" s="1"/>
      <c r="BH3411" s="1"/>
      <c r="BI3411" s="1"/>
      <c r="BJ3411" s="1"/>
      <c r="BK3411" s="1"/>
      <c r="BL3411" s="1"/>
      <c r="BM3411" s="1"/>
      <c r="BN3411" s="2"/>
      <c r="BO3411" s="1"/>
      <c r="BP3411" s="1"/>
      <c r="BQ3411" s="1"/>
      <c r="BR3411" s="2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2"/>
      <c r="CG3411" s="1"/>
      <c r="CH3411" s="1"/>
      <c r="CI3411" s="2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2"/>
      <c r="DR3411" s="1"/>
      <c r="DS3411" s="1"/>
      <c r="DT3411" s="1"/>
      <c r="DU3411" s="1"/>
      <c r="DV3411" s="1"/>
      <c r="DW3411" s="1"/>
    </row>
    <row r="3412" spans="1:127" x14ac:dyDescent="0.3">
      <c r="A3412" s="1"/>
      <c r="B3412" s="1"/>
      <c r="C3412" s="1"/>
      <c r="D3412" s="1"/>
      <c r="E3412" s="1"/>
      <c r="F3412" s="1"/>
      <c r="G3412" s="1"/>
      <c r="H3412" s="2"/>
      <c r="I3412" s="1"/>
      <c r="J3412" s="1"/>
      <c r="K3412" s="2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2"/>
      <c r="BF3412" s="1"/>
      <c r="BG3412" s="1"/>
      <c r="BH3412" s="1"/>
      <c r="BI3412" s="1"/>
      <c r="BJ3412" s="1"/>
      <c r="BK3412" s="1"/>
      <c r="BL3412" s="1"/>
      <c r="BM3412" s="1"/>
      <c r="BN3412" s="2"/>
      <c r="BO3412" s="1"/>
      <c r="BP3412" s="1"/>
      <c r="BQ3412" s="1"/>
      <c r="BR3412" s="2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2"/>
      <c r="CG3412" s="1"/>
      <c r="CH3412" s="1"/>
      <c r="CI3412" s="2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2"/>
      <c r="DR3412" s="1"/>
      <c r="DS3412" s="1"/>
      <c r="DT3412" s="1"/>
      <c r="DU3412" s="1"/>
      <c r="DV3412" s="1"/>
      <c r="DW3412" s="1"/>
    </row>
    <row r="3413" spans="1:127" x14ac:dyDescent="0.3">
      <c r="A3413" s="1"/>
      <c r="B3413" s="1"/>
      <c r="C3413" s="1"/>
      <c r="D3413" s="1"/>
      <c r="E3413" s="1"/>
      <c r="F3413" s="1"/>
      <c r="G3413" s="1"/>
      <c r="H3413" s="2"/>
      <c r="I3413" s="1"/>
      <c r="J3413" s="1"/>
      <c r="K3413" s="2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2"/>
      <c r="BF3413" s="1"/>
      <c r="BG3413" s="1"/>
      <c r="BH3413" s="1"/>
      <c r="BI3413" s="1"/>
      <c r="BJ3413" s="1"/>
      <c r="BK3413" s="1"/>
      <c r="BL3413" s="1"/>
      <c r="BM3413" s="1"/>
      <c r="BN3413" s="2"/>
      <c r="BO3413" s="1"/>
      <c r="BP3413" s="1"/>
      <c r="BQ3413" s="1"/>
      <c r="BR3413" s="2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2"/>
      <c r="CG3413" s="1"/>
      <c r="CH3413" s="1"/>
      <c r="CI3413" s="2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2"/>
      <c r="DR3413" s="1"/>
      <c r="DS3413" s="1"/>
      <c r="DT3413" s="1"/>
      <c r="DU3413" s="1"/>
      <c r="DV3413" s="1"/>
      <c r="DW3413" s="1"/>
    </row>
    <row r="3414" spans="1:127" x14ac:dyDescent="0.3">
      <c r="A3414" s="1"/>
      <c r="B3414" s="1"/>
      <c r="C3414" s="1"/>
      <c r="D3414" s="1"/>
      <c r="E3414" s="1"/>
      <c r="F3414" s="1"/>
      <c r="G3414" s="1"/>
      <c r="H3414" s="2"/>
      <c r="I3414" s="1"/>
      <c r="J3414" s="1"/>
      <c r="K3414" s="2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2"/>
      <c r="BF3414" s="1"/>
      <c r="BG3414" s="1"/>
      <c r="BH3414" s="1"/>
      <c r="BI3414" s="1"/>
      <c r="BJ3414" s="1"/>
      <c r="BK3414" s="1"/>
      <c r="BL3414" s="1"/>
      <c r="BM3414" s="1"/>
      <c r="BN3414" s="2"/>
      <c r="BO3414" s="1"/>
      <c r="BP3414" s="1"/>
      <c r="BQ3414" s="1"/>
      <c r="BR3414" s="2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2"/>
      <c r="CG3414" s="1"/>
      <c r="CH3414" s="1"/>
      <c r="CI3414" s="2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2"/>
      <c r="DR3414" s="1"/>
      <c r="DS3414" s="1"/>
      <c r="DT3414" s="1"/>
      <c r="DU3414" s="1"/>
      <c r="DV3414" s="1"/>
      <c r="DW3414" s="1"/>
    </row>
    <row r="3415" spans="1:127" x14ac:dyDescent="0.3">
      <c r="A3415" s="1"/>
      <c r="B3415" s="1"/>
      <c r="C3415" s="1"/>
      <c r="D3415" s="1"/>
      <c r="E3415" s="1"/>
      <c r="F3415" s="1"/>
      <c r="G3415" s="1"/>
      <c r="H3415" s="2"/>
      <c r="I3415" s="1"/>
      <c r="J3415" s="1"/>
      <c r="K3415" s="2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2"/>
      <c r="BF3415" s="1"/>
      <c r="BG3415" s="1"/>
      <c r="BH3415" s="1"/>
      <c r="BI3415" s="1"/>
      <c r="BJ3415" s="1"/>
      <c r="BK3415" s="1"/>
      <c r="BL3415" s="1"/>
      <c r="BM3415" s="1"/>
      <c r="BN3415" s="2"/>
      <c r="BO3415" s="1"/>
      <c r="BP3415" s="1"/>
      <c r="BQ3415" s="1"/>
      <c r="BR3415" s="2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2"/>
      <c r="CG3415" s="1"/>
      <c r="CH3415" s="1"/>
      <c r="CI3415" s="2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2"/>
      <c r="DR3415" s="1"/>
      <c r="DS3415" s="1"/>
      <c r="DT3415" s="1"/>
      <c r="DU3415" s="2"/>
      <c r="DV3415" s="1"/>
      <c r="DW3415" s="1"/>
    </row>
    <row r="3416" spans="1:127" x14ac:dyDescent="0.3">
      <c r="A3416" s="1"/>
      <c r="B3416" s="1"/>
      <c r="C3416" s="1"/>
      <c r="D3416" s="1"/>
      <c r="E3416" s="1"/>
      <c r="F3416" s="1"/>
      <c r="G3416" s="1"/>
      <c r="H3416" s="2"/>
      <c r="I3416" s="1"/>
      <c r="J3416" s="1"/>
      <c r="K3416" s="2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2"/>
      <c r="BF3416" s="1"/>
      <c r="BG3416" s="1"/>
      <c r="BH3416" s="1"/>
      <c r="BI3416" s="1"/>
      <c r="BJ3416" s="1"/>
      <c r="BK3416" s="1"/>
      <c r="BL3416" s="1"/>
      <c r="BM3416" s="1"/>
      <c r="BN3416" s="2"/>
      <c r="BO3416" s="1"/>
      <c r="BP3416" s="1"/>
      <c r="BQ3416" s="1"/>
      <c r="BR3416" s="2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2"/>
      <c r="CG3416" s="1"/>
      <c r="CH3416" s="1"/>
      <c r="CI3416" s="2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2"/>
      <c r="DR3416" s="1"/>
      <c r="DS3416" s="1"/>
      <c r="DT3416" s="1"/>
      <c r="DU3416" s="1"/>
      <c r="DV3416" s="1"/>
      <c r="DW3416" s="1"/>
    </row>
    <row r="3417" spans="1:127" x14ac:dyDescent="0.3">
      <c r="A3417" s="1"/>
      <c r="B3417" s="1"/>
      <c r="C3417" s="1"/>
      <c r="D3417" s="1"/>
      <c r="E3417" s="1"/>
      <c r="F3417" s="1"/>
      <c r="G3417" s="1"/>
      <c r="H3417" s="2"/>
      <c r="I3417" s="1"/>
      <c r="J3417" s="1"/>
      <c r="K3417" s="2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2"/>
      <c r="BF3417" s="1"/>
      <c r="BG3417" s="1"/>
      <c r="BH3417" s="1"/>
      <c r="BI3417" s="1"/>
      <c r="BJ3417" s="1"/>
      <c r="BK3417" s="1"/>
      <c r="BL3417" s="1"/>
      <c r="BM3417" s="1"/>
      <c r="BN3417" s="2"/>
      <c r="BO3417" s="1"/>
      <c r="BP3417" s="1"/>
      <c r="BQ3417" s="1"/>
      <c r="BR3417" s="2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2"/>
      <c r="CG3417" s="1"/>
      <c r="CH3417" s="1"/>
      <c r="CI3417" s="2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2"/>
      <c r="DR3417" s="1"/>
      <c r="DS3417" s="1"/>
      <c r="DT3417" s="1"/>
      <c r="DU3417" s="1"/>
      <c r="DV3417" s="1"/>
      <c r="DW3417" s="1"/>
    </row>
    <row r="3418" spans="1:127" x14ac:dyDescent="0.3">
      <c r="A3418" s="1"/>
      <c r="B3418" s="1"/>
      <c r="C3418" s="1"/>
      <c r="D3418" s="1"/>
      <c r="E3418" s="1"/>
      <c r="F3418" s="1"/>
      <c r="G3418" s="1"/>
      <c r="H3418" s="2"/>
      <c r="I3418" s="1"/>
      <c r="J3418" s="1"/>
      <c r="K3418" s="2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2"/>
      <c r="BF3418" s="1"/>
      <c r="BG3418" s="1"/>
      <c r="BH3418" s="1"/>
      <c r="BI3418" s="1"/>
      <c r="BJ3418" s="1"/>
      <c r="BK3418" s="1"/>
      <c r="BL3418" s="1"/>
      <c r="BM3418" s="1"/>
      <c r="BN3418" s="2"/>
      <c r="BO3418" s="1"/>
      <c r="BP3418" s="1"/>
      <c r="BQ3418" s="1"/>
      <c r="BR3418" s="2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2"/>
      <c r="CG3418" s="1"/>
      <c r="CH3418" s="1"/>
      <c r="CI3418" s="2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2"/>
      <c r="DR3418" s="1"/>
      <c r="DS3418" s="1"/>
      <c r="DT3418" s="1"/>
      <c r="DU3418" s="1"/>
      <c r="DV3418" s="1"/>
      <c r="DW3418" s="1"/>
    </row>
    <row r="3419" spans="1:127" x14ac:dyDescent="0.3">
      <c r="A3419" s="1"/>
      <c r="B3419" s="1"/>
      <c r="C3419" s="1"/>
      <c r="D3419" s="1"/>
      <c r="E3419" s="1"/>
      <c r="F3419" s="1"/>
      <c r="G3419" s="1"/>
      <c r="H3419" s="2"/>
      <c r="I3419" s="1"/>
      <c r="J3419" s="1"/>
      <c r="K3419" s="2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2"/>
      <c r="BF3419" s="1"/>
      <c r="BG3419" s="1"/>
      <c r="BH3419" s="1"/>
      <c r="BI3419" s="1"/>
      <c r="BJ3419" s="1"/>
      <c r="BK3419" s="1"/>
      <c r="BL3419" s="1"/>
      <c r="BM3419" s="1"/>
      <c r="BN3419" s="2"/>
      <c r="BO3419" s="1"/>
      <c r="BP3419" s="1"/>
      <c r="BQ3419" s="1"/>
      <c r="BR3419" s="2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2"/>
      <c r="CG3419" s="1"/>
      <c r="CH3419" s="1"/>
      <c r="CI3419" s="2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2"/>
      <c r="DR3419" s="1"/>
      <c r="DS3419" s="1"/>
      <c r="DT3419" s="1"/>
      <c r="DU3419" s="1"/>
      <c r="DV3419" s="1"/>
      <c r="DW3419" s="1"/>
    </row>
    <row r="3420" spans="1:127" x14ac:dyDescent="0.3">
      <c r="A3420" s="1"/>
      <c r="B3420" s="1"/>
      <c r="C3420" s="1"/>
      <c r="D3420" s="1"/>
      <c r="E3420" s="1"/>
      <c r="F3420" s="1"/>
      <c r="G3420" s="1"/>
      <c r="H3420" s="2"/>
      <c r="I3420" s="1"/>
      <c r="J3420" s="1"/>
      <c r="K3420" s="2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2"/>
      <c r="BF3420" s="1"/>
      <c r="BG3420" s="1"/>
      <c r="BH3420" s="1"/>
      <c r="BI3420" s="1"/>
      <c r="BJ3420" s="1"/>
      <c r="BK3420" s="1"/>
      <c r="BL3420" s="1"/>
      <c r="BM3420" s="1"/>
      <c r="BN3420" s="2"/>
      <c r="BO3420" s="1"/>
      <c r="BP3420" s="1"/>
      <c r="BQ3420" s="1"/>
      <c r="BR3420" s="2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2"/>
      <c r="CG3420" s="1"/>
      <c r="CH3420" s="1"/>
      <c r="CI3420" s="2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2"/>
      <c r="DR3420" s="1"/>
      <c r="DS3420" s="1"/>
      <c r="DT3420" s="1"/>
      <c r="DU3420" s="1"/>
      <c r="DV3420" s="1"/>
      <c r="DW3420" s="1"/>
    </row>
    <row r="3421" spans="1:127" x14ac:dyDescent="0.3">
      <c r="A3421" s="1"/>
      <c r="B3421" s="1"/>
      <c r="C3421" s="1"/>
      <c r="D3421" s="1"/>
      <c r="E3421" s="1"/>
      <c r="F3421" s="1"/>
      <c r="G3421" s="1"/>
      <c r="H3421" s="2"/>
      <c r="I3421" s="1"/>
      <c r="J3421" s="1"/>
      <c r="K3421" s="2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2"/>
      <c r="BF3421" s="1"/>
      <c r="BG3421" s="1"/>
      <c r="BH3421" s="1"/>
      <c r="BI3421" s="1"/>
      <c r="BJ3421" s="1"/>
      <c r="BK3421" s="1"/>
      <c r="BL3421" s="1"/>
      <c r="BM3421" s="1"/>
      <c r="BN3421" s="2"/>
      <c r="BO3421" s="1"/>
      <c r="BP3421" s="1"/>
      <c r="BQ3421" s="1"/>
      <c r="BR3421" s="2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2"/>
      <c r="CG3421" s="1"/>
      <c r="CH3421" s="1"/>
      <c r="CI3421" s="2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2"/>
      <c r="DR3421" s="1"/>
      <c r="DS3421" s="1"/>
      <c r="DT3421" s="1"/>
      <c r="DU3421" s="1"/>
      <c r="DV3421" s="1"/>
      <c r="DW3421" s="1"/>
    </row>
    <row r="3422" spans="1:127" x14ac:dyDescent="0.3">
      <c r="A3422" s="1"/>
      <c r="B3422" s="1"/>
      <c r="C3422" s="1"/>
      <c r="D3422" s="1"/>
      <c r="E3422" s="1"/>
      <c r="F3422" s="1"/>
      <c r="G3422" s="1"/>
      <c r="H3422" s="2"/>
      <c r="I3422" s="1"/>
      <c r="J3422" s="1"/>
      <c r="K3422" s="2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2"/>
      <c r="BF3422" s="1"/>
      <c r="BG3422" s="1"/>
      <c r="BH3422" s="1"/>
      <c r="BI3422" s="1"/>
      <c r="BJ3422" s="1"/>
      <c r="BK3422" s="1"/>
      <c r="BL3422" s="1"/>
      <c r="BM3422" s="1"/>
      <c r="BN3422" s="2"/>
      <c r="BO3422" s="1"/>
      <c r="BP3422" s="1"/>
      <c r="BQ3422" s="1"/>
      <c r="BR3422" s="2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2"/>
      <c r="CG3422" s="1"/>
      <c r="CH3422" s="1"/>
      <c r="CI3422" s="2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2"/>
      <c r="DR3422" s="1"/>
      <c r="DS3422" s="1"/>
      <c r="DT3422" s="1"/>
      <c r="DU3422" s="1"/>
      <c r="DV3422" s="1"/>
      <c r="DW3422" s="1"/>
    </row>
    <row r="3423" spans="1:127" x14ac:dyDescent="0.3">
      <c r="A3423" s="1"/>
      <c r="B3423" s="1"/>
      <c r="C3423" s="1"/>
      <c r="D3423" s="1"/>
      <c r="E3423" s="1"/>
      <c r="F3423" s="1"/>
      <c r="G3423" s="1"/>
      <c r="H3423" s="2"/>
      <c r="I3423" s="1"/>
      <c r="J3423" s="1"/>
      <c r="K3423" s="2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2"/>
      <c r="BF3423" s="1"/>
      <c r="BG3423" s="1"/>
      <c r="BH3423" s="1"/>
      <c r="BI3423" s="1"/>
      <c r="BJ3423" s="1"/>
      <c r="BK3423" s="1"/>
      <c r="BL3423" s="1"/>
      <c r="BM3423" s="1"/>
      <c r="BN3423" s="2"/>
      <c r="BO3423" s="1"/>
      <c r="BP3423" s="1"/>
      <c r="BQ3423" s="1"/>
      <c r="BR3423" s="2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2"/>
      <c r="CG3423" s="1"/>
      <c r="CH3423" s="1"/>
      <c r="CI3423" s="2"/>
      <c r="CJ3423" s="1"/>
      <c r="CK3423" s="1"/>
      <c r="CL3423" s="1"/>
      <c r="CM3423" s="1"/>
      <c r="CN3423" s="1"/>
      <c r="CO3423" s="1"/>
      <c r="CP3423" s="1"/>
      <c r="CQ3423" s="1"/>
      <c r="CR3423" s="2"/>
      <c r="CS3423" s="2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2"/>
      <c r="DR3423" s="1"/>
      <c r="DS3423" s="1"/>
      <c r="DT3423" s="1"/>
      <c r="DU3423" s="2"/>
      <c r="DV3423" s="1"/>
      <c r="DW3423" s="1"/>
    </row>
    <row r="3424" spans="1:127" x14ac:dyDescent="0.3">
      <c r="A3424" s="1"/>
      <c r="B3424" s="1"/>
      <c r="C3424" s="1"/>
      <c r="D3424" s="1"/>
      <c r="E3424" s="1"/>
      <c r="F3424" s="1"/>
      <c r="G3424" s="2"/>
      <c r="H3424" s="2"/>
      <c r="I3424" s="1"/>
      <c r="J3424" s="1"/>
      <c r="K3424" s="2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2"/>
      <c r="BF3424" s="1"/>
      <c r="BG3424" s="1"/>
      <c r="BH3424" s="1"/>
      <c r="BI3424" s="1"/>
      <c r="BJ3424" s="1"/>
      <c r="BK3424" s="1"/>
      <c r="BL3424" s="1"/>
      <c r="BM3424" s="1"/>
      <c r="BN3424" s="2"/>
      <c r="BO3424" s="1"/>
      <c r="BP3424" s="1"/>
      <c r="BQ3424" s="2"/>
      <c r="BR3424" s="2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2"/>
      <c r="CG3424" s="1"/>
      <c r="CH3424" s="1"/>
      <c r="CI3424" s="2"/>
      <c r="CJ3424" s="1"/>
      <c r="CK3424" s="1"/>
      <c r="CL3424" s="1"/>
      <c r="CM3424" s="1"/>
      <c r="CN3424" s="1"/>
      <c r="CO3424" s="1"/>
      <c r="CP3424" s="1"/>
      <c r="CQ3424" s="1"/>
      <c r="CR3424" s="2"/>
      <c r="CS3424" s="2"/>
      <c r="CT3424" s="2"/>
      <c r="CU3424" s="2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2"/>
      <c r="DR3424" s="1"/>
      <c r="DS3424" s="1"/>
      <c r="DT3424" s="1"/>
      <c r="DU3424" s="1"/>
      <c r="DV3424" s="1"/>
      <c r="DW3424" s="1"/>
    </row>
    <row r="3425" spans="1:127" x14ac:dyDescent="0.3">
      <c r="A3425" s="1"/>
      <c r="B3425" s="1"/>
      <c r="C3425" s="1"/>
      <c r="D3425" s="1"/>
      <c r="E3425" s="1"/>
      <c r="F3425" s="1"/>
      <c r="G3425" s="1"/>
      <c r="H3425" s="2"/>
      <c r="I3425" s="1"/>
      <c r="J3425" s="1"/>
      <c r="K3425" s="2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2"/>
      <c r="BF3425" s="1"/>
      <c r="BG3425" s="1"/>
      <c r="BH3425" s="1"/>
      <c r="BI3425" s="1"/>
      <c r="BJ3425" s="1"/>
      <c r="BK3425" s="1"/>
      <c r="BL3425" s="1"/>
      <c r="BM3425" s="1"/>
      <c r="BN3425" s="2"/>
      <c r="BO3425" s="1"/>
      <c r="BP3425" s="1"/>
      <c r="BQ3425" s="1"/>
      <c r="BR3425" s="2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2"/>
      <c r="CG3425" s="1"/>
      <c r="CH3425" s="1"/>
      <c r="CI3425" s="2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2"/>
      <c r="DR3425" s="1"/>
      <c r="DS3425" s="1"/>
      <c r="DT3425" s="1"/>
      <c r="DU3425" s="1"/>
      <c r="DV3425" s="1"/>
      <c r="DW3425" s="1"/>
    </row>
    <row r="3426" spans="1:127" x14ac:dyDescent="0.3">
      <c r="A3426" s="1"/>
      <c r="B3426" s="1"/>
      <c r="C3426" s="1"/>
      <c r="D3426" s="1"/>
      <c r="E3426" s="1"/>
      <c r="F3426" s="1"/>
      <c r="G3426" s="1"/>
      <c r="H3426" s="2"/>
      <c r="I3426" s="1"/>
      <c r="J3426" s="1"/>
      <c r="K3426" s="2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2"/>
      <c r="BF3426" s="1"/>
      <c r="BG3426" s="1"/>
      <c r="BH3426" s="1"/>
      <c r="BI3426" s="1"/>
      <c r="BJ3426" s="1"/>
      <c r="BK3426" s="1"/>
      <c r="BL3426" s="1"/>
      <c r="BM3426" s="1"/>
      <c r="BN3426" s="2"/>
      <c r="BO3426" s="1"/>
      <c r="BP3426" s="1"/>
      <c r="BQ3426" s="1"/>
      <c r="BR3426" s="2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2"/>
      <c r="CG3426" s="1"/>
      <c r="CH3426" s="1"/>
      <c r="CI3426" s="2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2"/>
      <c r="DR3426" s="1"/>
      <c r="DS3426" s="1"/>
      <c r="DT3426" s="1"/>
      <c r="DU3426" s="1"/>
      <c r="DV3426" s="1"/>
      <c r="DW3426" s="1"/>
    </row>
    <row r="3427" spans="1:127" x14ac:dyDescent="0.3">
      <c r="A3427" s="1"/>
      <c r="B3427" s="1"/>
      <c r="C3427" s="1"/>
      <c r="D3427" s="1"/>
      <c r="E3427" s="1"/>
      <c r="F3427" s="1"/>
      <c r="G3427" s="1"/>
      <c r="H3427" s="2"/>
      <c r="I3427" s="1"/>
      <c r="J3427" s="1"/>
      <c r="K3427" s="2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2"/>
      <c r="BF3427" s="1"/>
      <c r="BG3427" s="1"/>
      <c r="BH3427" s="1"/>
      <c r="BI3427" s="1"/>
      <c r="BJ3427" s="1"/>
      <c r="BK3427" s="1"/>
      <c r="BL3427" s="1"/>
      <c r="BM3427" s="1"/>
      <c r="BN3427" s="2"/>
      <c r="BO3427" s="1"/>
      <c r="BP3427" s="1"/>
      <c r="BQ3427" s="1"/>
      <c r="BR3427" s="2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2"/>
      <c r="CG3427" s="1"/>
      <c r="CH3427" s="1"/>
      <c r="CI3427" s="2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2"/>
      <c r="DR3427" s="1"/>
      <c r="DS3427" s="1"/>
      <c r="DT3427" s="1"/>
      <c r="DU3427" s="1"/>
      <c r="DV3427" s="1"/>
      <c r="DW3427" s="1"/>
    </row>
    <row r="3428" spans="1:127" x14ac:dyDescent="0.3">
      <c r="A3428" s="1"/>
      <c r="B3428" s="1"/>
      <c r="C3428" s="1"/>
      <c r="D3428" s="1"/>
      <c r="E3428" s="1"/>
      <c r="F3428" s="1"/>
      <c r="G3428" s="1"/>
      <c r="H3428" s="2"/>
      <c r="I3428" s="1"/>
      <c r="J3428" s="1"/>
      <c r="K3428" s="2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2"/>
      <c r="BF3428" s="1"/>
      <c r="BG3428" s="1"/>
      <c r="BH3428" s="1"/>
      <c r="BI3428" s="1"/>
      <c r="BJ3428" s="1"/>
      <c r="BK3428" s="1"/>
      <c r="BL3428" s="1"/>
      <c r="BM3428" s="1"/>
      <c r="BN3428" s="2"/>
      <c r="BO3428" s="1"/>
      <c r="BP3428" s="1"/>
      <c r="BQ3428" s="1"/>
      <c r="BR3428" s="2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2"/>
      <c r="CG3428" s="1"/>
      <c r="CH3428" s="1"/>
      <c r="CI3428" s="2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2"/>
      <c r="DR3428" s="1"/>
      <c r="DS3428" s="1"/>
      <c r="DT3428" s="1"/>
      <c r="DU3428" s="1"/>
      <c r="DV3428" s="1"/>
      <c r="DW3428" s="1"/>
    </row>
    <row r="3429" spans="1:127" x14ac:dyDescent="0.3">
      <c r="A3429" s="1"/>
      <c r="B3429" s="1"/>
      <c r="C3429" s="1"/>
      <c r="D3429" s="1"/>
      <c r="E3429" s="1"/>
      <c r="F3429" s="1"/>
      <c r="G3429" s="1"/>
      <c r="H3429" s="2"/>
      <c r="I3429" s="1"/>
      <c r="J3429" s="1"/>
      <c r="K3429" s="2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2"/>
      <c r="BF3429" s="1"/>
      <c r="BG3429" s="1"/>
      <c r="BH3429" s="1"/>
      <c r="BI3429" s="1"/>
      <c r="BJ3429" s="1"/>
      <c r="BK3429" s="1"/>
      <c r="BL3429" s="1"/>
      <c r="BM3429" s="1"/>
      <c r="BN3429" s="2"/>
      <c r="BO3429" s="1"/>
      <c r="BP3429" s="1"/>
      <c r="BQ3429" s="1"/>
      <c r="BR3429" s="2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2"/>
      <c r="CG3429" s="1"/>
      <c r="CH3429" s="1"/>
      <c r="CI3429" s="2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2"/>
      <c r="DR3429" s="1"/>
      <c r="DS3429" s="1"/>
      <c r="DT3429" s="1"/>
      <c r="DU3429" s="1"/>
      <c r="DV3429" s="1"/>
      <c r="DW3429" s="1"/>
    </row>
    <row r="3430" spans="1:127" x14ac:dyDescent="0.3">
      <c r="A3430" s="1"/>
      <c r="B3430" s="1"/>
      <c r="C3430" s="1"/>
      <c r="D3430" s="1"/>
      <c r="E3430" s="1"/>
      <c r="F3430" s="1"/>
      <c r="G3430" s="1"/>
      <c r="H3430" s="2"/>
      <c r="I3430" s="1"/>
      <c r="J3430" s="1"/>
      <c r="K3430" s="2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2"/>
      <c r="BF3430" s="1"/>
      <c r="BG3430" s="1"/>
      <c r="BH3430" s="1"/>
      <c r="BI3430" s="1"/>
      <c r="BJ3430" s="1"/>
      <c r="BK3430" s="1"/>
      <c r="BL3430" s="1"/>
      <c r="BM3430" s="1"/>
      <c r="BN3430" s="2"/>
      <c r="BO3430" s="1"/>
      <c r="BP3430" s="1"/>
      <c r="BQ3430" s="1"/>
      <c r="BR3430" s="2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2"/>
      <c r="CG3430" s="1"/>
      <c r="CH3430" s="1"/>
      <c r="CI3430" s="2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2"/>
      <c r="DR3430" s="1"/>
      <c r="DS3430" s="1"/>
      <c r="DT3430" s="1"/>
      <c r="DU3430" s="1"/>
      <c r="DV3430" s="1"/>
      <c r="DW3430" s="1"/>
    </row>
    <row r="3431" spans="1:127" x14ac:dyDescent="0.3">
      <c r="A3431" s="1"/>
      <c r="B3431" s="1"/>
      <c r="C3431" s="1"/>
      <c r="D3431" s="1"/>
      <c r="E3431" s="1"/>
      <c r="F3431" s="1"/>
      <c r="G3431" s="1"/>
      <c r="H3431" s="2"/>
      <c r="I3431" s="1"/>
      <c r="J3431" s="1"/>
      <c r="K3431" s="2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2"/>
      <c r="BF3431" s="1"/>
      <c r="BG3431" s="1"/>
      <c r="BH3431" s="1"/>
      <c r="BI3431" s="1"/>
      <c r="BJ3431" s="1"/>
      <c r="BK3431" s="1"/>
      <c r="BL3431" s="1"/>
      <c r="BM3431" s="1"/>
      <c r="BN3431" s="2"/>
      <c r="BO3431" s="1"/>
      <c r="BP3431" s="1"/>
      <c r="BQ3431" s="1"/>
      <c r="BR3431" s="2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2"/>
      <c r="CG3431" s="1"/>
      <c r="CH3431" s="1"/>
      <c r="CI3431" s="2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2"/>
      <c r="DR3431" s="1"/>
      <c r="DS3431" s="1"/>
      <c r="DT3431" s="1"/>
      <c r="DU3431" s="1"/>
      <c r="DV3431" s="1"/>
      <c r="DW3431" s="1"/>
    </row>
    <row r="3432" spans="1:127" x14ac:dyDescent="0.3">
      <c r="A3432" s="1"/>
      <c r="B3432" s="1"/>
      <c r="C3432" s="1"/>
      <c r="D3432" s="1"/>
      <c r="E3432" s="1"/>
      <c r="F3432" s="1"/>
      <c r="G3432" s="1"/>
      <c r="H3432" s="2"/>
      <c r="I3432" s="1"/>
      <c r="J3432" s="1"/>
      <c r="K3432" s="2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2"/>
      <c r="BF3432" s="1"/>
      <c r="BG3432" s="1"/>
      <c r="BH3432" s="1"/>
      <c r="BI3432" s="1"/>
      <c r="BJ3432" s="1"/>
      <c r="BK3432" s="1"/>
      <c r="BL3432" s="1"/>
      <c r="BM3432" s="1"/>
      <c r="BN3432" s="2"/>
      <c r="BO3432" s="1"/>
      <c r="BP3432" s="1"/>
      <c r="BQ3432" s="1"/>
      <c r="BR3432" s="2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2"/>
      <c r="CG3432" s="1"/>
      <c r="CH3432" s="1"/>
      <c r="CI3432" s="2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2"/>
      <c r="DR3432" s="1"/>
      <c r="DS3432" s="1"/>
      <c r="DT3432" s="1"/>
      <c r="DU3432" s="1"/>
      <c r="DV3432" s="1"/>
      <c r="DW3432" s="1"/>
    </row>
    <row r="3433" spans="1:127" x14ac:dyDescent="0.3">
      <c r="A3433" s="1"/>
      <c r="B3433" s="1"/>
      <c r="C3433" s="1"/>
      <c r="D3433" s="1"/>
      <c r="E3433" s="1"/>
      <c r="F3433" s="1"/>
      <c r="G3433" s="1"/>
      <c r="H3433" s="2"/>
      <c r="I3433" s="1"/>
      <c r="J3433" s="1"/>
      <c r="K3433" s="2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2"/>
      <c r="BF3433" s="1"/>
      <c r="BG3433" s="1"/>
      <c r="BH3433" s="1"/>
      <c r="BI3433" s="1"/>
      <c r="BJ3433" s="1"/>
      <c r="BK3433" s="1"/>
      <c r="BL3433" s="1"/>
      <c r="BM3433" s="1"/>
      <c r="BN3433" s="2"/>
      <c r="BO3433" s="1"/>
      <c r="BP3433" s="1"/>
      <c r="BQ3433" s="1"/>
      <c r="BR3433" s="2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2"/>
      <c r="CG3433" s="1"/>
      <c r="CH3433" s="1"/>
      <c r="CI3433" s="2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2"/>
      <c r="DR3433" s="1"/>
      <c r="DS3433" s="1"/>
      <c r="DT3433" s="1"/>
      <c r="DU3433" s="1"/>
      <c r="DV3433" s="1"/>
      <c r="DW3433" s="1"/>
    </row>
    <row r="3434" spans="1:127" x14ac:dyDescent="0.3">
      <c r="A3434" s="1"/>
      <c r="B3434" s="1"/>
      <c r="C3434" s="1"/>
      <c r="D3434" s="1"/>
      <c r="E3434" s="1"/>
      <c r="F3434" s="1"/>
      <c r="G3434" s="1"/>
      <c r="H3434" s="2"/>
      <c r="I3434" s="1"/>
      <c r="J3434" s="1"/>
      <c r="K3434" s="2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2"/>
      <c r="BF3434" s="1"/>
      <c r="BG3434" s="1"/>
      <c r="BH3434" s="1"/>
      <c r="BI3434" s="1"/>
      <c r="BJ3434" s="1"/>
      <c r="BK3434" s="1"/>
      <c r="BL3434" s="1"/>
      <c r="BM3434" s="1"/>
      <c r="BN3434" s="2"/>
      <c r="BO3434" s="1"/>
      <c r="BP3434" s="1"/>
      <c r="BQ3434" s="1"/>
      <c r="BR3434" s="2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2"/>
      <c r="CG3434" s="1"/>
      <c r="CH3434" s="1"/>
      <c r="CI3434" s="2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2"/>
      <c r="DR3434" s="1"/>
      <c r="DS3434" s="1"/>
      <c r="DT3434" s="1"/>
      <c r="DU3434" s="1"/>
      <c r="DV3434" s="1"/>
      <c r="DW3434" s="1"/>
    </row>
    <row r="3435" spans="1:127" x14ac:dyDescent="0.3">
      <c r="A3435" s="1"/>
      <c r="B3435" s="1"/>
      <c r="C3435" s="1"/>
      <c r="D3435" s="1"/>
      <c r="E3435" s="1"/>
      <c r="F3435" s="1"/>
      <c r="G3435" s="1"/>
      <c r="H3435" s="2"/>
      <c r="I3435" s="1"/>
      <c r="J3435" s="1"/>
      <c r="K3435" s="2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2"/>
      <c r="BF3435" s="1"/>
      <c r="BG3435" s="1"/>
      <c r="BH3435" s="1"/>
      <c r="BI3435" s="1"/>
      <c r="BJ3435" s="1"/>
      <c r="BK3435" s="1"/>
      <c r="BL3435" s="1"/>
      <c r="BM3435" s="1"/>
      <c r="BN3435" s="2"/>
      <c r="BO3435" s="1"/>
      <c r="BP3435" s="1"/>
      <c r="BQ3435" s="1"/>
      <c r="BR3435" s="2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2"/>
      <c r="CG3435" s="1"/>
      <c r="CH3435" s="1"/>
      <c r="CI3435" s="2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2"/>
      <c r="DR3435" s="1"/>
      <c r="DS3435" s="1"/>
      <c r="DT3435" s="1"/>
      <c r="DU3435" s="1"/>
      <c r="DV3435" s="1"/>
      <c r="DW3435" s="1"/>
    </row>
    <row r="3436" spans="1:127" x14ac:dyDescent="0.3">
      <c r="A3436" s="1"/>
      <c r="B3436" s="1"/>
      <c r="C3436" s="1"/>
      <c r="D3436" s="1"/>
      <c r="E3436" s="1"/>
      <c r="F3436" s="1"/>
      <c r="G3436" s="1"/>
      <c r="H3436" s="2"/>
      <c r="I3436" s="1"/>
      <c r="J3436" s="1"/>
      <c r="K3436" s="2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2"/>
      <c r="BF3436" s="1"/>
      <c r="BG3436" s="1"/>
      <c r="BH3436" s="1"/>
      <c r="BI3436" s="1"/>
      <c r="BJ3436" s="1"/>
      <c r="BK3436" s="1"/>
      <c r="BL3436" s="1"/>
      <c r="BM3436" s="1"/>
      <c r="BN3436" s="2"/>
      <c r="BO3436" s="1"/>
      <c r="BP3436" s="1"/>
      <c r="BQ3436" s="1"/>
      <c r="BR3436" s="2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2"/>
      <c r="CG3436" s="1"/>
      <c r="CH3436" s="1"/>
      <c r="CI3436" s="2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2"/>
      <c r="DR3436" s="1"/>
      <c r="DS3436" s="1"/>
      <c r="DT3436" s="1"/>
      <c r="DU3436" s="1"/>
      <c r="DV3436" s="1"/>
      <c r="DW3436" s="1"/>
    </row>
    <row r="3437" spans="1:127" x14ac:dyDescent="0.3">
      <c r="A3437" s="1"/>
      <c r="B3437" s="1"/>
      <c r="C3437" s="1"/>
      <c r="D3437" s="1"/>
      <c r="E3437" s="1"/>
      <c r="F3437" s="1"/>
      <c r="G3437" s="1"/>
      <c r="H3437" s="2"/>
      <c r="I3437" s="1"/>
      <c r="J3437" s="1"/>
      <c r="K3437" s="2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2"/>
      <c r="BF3437" s="1"/>
      <c r="BG3437" s="1"/>
      <c r="BH3437" s="1"/>
      <c r="BI3437" s="1"/>
      <c r="BJ3437" s="1"/>
      <c r="BK3437" s="1"/>
      <c r="BL3437" s="1"/>
      <c r="BM3437" s="1"/>
      <c r="BN3437" s="2"/>
      <c r="BO3437" s="1"/>
      <c r="BP3437" s="1"/>
      <c r="BQ3437" s="1"/>
      <c r="BR3437" s="2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2"/>
      <c r="CG3437" s="1"/>
      <c r="CH3437" s="1"/>
      <c r="CI3437" s="2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2"/>
      <c r="DR3437" s="1"/>
      <c r="DS3437" s="1"/>
      <c r="DT3437" s="1"/>
      <c r="DU3437" s="1"/>
      <c r="DV3437" s="1"/>
      <c r="DW3437" s="1"/>
    </row>
    <row r="3438" spans="1:127" x14ac:dyDescent="0.3">
      <c r="A3438" s="1"/>
      <c r="B3438" s="1"/>
      <c r="C3438" s="1"/>
      <c r="D3438" s="1"/>
      <c r="E3438" s="1"/>
      <c r="F3438" s="1"/>
      <c r="G3438" s="1"/>
      <c r="H3438" s="2"/>
      <c r="I3438" s="1"/>
      <c r="J3438" s="1"/>
      <c r="K3438" s="2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2"/>
      <c r="BF3438" s="1"/>
      <c r="BG3438" s="1"/>
      <c r="BH3438" s="1"/>
      <c r="BI3438" s="1"/>
      <c r="BJ3438" s="1"/>
      <c r="BK3438" s="1"/>
      <c r="BL3438" s="1"/>
      <c r="BM3438" s="1"/>
      <c r="BN3438" s="2"/>
      <c r="BO3438" s="1"/>
      <c r="BP3438" s="1"/>
      <c r="BQ3438" s="1"/>
      <c r="BR3438" s="2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2"/>
      <c r="CG3438" s="1"/>
      <c r="CH3438" s="1"/>
      <c r="CI3438" s="2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2"/>
      <c r="DR3438" s="1"/>
      <c r="DS3438" s="1"/>
      <c r="DT3438" s="1"/>
      <c r="DU3438" s="1"/>
      <c r="DV3438" s="1"/>
      <c r="DW3438" s="1"/>
    </row>
    <row r="3439" spans="1:127" x14ac:dyDescent="0.3">
      <c r="A3439" s="1"/>
      <c r="B3439" s="1"/>
      <c r="C3439" s="1"/>
      <c r="D3439" s="1"/>
      <c r="E3439" s="1"/>
      <c r="F3439" s="1"/>
      <c r="G3439" s="1"/>
      <c r="H3439" s="2"/>
      <c r="I3439" s="1"/>
      <c r="J3439" s="1"/>
      <c r="K3439" s="2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2"/>
      <c r="BF3439" s="1"/>
      <c r="BG3439" s="1"/>
      <c r="BH3439" s="1"/>
      <c r="BI3439" s="1"/>
      <c r="BJ3439" s="1"/>
      <c r="BK3439" s="1"/>
      <c r="BL3439" s="1"/>
      <c r="BM3439" s="1"/>
      <c r="BN3439" s="2"/>
      <c r="BO3439" s="1"/>
      <c r="BP3439" s="1"/>
      <c r="BQ3439" s="1"/>
      <c r="BR3439" s="2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2"/>
      <c r="CG3439" s="1"/>
      <c r="CH3439" s="1"/>
      <c r="CI3439" s="2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2"/>
      <c r="DR3439" s="1"/>
      <c r="DS3439" s="1"/>
      <c r="DT3439" s="1"/>
      <c r="DU3439" s="1"/>
      <c r="DV3439" s="1"/>
      <c r="DW3439" s="1"/>
    </row>
    <row r="3440" spans="1:127" x14ac:dyDescent="0.3">
      <c r="A3440" s="1"/>
      <c r="B3440" s="1"/>
      <c r="C3440" s="1"/>
      <c r="D3440" s="1"/>
      <c r="E3440" s="1"/>
      <c r="F3440" s="1"/>
      <c r="G3440" s="1"/>
      <c r="H3440" s="2"/>
      <c r="I3440" s="1"/>
      <c r="J3440" s="1"/>
      <c r="K3440" s="2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2"/>
      <c r="BF3440" s="1"/>
      <c r="BG3440" s="1"/>
      <c r="BH3440" s="1"/>
      <c r="BI3440" s="1"/>
      <c r="BJ3440" s="1"/>
      <c r="BK3440" s="1"/>
      <c r="BL3440" s="1"/>
      <c r="BM3440" s="1"/>
      <c r="BN3440" s="2"/>
      <c r="BO3440" s="1"/>
      <c r="BP3440" s="1"/>
      <c r="BQ3440" s="1"/>
      <c r="BR3440" s="2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2"/>
      <c r="CG3440" s="1"/>
      <c r="CH3440" s="1"/>
      <c r="CI3440" s="2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2"/>
      <c r="DR3440" s="1"/>
      <c r="DS3440" s="1"/>
      <c r="DT3440" s="1"/>
      <c r="DU3440" s="1"/>
      <c r="DV3440" s="1"/>
      <c r="DW3440" s="1"/>
    </row>
    <row r="3441" spans="1:127" x14ac:dyDescent="0.3">
      <c r="A3441" s="1"/>
      <c r="B3441" s="1"/>
      <c r="C3441" s="1"/>
      <c r="D3441" s="1"/>
      <c r="E3441" s="1"/>
      <c r="F3441" s="1"/>
      <c r="G3441" s="1"/>
      <c r="H3441" s="2"/>
      <c r="I3441" s="1"/>
      <c r="J3441" s="1"/>
      <c r="K3441" s="2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2"/>
      <c r="BF3441" s="1"/>
      <c r="BG3441" s="1"/>
      <c r="BH3441" s="1"/>
      <c r="BI3441" s="1"/>
      <c r="BJ3441" s="1"/>
      <c r="BK3441" s="1"/>
      <c r="BL3441" s="1"/>
      <c r="BM3441" s="1"/>
      <c r="BN3441" s="2"/>
      <c r="BO3441" s="1"/>
      <c r="BP3441" s="1"/>
      <c r="BQ3441" s="1"/>
      <c r="BR3441" s="2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2"/>
      <c r="CG3441" s="1"/>
      <c r="CH3441" s="1"/>
      <c r="CI3441" s="2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2"/>
      <c r="DR3441" s="1"/>
      <c r="DS3441" s="1"/>
      <c r="DT3441" s="1"/>
      <c r="DU3441" s="1"/>
      <c r="DV3441" s="1"/>
      <c r="DW3441" s="1"/>
    </row>
    <row r="3442" spans="1:127" x14ac:dyDescent="0.3">
      <c r="A3442" s="1"/>
      <c r="B3442" s="1"/>
      <c r="C3442" s="1"/>
      <c r="D3442" s="1"/>
      <c r="E3442" s="1"/>
      <c r="F3442" s="1"/>
      <c r="G3442" s="1"/>
      <c r="H3442" s="2"/>
      <c r="I3442" s="1"/>
      <c r="J3442" s="1"/>
      <c r="K3442" s="2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2"/>
      <c r="BF3442" s="1"/>
      <c r="BG3442" s="1"/>
      <c r="BH3442" s="1"/>
      <c r="BI3442" s="1"/>
      <c r="BJ3442" s="1"/>
      <c r="BK3442" s="1"/>
      <c r="BL3442" s="1"/>
      <c r="BM3442" s="1"/>
      <c r="BN3442" s="2"/>
      <c r="BO3442" s="1"/>
      <c r="BP3442" s="1"/>
      <c r="BQ3442" s="1"/>
      <c r="BR3442" s="2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2"/>
      <c r="CG3442" s="1"/>
      <c r="CH3442" s="1"/>
      <c r="CI3442" s="2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2"/>
      <c r="DR3442" s="1"/>
      <c r="DS3442" s="1"/>
      <c r="DT3442" s="1"/>
      <c r="DU3442" s="1"/>
      <c r="DV3442" s="1"/>
      <c r="DW3442" s="1"/>
    </row>
    <row r="3443" spans="1:127" x14ac:dyDescent="0.3">
      <c r="A3443" s="1"/>
      <c r="B3443" s="1"/>
      <c r="C3443" s="1"/>
      <c r="D3443" s="1"/>
      <c r="E3443" s="1"/>
      <c r="F3443" s="1"/>
      <c r="G3443" s="1"/>
      <c r="H3443" s="2"/>
      <c r="I3443" s="1"/>
      <c r="J3443" s="1"/>
      <c r="K3443" s="2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2"/>
      <c r="BF3443" s="1"/>
      <c r="BG3443" s="1"/>
      <c r="BH3443" s="1"/>
      <c r="BI3443" s="1"/>
      <c r="BJ3443" s="1"/>
      <c r="BK3443" s="1"/>
      <c r="BL3443" s="1"/>
      <c r="BM3443" s="1"/>
      <c r="BN3443" s="2"/>
      <c r="BO3443" s="1"/>
      <c r="BP3443" s="1"/>
      <c r="BQ3443" s="1"/>
      <c r="BR3443" s="2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2"/>
      <c r="CG3443" s="1"/>
      <c r="CH3443" s="1"/>
      <c r="CI3443" s="2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2"/>
      <c r="DR3443" s="1"/>
      <c r="DS3443" s="1"/>
      <c r="DT3443" s="1"/>
      <c r="DU3443" s="1"/>
      <c r="DV3443" s="1"/>
      <c r="DW3443" s="1"/>
    </row>
    <row r="3444" spans="1:127" x14ac:dyDescent="0.3">
      <c r="A3444" s="1"/>
      <c r="B3444" s="1"/>
      <c r="C3444" s="1"/>
      <c r="D3444" s="1"/>
      <c r="E3444" s="1"/>
      <c r="F3444" s="1"/>
      <c r="G3444" s="1"/>
      <c r="H3444" s="2"/>
      <c r="I3444" s="1"/>
      <c r="J3444" s="1"/>
      <c r="K3444" s="2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2"/>
      <c r="BF3444" s="1"/>
      <c r="BG3444" s="1"/>
      <c r="BH3444" s="1"/>
      <c r="BI3444" s="1"/>
      <c r="BJ3444" s="1"/>
      <c r="BK3444" s="1"/>
      <c r="BL3444" s="1"/>
      <c r="BM3444" s="1"/>
      <c r="BN3444" s="2"/>
      <c r="BO3444" s="1"/>
      <c r="BP3444" s="1"/>
      <c r="BQ3444" s="1"/>
      <c r="BR3444" s="2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2"/>
      <c r="CG3444" s="1"/>
      <c r="CH3444" s="1"/>
      <c r="CI3444" s="2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2"/>
      <c r="DR3444" s="1"/>
      <c r="DS3444" s="1"/>
      <c r="DT3444" s="1"/>
      <c r="DU3444" s="1"/>
      <c r="DV3444" s="1"/>
      <c r="DW3444" s="1"/>
    </row>
    <row r="3445" spans="1:127" x14ac:dyDescent="0.3">
      <c r="A3445" s="1"/>
      <c r="B3445" s="1"/>
      <c r="C3445" s="1"/>
      <c r="D3445" s="1"/>
      <c r="E3445" s="1"/>
      <c r="F3445" s="1"/>
      <c r="G3445" s="1"/>
      <c r="H3445" s="2"/>
      <c r="I3445" s="1"/>
      <c r="J3445" s="1"/>
      <c r="K3445" s="2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2"/>
      <c r="BF3445" s="1"/>
      <c r="BG3445" s="1"/>
      <c r="BH3445" s="1"/>
      <c r="BI3445" s="1"/>
      <c r="BJ3445" s="1"/>
      <c r="BK3445" s="1"/>
      <c r="BL3445" s="1"/>
      <c r="BM3445" s="1"/>
      <c r="BN3445" s="2"/>
      <c r="BO3445" s="1"/>
      <c r="BP3445" s="1"/>
      <c r="BQ3445" s="1"/>
      <c r="BR3445" s="2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2"/>
      <c r="CG3445" s="1"/>
      <c r="CH3445" s="1"/>
      <c r="CI3445" s="2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2"/>
      <c r="DR3445" s="1"/>
      <c r="DS3445" s="1"/>
      <c r="DT3445" s="1"/>
      <c r="DU3445" s="1"/>
      <c r="DV3445" s="1"/>
      <c r="DW3445" s="1"/>
    </row>
    <row r="3446" spans="1:127" x14ac:dyDescent="0.3">
      <c r="A3446" s="1"/>
      <c r="B3446" s="1"/>
      <c r="C3446" s="1"/>
      <c r="D3446" s="1"/>
      <c r="E3446" s="1"/>
      <c r="F3446" s="1"/>
      <c r="G3446" s="1"/>
      <c r="H3446" s="2"/>
      <c r="I3446" s="1"/>
      <c r="J3446" s="1"/>
      <c r="K3446" s="2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2"/>
      <c r="BF3446" s="1"/>
      <c r="BG3446" s="1"/>
      <c r="BH3446" s="1"/>
      <c r="BI3446" s="1"/>
      <c r="BJ3446" s="1"/>
      <c r="BK3446" s="1"/>
      <c r="BL3446" s="1"/>
      <c r="BM3446" s="1"/>
      <c r="BN3446" s="2"/>
      <c r="BO3446" s="1"/>
      <c r="BP3446" s="1"/>
      <c r="BQ3446" s="1"/>
      <c r="BR3446" s="2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2"/>
      <c r="CG3446" s="1"/>
      <c r="CH3446" s="1"/>
      <c r="CI3446" s="2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2"/>
      <c r="DR3446" s="1"/>
      <c r="DS3446" s="1"/>
      <c r="DT3446" s="1"/>
      <c r="DU3446" s="1"/>
      <c r="DV3446" s="1"/>
      <c r="DW3446" s="1"/>
    </row>
    <row r="3447" spans="1:127" x14ac:dyDescent="0.3">
      <c r="A3447" s="1"/>
      <c r="B3447" s="1"/>
      <c r="C3447" s="1"/>
      <c r="D3447" s="1"/>
      <c r="E3447" s="1"/>
      <c r="F3447" s="1"/>
      <c r="G3447" s="1"/>
      <c r="H3447" s="2"/>
      <c r="I3447" s="1"/>
      <c r="J3447" s="1"/>
      <c r="K3447" s="2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2"/>
      <c r="BF3447" s="1"/>
      <c r="BG3447" s="1"/>
      <c r="BH3447" s="1"/>
      <c r="BI3447" s="1"/>
      <c r="BJ3447" s="1"/>
      <c r="BK3447" s="1"/>
      <c r="BL3447" s="1"/>
      <c r="BM3447" s="1"/>
      <c r="BN3447" s="2"/>
      <c r="BO3447" s="1"/>
      <c r="BP3447" s="1"/>
      <c r="BQ3447" s="1"/>
      <c r="BR3447" s="2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2"/>
      <c r="CG3447" s="1"/>
      <c r="CH3447" s="1"/>
      <c r="CI3447" s="2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2"/>
      <c r="DR3447" s="1"/>
      <c r="DS3447" s="1"/>
      <c r="DT3447" s="1"/>
      <c r="DU3447" s="1"/>
      <c r="DV3447" s="1"/>
      <c r="DW3447" s="1"/>
    </row>
    <row r="3448" spans="1:127" x14ac:dyDescent="0.3">
      <c r="A3448" s="1"/>
      <c r="B3448" s="1"/>
      <c r="C3448" s="1"/>
      <c r="D3448" s="1"/>
      <c r="E3448" s="1"/>
      <c r="F3448" s="1"/>
      <c r="G3448" s="1"/>
      <c r="H3448" s="2"/>
      <c r="I3448" s="1"/>
      <c r="J3448" s="1"/>
      <c r="K3448" s="2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2"/>
      <c r="BF3448" s="1"/>
      <c r="BG3448" s="1"/>
      <c r="BH3448" s="1"/>
      <c r="BI3448" s="1"/>
      <c r="BJ3448" s="1"/>
      <c r="BK3448" s="1"/>
      <c r="BL3448" s="1"/>
      <c r="BM3448" s="1"/>
      <c r="BN3448" s="2"/>
      <c r="BO3448" s="1"/>
      <c r="BP3448" s="1"/>
      <c r="BQ3448" s="1"/>
      <c r="BR3448" s="2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2"/>
      <c r="CG3448" s="1"/>
      <c r="CH3448" s="1"/>
      <c r="CI3448" s="2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2"/>
      <c r="DR3448" s="1"/>
      <c r="DS3448" s="1"/>
      <c r="DT3448" s="1"/>
      <c r="DU3448" s="1"/>
      <c r="DV3448" s="1"/>
      <c r="DW3448" s="1"/>
    </row>
    <row r="3449" spans="1:127" x14ac:dyDescent="0.3">
      <c r="A3449" s="1"/>
      <c r="B3449" s="1"/>
      <c r="C3449" s="1"/>
      <c r="D3449" s="1"/>
      <c r="E3449" s="1"/>
      <c r="F3449" s="1"/>
      <c r="G3449" s="1"/>
      <c r="H3449" s="2"/>
      <c r="I3449" s="1"/>
      <c r="J3449" s="1"/>
      <c r="K3449" s="2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2"/>
      <c r="BF3449" s="1"/>
      <c r="BG3449" s="1"/>
      <c r="BH3449" s="1"/>
      <c r="BI3449" s="1"/>
      <c r="BJ3449" s="1"/>
      <c r="BK3449" s="1"/>
      <c r="BL3449" s="1"/>
      <c r="BM3449" s="1"/>
      <c r="BN3449" s="2"/>
      <c r="BO3449" s="1"/>
      <c r="BP3449" s="1"/>
      <c r="BQ3449" s="1"/>
      <c r="BR3449" s="2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2"/>
      <c r="CG3449" s="1"/>
      <c r="CH3449" s="1"/>
      <c r="CI3449" s="2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2"/>
      <c r="DR3449" s="1"/>
      <c r="DS3449" s="1"/>
      <c r="DT3449" s="1"/>
      <c r="DU3449" s="1"/>
      <c r="DV3449" s="1"/>
      <c r="DW3449" s="1"/>
    </row>
    <row r="3450" spans="1:127" x14ac:dyDescent="0.3">
      <c r="A3450" s="1"/>
      <c r="B3450" s="1"/>
      <c r="C3450" s="1"/>
      <c r="D3450" s="1"/>
      <c r="E3450" s="1"/>
      <c r="F3450" s="1"/>
      <c r="G3450" s="1"/>
      <c r="H3450" s="2"/>
      <c r="I3450" s="1"/>
      <c r="J3450" s="1"/>
      <c r="K3450" s="2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2"/>
      <c r="BF3450" s="1"/>
      <c r="BG3450" s="1"/>
      <c r="BH3450" s="1"/>
      <c r="BI3450" s="1"/>
      <c r="BJ3450" s="1"/>
      <c r="BK3450" s="1"/>
      <c r="BL3450" s="1"/>
      <c r="BM3450" s="1"/>
      <c r="BN3450" s="2"/>
      <c r="BO3450" s="1"/>
      <c r="BP3450" s="1"/>
      <c r="BQ3450" s="1"/>
      <c r="BR3450" s="2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2"/>
      <c r="CG3450" s="1"/>
      <c r="CH3450" s="1"/>
      <c r="CI3450" s="2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2"/>
      <c r="DR3450" s="1"/>
      <c r="DS3450" s="1"/>
      <c r="DT3450" s="1"/>
      <c r="DU3450" s="1"/>
      <c r="DV3450" s="1"/>
      <c r="DW3450" s="1"/>
    </row>
    <row r="3451" spans="1:127" x14ac:dyDescent="0.3">
      <c r="A3451" s="1"/>
      <c r="B3451" s="1"/>
      <c r="C3451" s="1"/>
      <c r="D3451" s="1"/>
      <c r="E3451" s="1"/>
      <c r="F3451" s="1"/>
      <c r="G3451" s="1"/>
      <c r="H3451" s="2"/>
      <c r="I3451" s="1"/>
      <c r="J3451" s="1"/>
      <c r="K3451" s="2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2"/>
      <c r="BF3451" s="1"/>
      <c r="BG3451" s="1"/>
      <c r="BH3451" s="1"/>
      <c r="BI3451" s="1"/>
      <c r="BJ3451" s="1"/>
      <c r="BK3451" s="1"/>
      <c r="BL3451" s="1"/>
      <c r="BM3451" s="1"/>
      <c r="BN3451" s="2"/>
      <c r="BO3451" s="1"/>
      <c r="BP3451" s="1"/>
      <c r="BQ3451" s="1"/>
      <c r="BR3451" s="2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2"/>
      <c r="CG3451" s="1"/>
      <c r="CH3451" s="1"/>
      <c r="CI3451" s="2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2"/>
      <c r="DR3451" s="1"/>
      <c r="DS3451" s="1"/>
      <c r="DT3451" s="1"/>
      <c r="DU3451" s="1"/>
      <c r="DV3451" s="1"/>
      <c r="DW3451" s="1"/>
    </row>
    <row r="3452" spans="1:127" x14ac:dyDescent="0.3">
      <c r="A3452" s="1"/>
      <c r="B3452" s="1"/>
      <c r="C3452" s="1"/>
      <c r="D3452" s="1"/>
      <c r="E3452" s="1"/>
      <c r="F3452" s="1"/>
      <c r="G3452" s="1"/>
      <c r="H3452" s="2"/>
      <c r="I3452" s="1"/>
      <c r="J3452" s="1"/>
      <c r="K3452" s="2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2"/>
      <c r="BF3452" s="1"/>
      <c r="BG3452" s="1"/>
      <c r="BH3452" s="1"/>
      <c r="BI3452" s="1"/>
      <c r="BJ3452" s="1"/>
      <c r="BK3452" s="1"/>
      <c r="BL3452" s="1"/>
      <c r="BM3452" s="1"/>
      <c r="BN3452" s="2"/>
      <c r="BO3452" s="1"/>
      <c r="BP3452" s="1"/>
      <c r="BQ3452" s="1"/>
      <c r="BR3452" s="2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2"/>
      <c r="CG3452" s="1"/>
      <c r="CH3452" s="1"/>
      <c r="CI3452" s="2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2"/>
      <c r="DR3452" s="1"/>
      <c r="DS3452" s="1"/>
      <c r="DT3452" s="1"/>
      <c r="DU3452" s="1"/>
      <c r="DV3452" s="1"/>
      <c r="DW3452" s="1"/>
    </row>
    <row r="3453" spans="1:127" x14ac:dyDescent="0.3">
      <c r="A3453" s="1"/>
      <c r="B3453" s="1"/>
      <c r="C3453" s="1"/>
      <c r="D3453" s="1"/>
      <c r="E3453" s="1"/>
      <c r="F3453" s="1"/>
      <c r="G3453" s="1"/>
      <c r="H3453" s="2"/>
      <c r="I3453" s="1"/>
      <c r="J3453" s="1"/>
      <c r="K3453" s="2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2"/>
      <c r="BF3453" s="1"/>
      <c r="BG3453" s="1"/>
      <c r="BH3453" s="1"/>
      <c r="BI3453" s="1"/>
      <c r="BJ3453" s="1"/>
      <c r="BK3453" s="1"/>
      <c r="BL3453" s="1"/>
      <c r="BM3453" s="1"/>
      <c r="BN3453" s="2"/>
      <c r="BO3453" s="1"/>
      <c r="BP3453" s="1"/>
      <c r="BQ3453" s="1"/>
      <c r="BR3453" s="2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2"/>
      <c r="CG3453" s="1"/>
      <c r="CH3453" s="1"/>
      <c r="CI3453" s="2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2"/>
      <c r="DR3453" s="1"/>
      <c r="DS3453" s="1"/>
      <c r="DT3453" s="1"/>
      <c r="DU3453" s="1"/>
      <c r="DV3453" s="1"/>
      <c r="DW3453" s="1"/>
    </row>
    <row r="3454" spans="1:127" x14ac:dyDescent="0.3">
      <c r="A3454" s="1"/>
      <c r="B3454" s="1"/>
      <c r="C3454" s="1"/>
      <c r="D3454" s="1"/>
      <c r="E3454" s="1"/>
      <c r="F3454" s="1"/>
      <c r="G3454" s="1"/>
      <c r="H3454" s="2"/>
      <c r="I3454" s="1"/>
      <c r="J3454" s="1"/>
      <c r="K3454" s="2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2"/>
      <c r="BF3454" s="1"/>
      <c r="BG3454" s="1"/>
      <c r="BH3454" s="1"/>
      <c r="BI3454" s="1"/>
      <c r="BJ3454" s="1"/>
      <c r="BK3454" s="1"/>
      <c r="BL3454" s="1"/>
      <c r="BM3454" s="1"/>
      <c r="BN3454" s="2"/>
      <c r="BO3454" s="1"/>
      <c r="BP3454" s="1"/>
      <c r="BQ3454" s="1"/>
      <c r="BR3454" s="2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2"/>
      <c r="CG3454" s="1"/>
      <c r="CH3454" s="1"/>
      <c r="CI3454" s="2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2"/>
      <c r="DR3454" s="1"/>
      <c r="DS3454" s="1"/>
      <c r="DT3454" s="1"/>
      <c r="DU3454" s="1"/>
      <c r="DV3454" s="1"/>
      <c r="DW3454" s="1"/>
    </row>
    <row r="3455" spans="1:127" x14ac:dyDescent="0.3">
      <c r="A3455" s="1"/>
      <c r="B3455" s="1"/>
      <c r="C3455" s="1"/>
      <c r="D3455" s="1"/>
      <c r="E3455" s="1"/>
      <c r="F3455" s="1"/>
      <c r="G3455" s="2"/>
      <c r="H3455" s="2"/>
      <c r="I3455" s="1"/>
      <c r="J3455" s="1"/>
      <c r="K3455" s="2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2"/>
      <c r="BF3455" s="1"/>
      <c r="BG3455" s="1"/>
      <c r="BH3455" s="1"/>
      <c r="BI3455" s="1"/>
      <c r="BJ3455" s="1"/>
      <c r="BK3455" s="1"/>
      <c r="BL3455" s="1"/>
      <c r="BM3455" s="1"/>
      <c r="BN3455" s="2"/>
      <c r="BO3455" s="1"/>
      <c r="BP3455" s="1"/>
      <c r="BQ3455" s="1"/>
      <c r="BR3455" s="2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2"/>
      <c r="CG3455" s="1"/>
      <c r="CH3455" s="1"/>
      <c r="CI3455" s="2"/>
      <c r="CJ3455" s="1"/>
      <c r="CK3455" s="1"/>
      <c r="CL3455" s="1"/>
      <c r="CM3455" s="1"/>
      <c r="CN3455" s="1"/>
      <c r="CO3455" s="1"/>
      <c r="CP3455" s="1"/>
      <c r="CQ3455" s="1"/>
      <c r="CR3455" s="2"/>
      <c r="CS3455" s="2"/>
      <c r="CT3455" s="2"/>
      <c r="CU3455" s="2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2"/>
      <c r="DR3455" s="1"/>
      <c r="DS3455" s="1"/>
      <c r="DT3455" s="1"/>
      <c r="DU3455" s="2"/>
      <c r="DV3455" s="1"/>
      <c r="DW3455" s="1"/>
    </row>
    <row r="3456" spans="1:127" x14ac:dyDescent="0.3">
      <c r="A3456" s="1"/>
      <c r="B3456" s="1"/>
      <c r="C3456" s="1"/>
      <c r="D3456" s="1"/>
      <c r="E3456" s="1"/>
      <c r="F3456" s="1"/>
      <c r="G3456" s="1"/>
      <c r="H3456" s="2"/>
      <c r="I3456" s="1"/>
      <c r="J3456" s="1"/>
      <c r="K3456" s="2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2"/>
      <c r="BF3456" s="1"/>
      <c r="BG3456" s="1"/>
      <c r="BH3456" s="1"/>
      <c r="BI3456" s="1"/>
      <c r="BJ3456" s="1"/>
      <c r="BK3456" s="1"/>
      <c r="BL3456" s="1"/>
      <c r="BM3456" s="1"/>
      <c r="BN3456" s="2"/>
      <c r="BO3456" s="1"/>
      <c r="BP3456" s="1"/>
      <c r="BQ3456" s="1"/>
      <c r="BR3456" s="2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2"/>
      <c r="CG3456" s="1"/>
      <c r="CH3456" s="1"/>
      <c r="CI3456" s="2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2"/>
      <c r="DR3456" s="1"/>
      <c r="DS3456" s="1"/>
      <c r="DT3456" s="1"/>
      <c r="DU3456" s="1"/>
      <c r="DV3456" s="1"/>
      <c r="DW3456" s="1"/>
    </row>
    <row r="3457" spans="1:127" x14ac:dyDescent="0.3">
      <c r="A3457" s="1"/>
      <c r="B3457" s="1"/>
      <c r="C3457" s="1"/>
      <c r="D3457" s="1"/>
      <c r="E3457" s="1"/>
      <c r="F3457" s="1"/>
      <c r="G3457" s="1"/>
      <c r="H3457" s="2"/>
      <c r="I3457" s="1"/>
      <c r="J3457" s="1"/>
      <c r="K3457" s="2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2"/>
      <c r="BF3457" s="1"/>
      <c r="BG3457" s="1"/>
      <c r="BH3457" s="1"/>
      <c r="BI3457" s="1"/>
      <c r="BJ3457" s="1"/>
      <c r="BK3457" s="1"/>
      <c r="BL3457" s="1"/>
      <c r="BM3457" s="1"/>
      <c r="BN3457" s="2"/>
      <c r="BO3457" s="1"/>
      <c r="BP3457" s="1"/>
      <c r="BQ3457" s="1"/>
      <c r="BR3457" s="2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2"/>
      <c r="CG3457" s="1"/>
      <c r="CH3457" s="1"/>
      <c r="CI3457" s="2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2"/>
      <c r="DR3457" s="1"/>
      <c r="DS3457" s="1"/>
      <c r="DT3457" s="1"/>
      <c r="DU3457" s="1"/>
      <c r="DV3457" s="1"/>
      <c r="DW3457" s="1"/>
    </row>
    <row r="3458" spans="1:127" x14ac:dyDescent="0.3">
      <c r="A3458" s="1"/>
      <c r="B3458" s="1"/>
      <c r="C3458" s="1"/>
      <c r="D3458" s="1"/>
      <c r="E3458" s="1"/>
      <c r="F3458" s="1"/>
      <c r="G3458" s="1"/>
      <c r="H3458" s="2"/>
      <c r="I3458" s="1"/>
      <c r="J3458" s="1"/>
      <c r="K3458" s="2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2"/>
      <c r="BF3458" s="1"/>
      <c r="BG3458" s="1"/>
      <c r="BH3458" s="1"/>
      <c r="BI3458" s="1"/>
      <c r="BJ3458" s="1"/>
      <c r="BK3458" s="1"/>
      <c r="BL3458" s="1"/>
      <c r="BM3458" s="1"/>
      <c r="BN3458" s="2"/>
      <c r="BO3458" s="1"/>
      <c r="BP3458" s="1"/>
      <c r="BQ3458" s="1"/>
      <c r="BR3458" s="2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2"/>
      <c r="CG3458" s="1"/>
      <c r="CH3458" s="1"/>
      <c r="CI3458" s="2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2"/>
      <c r="DR3458" s="1"/>
      <c r="DS3458" s="1"/>
      <c r="DT3458" s="1"/>
      <c r="DU3458" s="1"/>
      <c r="DV3458" s="1"/>
      <c r="DW3458" s="1"/>
    </row>
    <row r="3459" spans="1:127" x14ac:dyDescent="0.3">
      <c r="A3459" s="1"/>
      <c r="B3459" s="1"/>
      <c r="C3459" s="1"/>
      <c r="D3459" s="1"/>
      <c r="E3459" s="1"/>
      <c r="F3459" s="1"/>
      <c r="G3459" s="1"/>
      <c r="H3459" s="2"/>
      <c r="I3459" s="1"/>
      <c r="J3459" s="1"/>
      <c r="K3459" s="2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2"/>
      <c r="BF3459" s="1"/>
      <c r="BG3459" s="1"/>
      <c r="BH3459" s="1"/>
      <c r="BI3459" s="1"/>
      <c r="BJ3459" s="1"/>
      <c r="BK3459" s="1"/>
      <c r="BL3459" s="1"/>
      <c r="BM3459" s="1"/>
      <c r="BN3459" s="2"/>
      <c r="BO3459" s="1"/>
      <c r="BP3459" s="1"/>
      <c r="BQ3459" s="1"/>
      <c r="BR3459" s="2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2"/>
      <c r="CG3459" s="1"/>
      <c r="CH3459" s="1"/>
      <c r="CI3459" s="2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2"/>
      <c r="DR3459" s="1"/>
      <c r="DS3459" s="1"/>
      <c r="DT3459" s="1"/>
      <c r="DU3459" s="1"/>
      <c r="DV3459" s="1"/>
      <c r="DW3459" s="1"/>
    </row>
    <row r="3460" spans="1:127" x14ac:dyDescent="0.3">
      <c r="A3460" s="1"/>
      <c r="B3460" s="1"/>
      <c r="C3460" s="1"/>
      <c r="D3460" s="1"/>
      <c r="E3460" s="1"/>
      <c r="F3460" s="1"/>
      <c r="G3460" s="1"/>
      <c r="H3460" s="2"/>
      <c r="I3460" s="1"/>
      <c r="J3460" s="1"/>
      <c r="K3460" s="2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2"/>
      <c r="BF3460" s="1"/>
      <c r="BG3460" s="1"/>
      <c r="BH3460" s="1"/>
      <c r="BI3460" s="1"/>
      <c r="BJ3460" s="1"/>
      <c r="BK3460" s="1"/>
      <c r="BL3460" s="1"/>
      <c r="BM3460" s="1"/>
      <c r="BN3460" s="2"/>
      <c r="BO3460" s="1"/>
      <c r="BP3460" s="1"/>
      <c r="BQ3460" s="1"/>
      <c r="BR3460" s="2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2"/>
      <c r="CG3460" s="1"/>
      <c r="CH3460" s="1"/>
      <c r="CI3460" s="2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2"/>
      <c r="DR3460" s="1"/>
      <c r="DS3460" s="1"/>
      <c r="DT3460" s="1"/>
      <c r="DU3460" s="1"/>
      <c r="DV3460" s="1"/>
      <c r="DW3460" s="1"/>
    </row>
    <row r="3461" spans="1:127" x14ac:dyDescent="0.3">
      <c r="A3461" s="1"/>
      <c r="B3461" s="1"/>
      <c r="C3461" s="1"/>
      <c r="D3461" s="1"/>
      <c r="E3461" s="1"/>
      <c r="F3461" s="1"/>
      <c r="G3461" s="1"/>
      <c r="H3461" s="2"/>
      <c r="I3461" s="1"/>
      <c r="J3461" s="1"/>
      <c r="K3461" s="2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2"/>
      <c r="BF3461" s="1"/>
      <c r="BG3461" s="1"/>
      <c r="BH3461" s="1"/>
      <c r="BI3461" s="1"/>
      <c r="BJ3461" s="1"/>
      <c r="BK3461" s="1"/>
      <c r="BL3461" s="1"/>
      <c r="BM3461" s="1"/>
      <c r="BN3461" s="2"/>
      <c r="BO3461" s="1"/>
      <c r="BP3461" s="1"/>
      <c r="BQ3461" s="1"/>
      <c r="BR3461" s="2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2"/>
      <c r="CG3461" s="1"/>
      <c r="CH3461" s="1"/>
      <c r="CI3461" s="2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2"/>
      <c r="DR3461" s="1"/>
      <c r="DS3461" s="1"/>
      <c r="DT3461" s="1"/>
      <c r="DU3461" s="1"/>
      <c r="DV3461" s="1"/>
      <c r="DW3461" s="1"/>
    </row>
    <row r="3462" spans="1:127" x14ac:dyDescent="0.3">
      <c r="A3462" s="1"/>
      <c r="B3462" s="1"/>
      <c r="C3462" s="1"/>
      <c r="D3462" s="1"/>
      <c r="E3462" s="1"/>
      <c r="F3462" s="1"/>
      <c r="G3462" s="1"/>
      <c r="H3462" s="2"/>
      <c r="I3462" s="1"/>
      <c r="J3462" s="1"/>
      <c r="K3462" s="2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2"/>
      <c r="BF3462" s="1"/>
      <c r="BG3462" s="1"/>
      <c r="BH3462" s="1"/>
      <c r="BI3462" s="1"/>
      <c r="BJ3462" s="1"/>
      <c r="BK3462" s="1"/>
      <c r="BL3462" s="1"/>
      <c r="BM3462" s="1"/>
      <c r="BN3462" s="2"/>
      <c r="BO3462" s="1"/>
      <c r="BP3462" s="1"/>
      <c r="BQ3462" s="1"/>
      <c r="BR3462" s="2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2"/>
      <c r="CG3462" s="1"/>
      <c r="CH3462" s="1"/>
      <c r="CI3462" s="2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2"/>
      <c r="DR3462" s="1"/>
      <c r="DS3462" s="1"/>
      <c r="DT3462" s="1"/>
      <c r="DU3462" s="1"/>
      <c r="DV3462" s="1"/>
      <c r="DW3462" s="1"/>
    </row>
    <row r="3463" spans="1:127" x14ac:dyDescent="0.3">
      <c r="A3463" s="1"/>
      <c r="B3463" s="1"/>
      <c r="C3463" s="1"/>
      <c r="D3463" s="1"/>
      <c r="E3463" s="1"/>
      <c r="F3463" s="1"/>
      <c r="G3463" s="1"/>
      <c r="H3463" s="2"/>
      <c r="I3463" s="1"/>
      <c r="J3463" s="1"/>
      <c r="K3463" s="2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2"/>
      <c r="BF3463" s="1"/>
      <c r="BG3463" s="1"/>
      <c r="BH3463" s="1"/>
      <c r="BI3463" s="1"/>
      <c r="BJ3463" s="1"/>
      <c r="BK3463" s="1"/>
      <c r="BL3463" s="1"/>
      <c r="BM3463" s="1"/>
      <c r="BN3463" s="2"/>
      <c r="BO3463" s="1"/>
      <c r="BP3463" s="1"/>
      <c r="BQ3463" s="1"/>
      <c r="BR3463" s="2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2"/>
      <c r="CG3463" s="1"/>
      <c r="CH3463" s="1"/>
      <c r="CI3463" s="2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2"/>
      <c r="DR3463" s="1"/>
      <c r="DS3463" s="1"/>
      <c r="DT3463" s="1"/>
      <c r="DU3463" s="1"/>
      <c r="DV3463" s="1"/>
      <c r="DW3463" s="1"/>
    </row>
    <row r="3464" spans="1:127" x14ac:dyDescent="0.3">
      <c r="A3464" s="1"/>
      <c r="B3464" s="1"/>
      <c r="C3464" s="1"/>
      <c r="D3464" s="1"/>
      <c r="E3464" s="1"/>
      <c r="F3464" s="1"/>
      <c r="G3464" s="1"/>
      <c r="H3464" s="2"/>
      <c r="I3464" s="1"/>
      <c r="J3464" s="1"/>
      <c r="K3464" s="2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2"/>
      <c r="BF3464" s="1"/>
      <c r="BG3464" s="1"/>
      <c r="BH3464" s="1"/>
      <c r="BI3464" s="1"/>
      <c r="BJ3464" s="1"/>
      <c r="BK3464" s="1"/>
      <c r="BL3464" s="1"/>
      <c r="BM3464" s="1"/>
      <c r="BN3464" s="2"/>
      <c r="BO3464" s="1"/>
      <c r="BP3464" s="1"/>
      <c r="BQ3464" s="1"/>
      <c r="BR3464" s="2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2"/>
      <c r="CG3464" s="1"/>
      <c r="CH3464" s="1"/>
      <c r="CI3464" s="2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2"/>
      <c r="DR3464" s="1"/>
      <c r="DS3464" s="1"/>
      <c r="DT3464" s="1"/>
      <c r="DU3464" s="1"/>
      <c r="DV3464" s="1"/>
      <c r="DW3464" s="1"/>
    </row>
    <row r="3465" spans="1:127" x14ac:dyDescent="0.3">
      <c r="A3465" s="1"/>
      <c r="B3465" s="1"/>
      <c r="C3465" s="1"/>
      <c r="D3465" s="1"/>
      <c r="E3465" s="1"/>
      <c r="F3465" s="1"/>
      <c r="G3465" s="1"/>
      <c r="H3465" s="2"/>
      <c r="I3465" s="1"/>
      <c r="J3465" s="1"/>
      <c r="K3465" s="2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2"/>
      <c r="BF3465" s="1"/>
      <c r="BG3465" s="1"/>
      <c r="BH3465" s="1"/>
      <c r="BI3465" s="1"/>
      <c r="BJ3465" s="1"/>
      <c r="BK3465" s="1"/>
      <c r="BL3465" s="1"/>
      <c r="BM3465" s="1"/>
      <c r="BN3465" s="2"/>
      <c r="BO3465" s="1"/>
      <c r="BP3465" s="1"/>
      <c r="BQ3465" s="1"/>
      <c r="BR3465" s="2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2"/>
      <c r="CG3465" s="1"/>
      <c r="CH3465" s="1"/>
      <c r="CI3465" s="2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2"/>
      <c r="DR3465" s="1"/>
      <c r="DS3465" s="1"/>
      <c r="DT3465" s="1"/>
      <c r="DU3465" s="1"/>
      <c r="DV3465" s="1"/>
      <c r="DW3465" s="1"/>
    </row>
    <row r="3466" spans="1:127" x14ac:dyDescent="0.3">
      <c r="A3466" s="1"/>
      <c r="B3466" s="1"/>
      <c r="C3466" s="1"/>
      <c r="D3466" s="1"/>
      <c r="E3466" s="1"/>
      <c r="F3466" s="1"/>
      <c r="G3466" s="1"/>
      <c r="H3466" s="2"/>
      <c r="I3466" s="1"/>
      <c r="J3466" s="1"/>
      <c r="K3466" s="2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2"/>
      <c r="BF3466" s="1"/>
      <c r="BG3466" s="1"/>
      <c r="BH3466" s="1"/>
      <c r="BI3466" s="1"/>
      <c r="BJ3466" s="1"/>
      <c r="BK3466" s="1"/>
      <c r="BL3466" s="1"/>
      <c r="BM3466" s="1"/>
      <c r="BN3466" s="2"/>
      <c r="BO3466" s="1"/>
      <c r="BP3466" s="1"/>
      <c r="BQ3466" s="1"/>
      <c r="BR3466" s="2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2"/>
      <c r="CG3466" s="1"/>
      <c r="CH3466" s="1"/>
      <c r="CI3466" s="2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2"/>
      <c r="DR3466" s="1"/>
      <c r="DS3466" s="1"/>
      <c r="DT3466" s="1"/>
      <c r="DU3466" s="1"/>
      <c r="DV3466" s="1"/>
      <c r="DW3466" s="1"/>
    </row>
    <row r="3467" spans="1:127" x14ac:dyDescent="0.3">
      <c r="A3467" s="1"/>
      <c r="B3467" s="1"/>
      <c r="C3467" s="1"/>
      <c r="D3467" s="1"/>
      <c r="E3467" s="1"/>
      <c r="F3467" s="1"/>
      <c r="G3467" s="2"/>
      <c r="H3467" s="2"/>
      <c r="I3467" s="1"/>
      <c r="J3467" s="1"/>
      <c r="K3467" s="2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2"/>
      <c r="BF3467" s="1"/>
      <c r="BG3467" s="1"/>
      <c r="BH3467" s="1"/>
      <c r="BI3467" s="1"/>
      <c r="BJ3467" s="1"/>
      <c r="BK3467" s="1"/>
      <c r="BL3467" s="1"/>
      <c r="BM3467" s="1"/>
      <c r="BN3467" s="2"/>
      <c r="BO3467" s="1"/>
      <c r="BP3467" s="1"/>
      <c r="BQ3467" s="1"/>
      <c r="BR3467" s="2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2"/>
      <c r="CG3467" s="1"/>
      <c r="CH3467" s="1"/>
      <c r="CI3467" s="2"/>
      <c r="CJ3467" s="1"/>
      <c r="CK3467" s="1"/>
      <c r="CL3467" s="1"/>
      <c r="CM3467" s="1"/>
      <c r="CN3467" s="1"/>
      <c r="CO3467" s="1"/>
      <c r="CP3467" s="1"/>
      <c r="CQ3467" s="1"/>
      <c r="CR3467" s="2"/>
      <c r="CS3467" s="2"/>
      <c r="CT3467" s="2"/>
      <c r="CU3467" s="2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2"/>
      <c r="DR3467" s="1"/>
      <c r="DS3467" s="1"/>
      <c r="DT3467" s="1"/>
      <c r="DU3467" s="2"/>
      <c r="DV3467" s="1"/>
      <c r="DW3467" s="1"/>
    </row>
    <row r="3468" spans="1:127" x14ac:dyDescent="0.3">
      <c r="A3468" s="1"/>
      <c r="B3468" s="1"/>
      <c r="C3468" s="1"/>
      <c r="D3468" s="1"/>
      <c r="E3468" s="1"/>
      <c r="F3468" s="1"/>
      <c r="G3468" s="2"/>
      <c r="H3468" s="2"/>
      <c r="I3468" s="1"/>
      <c r="J3468" s="1"/>
      <c r="K3468" s="2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2"/>
      <c r="BF3468" s="1"/>
      <c r="BG3468" s="1"/>
      <c r="BH3468" s="1"/>
      <c r="BI3468" s="1"/>
      <c r="BJ3468" s="1"/>
      <c r="BK3468" s="1"/>
      <c r="BL3468" s="1"/>
      <c r="BM3468" s="1"/>
      <c r="BN3468" s="2"/>
      <c r="BO3468" s="1"/>
      <c r="BP3468" s="1"/>
      <c r="BQ3468" s="1"/>
      <c r="BR3468" s="2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2"/>
      <c r="CG3468" s="1"/>
      <c r="CH3468" s="1"/>
      <c r="CI3468" s="2"/>
      <c r="CJ3468" s="1"/>
      <c r="CK3468" s="1"/>
      <c r="CL3468" s="1"/>
      <c r="CM3468" s="1"/>
      <c r="CN3468" s="1"/>
      <c r="CO3468" s="1"/>
      <c r="CP3468" s="1"/>
      <c r="CQ3468" s="1"/>
      <c r="CR3468" s="2"/>
      <c r="CS3468" s="2"/>
      <c r="CT3468" s="2"/>
      <c r="CU3468" s="2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2"/>
      <c r="DR3468" s="1"/>
      <c r="DS3468" s="1"/>
      <c r="DT3468" s="1"/>
      <c r="DU3468" s="2"/>
      <c r="DV3468" s="1"/>
      <c r="DW3468" s="1"/>
    </row>
    <row r="3469" spans="1:127" x14ac:dyDescent="0.3">
      <c r="A3469" s="1"/>
      <c r="B3469" s="1"/>
      <c r="C3469" s="1"/>
      <c r="D3469" s="1"/>
      <c r="E3469" s="1"/>
      <c r="F3469" s="1"/>
      <c r="G3469" s="2"/>
      <c r="H3469" s="2"/>
      <c r="I3469" s="1"/>
      <c r="J3469" s="1"/>
      <c r="K3469" s="2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2"/>
      <c r="BF3469" s="1"/>
      <c r="BG3469" s="1"/>
      <c r="BH3469" s="1"/>
      <c r="BI3469" s="1"/>
      <c r="BJ3469" s="1"/>
      <c r="BK3469" s="1"/>
      <c r="BL3469" s="1"/>
      <c r="BM3469" s="1"/>
      <c r="BN3469" s="2"/>
      <c r="BO3469" s="1"/>
      <c r="BP3469" s="1"/>
      <c r="BQ3469" s="1"/>
      <c r="BR3469" s="2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2"/>
      <c r="CG3469" s="1"/>
      <c r="CH3469" s="1"/>
      <c r="CI3469" s="2"/>
      <c r="CJ3469" s="1"/>
      <c r="CK3469" s="1"/>
      <c r="CL3469" s="1"/>
      <c r="CM3469" s="1"/>
      <c r="CN3469" s="1"/>
      <c r="CO3469" s="1"/>
      <c r="CP3469" s="1"/>
      <c r="CQ3469" s="1"/>
      <c r="CR3469" s="2"/>
      <c r="CS3469" s="2"/>
      <c r="CT3469" s="2"/>
      <c r="CU3469" s="2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2"/>
      <c r="DR3469" s="1"/>
      <c r="DS3469" s="1"/>
      <c r="DT3469" s="1"/>
      <c r="DU3469" s="2"/>
      <c r="DV3469" s="1"/>
      <c r="DW3469" s="1"/>
    </row>
    <row r="3470" spans="1:127" x14ac:dyDescent="0.3">
      <c r="A3470" s="1"/>
      <c r="B3470" s="1"/>
      <c r="C3470" s="1"/>
      <c r="D3470" s="1"/>
      <c r="E3470" s="1"/>
      <c r="F3470" s="1"/>
      <c r="G3470" s="2"/>
      <c r="H3470" s="2"/>
      <c r="I3470" s="1"/>
      <c r="J3470" s="1"/>
      <c r="K3470" s="2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2"/>
      <c r="BF3470" s="1"/>
      <c r="BG3470" s="1"/>
      <c r="BH3470" s="1"/>
      <c r="BI3470" s="1"/>
      <c r="BJ3470" s="1"/>
      <c r="BK3470" s="1"/>
      <c r="BL3470" s="1"/>
      <c r="BM3470" s="1"/>
      <c r="BN3470" s="2"/>
      <c r="BO3470" s="1"/>
      <c r="BP3470" s="1"/>
      <c r="BQ3470" s="1"/>
      <c r="BR3470" s="2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2"/>
      <c r="CG3470" s="1"/>
      <c r="CH3470" s="1"/>
      <c r="CI3470" s="2"/>
      <c r="CJ3470" s="1"/>
      <c r="CK3470" s="1"/>
      <c r="CL3470" s="1"/>
      <c r="CM3470" s="1"/>
      <c r="CN3470" s="1"/>
      <c r="CO3470" s="1"/>
      <c r="CP3470" s="1"/>
      <c r="CQ3470" s="1"/>
      <c r="CR3470" s="2"/>
      <c r="CS3470" s="2"/>
      <c r="CT3470" s="2"/>
      <c r="CU3470" s="2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2"/>
      <c r="DR3470" s="1"/>
      <c r="DS3470" s="1"/>
      <c r="DT3470" s="1"/>
      <c r="DU3470" s="2"/>
      <c r="DV3470" s="1"/>
      <c r="DW3470" s="1"/>
    </row>
    <row r="3471" spans="1:127" x14ac:dyDescent="0.3">
      <c r="A3471" s="1"/>
      <c r="B3471" s="1"/>
      <c r="C3471" s="1"/>
      <c r="D3471" s="1"/>
      <c r="E3471" s="1"/>
      <c r="F3471" s="1"/>
      <c r="G3471" s="2"/>
      <c r="H3471" s="2"/>
      <c r="I3471" s="1"/>
      <c r="J3471" s="1"/>
      <c r="K3471" s="2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2"/>
      <c r="BF3471" s="1"/>
      <c r="BG3471" s="1"/>
      <c r="BH3471" s="1"/>
      <c r="BI3471" s="1"/>
      <c r="BJ3471" s="1"/>
      <c r="BK3471" s="1"/>
      <c r="BL3471" s="1"/>
      <c r="BM3471" s="1"/>
      <c r="BN3471" s="2"/>
      <c r="BO3471" s="1"/>
      <c r="BP3471" s="1"/>
      <c r="BQ3471" s="1"/>
      <c r="BR3471" s="2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2"/>
      <c r="CG3471" s="1"/>
      <c r="CH3471" s="1"/>
      <c r="CI3471" s="2"/>
      <c r="CJ3471" s="1"/>
      <c r="CK3471" s="1"/>
      <c r="CL3471" s="1"/>
      <c r="CM3471" s="1"/>
      <c r="CN3471" s="1"/>
      <c r="CO3471" s="1"/>
      <c r="CP3471" s="1"/>
      <c r="CQ3471" s="1"/>
      <c r="CR3471" s="2"/>
      <c r="CS3471" s="2"/>
      <c r="CT3471" s="2"/>
      <c r="CU3471" s="2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2"/>
      <c r="DR3471" s="1"/>
      <c r="DS3471" s="1"/>
      <c r="DT3471" s="1"/>
      <c r="DU3471" s="2"/>
      <c r="DV3471" s="1"/>
      <c r="DW3471" s="1"/>
    </row>
    <row r="3472" spans="1:127" x14ac:dyDescent="0.3">
      <c r="A3472" s="1"/>
      <c r="B3472" s="1"/>
      <c r="C3472" s="1"/>
      <c r="D3472" s="1"/>
      <c r="E3472" s="1"/>
      <c r="F3472" s="1"/>
      <c r="G3472" s="2"/>
      <c r="H3472" s="2"/>
      <c r="I3472" s="1"/>
      <c r="J3472" s="1"/>
      <c r="K3472" s="2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2"/>
      <c r="BF3472" s="1"/>
      <c r="BG3472" s="1"/>
      <c r="BH3472" s="1"/>
      <c r="BI3472" s="1"/>
      <c r="BJ3472" s="1"/>
      <c r="BK3472" s="1"/>
      <c r="BL3472" s="1"/>
      <c r="BM3472" s="1"/>
      <c r="BN3472" s="2"/>
      <c r="BO3472" s="1"/>
      <c r="BP3472" s="1"/>
      <c r="BQ3472" s="1"/>
      <c r="BR3472" s="2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2"/>
      <c r="CG3472" s="1"/>
      <c r="CH3472" s="1"/>
      <c r="CI3472" s="2"/>
      <c r="CJ3472" s="1"/>
      <c r="CK3472" s="1"/>
      <c r="CL3472" s="1"/>
      <c r="CM3472" s="1"/>
      <c r="CN3472" s="1"/>
      <c r="CO3472" s="1"/>
      <c r="CP3472" s="1"/>
      <c r="CQ3472" s="1"/>
      <c r="CR3472" s="2"/>
      <c r="CS3472" s="2"/>
      <c r="CT3472" s="2"/>
      <c r="CU3472" s="2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2"/>
      <c r="DR3472" s="1"/>
      <c r="DS3472" s="1"/>
      <c r="DT3472" s="1"/>
      <c r="DU3472" s="2"/>
      <c r="DV3472" s="1"/>
      <c r="DW3472" s="1"/>
    </row>
    <row r="3473" spans="1:127" x14ac:dyDescent="0.3">
      <c r="A3473" s="1"/>
      <c r="B3473" s="1"/>
      <c r="C3473" s="1"/>
      <c r="D3473" s="1"/>
      <c r="E3473" s="1"/>
      <c r="F3473" s="1"/>
      <c r="G3473" s="2"/>
      <c r="H3473" s="2"/>
      <c r="I3473" s="1"/>
      <c r="J3473" s="1"/>
      <c r="K3473" s="2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2"/>
      <c r="BF3473" s="1"/>
      <c r="BG3473" s="1"/>
      <c r="BH3473" s="1"/>
      <c r="BI3473" s="1"/>
      <c r="BJ3473" s="1"/>
      <c r="BK3473" s="1"/>
      <c r="BL3473" s="1"/>
      <c r="BM3473" s="1"/>
      <c r="BN3473" s="2"/>
      <c r="BO3473" s="1"/>
      <c r="BP3473" s="1"/>
      <c r="BQ3473" s="1"/>
      <c r="BR3473" s="2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2"/>
      <c r="CG3473" s="1"/>
      <c r="CH3473" s="1"/>
      <c r="CI3473" s="2"/>
      <c r="CJ3473" s="1"/>
      <c r="CK3473" s="1"/>
      <c r="CL3473" s="1"/>
      <c r="CM3473" s="1"/>
      <c r="CN3473" s="1"/>
      <c r="CO3473" s="1"/>
      <c r="CP3473" s="1"/>
      <c r="CQ3473" s="1"/>
      <c r="CR3473" s="2"/>
      <c r="CS3473" s="2"/>
      <c r="CT3473" s="2"/>
      <c r="CU3473" s="2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2"/>
      <c r="DR3473" s="1"/>
      <c r="DS3473" s="1"/>
      <c r="DT3473" s="1"/>
      <c r="DU3473" s="2"/>
      <c r="DV3473" s="1"/>
      <c r="DW3473" s="1"/>
    </row>
    <row r="3474" spans="1:127" x14ac:dyDescent="0.3">
      <c r="A3474" s="1"/>
      <c r="B3474" s="1"/>
      <c r="C3474" s="1"/>
      <c r="D3474" s="1"/>
      <c r="E3474" s="1"/>
      <c r="F3474" s="1"/>
      <c r="G3474" s="2"/>
      <c r="H3474" s="2"/>
      <c r="I3474" s="1"/>
      <c r="J3474" s="1"/>
      <c r="K3474" s="2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2"/>
      <c r="BF3474" s="1"/>
      <c r="BG3474" s="1"/>
      <c r="BH3474" s="1"/>
      <c r="BI3474" s="1"/>
      <c r="BJ3474" s="1"/>
      <c r="BK3474" s="1"/>
      <c r="BL3474" s="1"/>
      <c r="BM3474" s="1"/>
      <c r="BN3474" s="2"/>
      <c r="BO3474" s="1"/>
      <c r="BP3474" s="1"/>
      <c r="BQ3474" s="1"/>
      <c r="BR3474" s="2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2"/>
      <c r="CG3474" s="1"/>
      <c r="CH3474" s="1"/>
      <c r="CI3474" s="2"/>
      <c r="CJ3474" s="1"/>
      <c r="CK3474" s="1"/>
      <c r="CL3474" s="1"/>
      <c r="CM3474" s="1"/>
      <c r="CN3474" s="1"/>
      <c r="CO3474" s="1"/>
      <c r="CP3474" s="1"/>
      <c r="CQ3474" s="1"/>
      <c r="CR3474" s="2"/>
      <c r="CS3474" s="2"/>
      <c r="CT3474" s="2"/>
      <c r="CU3474" s="2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2"/>
      <c r="DR3474" s="1"/>
      <c r="DS3474" s="1"/>
      <c r="DT3474" s="1"/>
      <c r="DU3474" s="2"/>
      <c r="DV3474" s="1"/>
      <c r="DW3474" s="1"/>
    </row>
    <row r="3475" spans="1:127" x14ac:dyDescent="0.3">
      <c r="A3475" s="1"/>
      <c r="B3475" s="1"/>
      <c r="C3475" s="1"/>
      <c r="D3475" s="1"/>
      <c r="E3475" s="1"/>
      <c r="F3475" s="1"/>
      <c r="G3475" s="2"/>
      <c r="H3475" s="2"/>
      <c r="I3475" s="1"/>
      <c r="J3475" s="1"/>
      <c r="K3475" s="2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2"/>
      <c r="BF3475" s="1"/>
      <c r="BG3475" s="1"/>
      <c r="BH3475" s="1"/>
      <c r="BI3475" s="1"/>
      <c r="BJ3475" s="1"/>
      <c r="BK3475" s="1"/>
      <c r="BL3475" s="1"/>
      <c r="BM3475" s="1"/>
      <c r="BN3475" s="2"/>
      <c r="BO3475" s="1"/>
      <c r="BP3475" s="1"/>
      <c r="BQ3475" s="1"/>
      <c r="BR3475" s="2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2"/>
      <c r="CG3475" s="1"/>
      <c r="CH3475" s="1"/>
      <c r="CI3475" s="2"/>
      <c r="CJ3475" s="1"/>
      <c r="CK3475" s="1"/>
      <c r="CL3475" s="1"/>
      <c r="CM3475" s="1"/>
      <c r="CN3475" s="1"/>
      <c r="CO3475" s="1"/>
      <c r="CP3475" s="1"/>
      <c r="CQ3475" s="1"/>
      <c r="CR3475" s="2"/>
      <c r="CS3475" s="2"/>
      <c r="CT3475" s="2"/>
      <c r="CU3475" s="2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2"/>
      <c r="DR3475" s="1"/>
      <c r="DS3475" s="1"/>
      <c r="DT3475" s="1"/>
      <c r="DU3475" s="2"/>
      <c r="DV3475" s="1"/>
      <c r="DW3475" s="1"/>
    </row>
    <row r="3476" spans="1:127" x14ac:dyDescent="0.3">
      <c r="A3476" s="1"/>
      <c r="B3476" s="1"/>
      <c r="C3476" s="1"/>
      <c r="D3476" s="1"/>
      <c r="E3476" s="1"/>
      <c r="F3476" s="1"/>
      <c r="G3476" s="2"/>
      <c r="H3476" s="2"/>
      <c r="I3476" s="1"/>
      <c r="J3476" s="1"/>
      <c r="K3476" s="2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2"/>
      <c r="BF3476" s="1"/>
      <c r="BG3476" s="1"/>
      <c r="BH3476" s="1"/>
      <c r="BI3476" s="1"/>
      <c r="BJ3476" s="1"/>
      <c r="BK3476" s="1"/>
      <c r="BL3476" s="1"/>
      <c r="BM3476" s="1"/>
      <c r="BN3476" s="2"/>
      <c r="BO3476" s="1"/>
      <c r="BP3476" s="1"/>
      <c r="BQ3476" s="1"/>
      <c r="BR3476" s="2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2"/>
      <c r="CG3476" s="1"/>
      <c r="CH3476" s="1"/>
      <c r="CI3476" s="2"/>
      <c r="CJ3476" s="1"/>
      <c r="CK3476" s="1"/>
      <c r="CL3476" s="1"/>
      <c r="CM3476" s="1"/>
      <c r="CN3476" s="1"/>
      <c r="CO3476" s="1"/>
      <c r="CP3476" s="1"/>
      <c r="CQ3476" s="1"/>
      <c r="CR3476" s="2"/>
      <c r="CS3476" s="2"/>
      <c r="CT3476" s="2"/>
      <c r="CU3476" s="2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2"/>
      <c r="DR3476" s="1"/>
      <c r="DS3476" s="1"/>
      <c r="DT3476" s="1"/>
      <c r="DU3476" s="2"/>
      <c r="DV3476" s="1"/>
      <c r="DW3476" s="1"/>
    </row>
    <row r="3477" spans="1:127" x14ac:dyDescent="0.3">
      <c r="A3477" s="1"/>
      <c r="B3477" s="1"/>
      <c r="C3477" s="1"/>
      <c r="D3477" s="1"/>
      <c r="E3477" s="1"/>
      <c r="F3477" s="1"/>
      <c r="G3477" s="2"/>
      <c r="H3477" s="2"/>
      <c r="I3477" s="1"/>
      <c r="J3477" s="1"/>
      <c r="K3477" s="2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2"/>
      <c r="BF3477" s="1"/>
      <c r="BG3477" s="1"/>
      <c r="BH3477" s="1"/>
      <c r="BI3477" s="1"/>
      <c r="BJ3477" s="1"/>
      <c r="BK3477" s="1"/>
      <c r="BL3477" s="1"/>
      <c r="BM3477" s="1"/>
      <c r="BN3477" s="2"/>
      <c r="BO3477" s="1"/>
      <c r="BP3477" s="1"/>
      <c r="BQ3477" s="1"/>
      <c r="BR3477" s="2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2"/>
      <c r="CG3477" s="1"/>
      <c r="CH3477" s="1"/>
      <c r="CI3477" s="2"/>
      <c r="CJ3477" s="1"/>
      <c r="CK3477" s="1"/>
      <c r="CL3477" s="1"/>
      <c r="CM3477" s="1"/>
      <c r="CN3477" s="1"/>
      <c r="CO3477" s="1"/>
      <c r="CP3477" s="1"/>
      <c r="CQ3477" s="1"/>
      <c r="CR3477" s="2"/>
      <c r="CS3477" s="2"/>
      <c r="CT3477" s="2"/>
      <c r="CU3477" s="2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2"/>
      <c r="DR3477" s="1"/>
      <c r="DS3477" s="1"/>
      <c r="DT3477" s="1"/>
      <c r="DU3477" s="2"/>
      <c r="DV3477" s="1"/>
      <c r="DW3477" s="1"/>
    </row>
    <row r="3478" spans="1:127" x14ac:dyDescent="0.3">
      <c r="A3478" s="1"/>
      <c r="B3478" s="1"/>
      <c r="C3478" s="1"/>
      <c r="D3478" s="1"/>
      <c r="E3478" s="1"/>
      <c r="F3478" s="1"/>
      <c r="G3478" s="2"/>
      <c r="H3478" s="2"/>
      <c r="I3478" s="1"/>
      <c r="J3478" s="1"/>
      <c r="K3478" s="2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2"/>
      <c r="BF3478" s="1"/>
      <c r="BG3478" s="1"/>
      <c r="BH3478" s="1"/>
      <c r="BI3478" s="1"/>
      <c r="BJ3478" s="1"/>
      <c r="BK3478" s="1"/>
      <c r="BL3478" s="1"/>
      <c r="BM3478" s="1"/>
      <c r="BN3478" s="2"/>
      <c r="BO3478" s="1"/>
      <c r="BP3478" s="1"/>
      <c r="BQ3478" s="1"/>
      <c r="BR3478" s="2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2"/>
      <c r="CG3478" s="1"/>
      <c r="CH3478" s="1"/>
      <c r="CI3478" s="2"/>
      <c r="CJ3478" s="1"/>
      <c r="CK3478" s="1"/>
      <c r="CL3478" s="1"/>
      <c r="CM3478" s="1"/>
      <c r="CN3478" s="1"/>
      <c r="CO3478" s="1"/>
      <c r="CP3478" s="1"/>
      <c r="CQ3478" s="1"/>
      <c r="CR3478" s="2"/>
      <c r="CS3478" s="2"/>
      <c r="CT3478" s="2"/>
      <c r="CU3478" s="2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2"/>
      <c r="DR3478" s="1"/>
      <c r="DS3478" s="1"/>
      <c r="DT3478" s="1"/>
      <c r="DU3478" s="2"/>
      <c r="DV3478" s="1"/>
      <c r="DW3478" s="1"/>
    </row>
    <row r="3479" spans="1:127" x14ac:dyDescent="0.3">
      <c r="A3479" s="1"/>
      <c r="B3479" s="1"/>
      <c r="C3479" s="1"/>
      <c r="D3479" s="1"/>
      <c r="E3479" s="1"/>
      <c r="F3479" s="1"/>
      <c r="G3479" s="2"/>
      <c r="H3479" s="2"/>
      <c r="I3479" s="1"/>
      <c r="J3479" s="1"/>
      <c r="K3479" s="2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2"/>
      <c r="BF3479" s="1"/>
      <c r="BG3479" s="1"/>
      <c r="BH3479" s="1"/>
      <c r="BI3479" s="1"/>
      <c r="BJ3479" s="1"/>
      <c r="BK3479" s="1"/>
      <c r="BL3479" s="1"/>
      <c r="BM3479" s="1"/>
      <c r="BN3479" s="2"/>
      <c r="BO3479" s="1"/>
      <c r="BP3479" s="1"/>
      <c r="BQ3479" s="1"/>
      <c r="BR3479" s="2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2"/>
      <c r="CG3479" s="1"/>
      <c r="CH3479" s="1"/>
      <c r="CI3479" s="2"/>
      <c r="CJ3479" s="1"/>
      <c r="CK3479" s="1"/>
      <c r="CL3479" s="1"/>
      <c r="CM3479" s="1"/>
      <c r="CN3479" s="1"/>
      <c r="CO3479" s="1"/>
      <c r="CP3479" s="1"/>
      <c r="CQ3479" s="1"/>
      <c r="CR3479" s="2"/>
      <c r="CS3479" s="2"/>
      <c r="CT3479" s="2"/>
      <c r="CU3479" s="2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2"/>
      <c r="DR3479" s="1"/>
      <c r="DS3479" s="1"/>
      <c r="DT3479" s="1"/>
      <c r="DU3479" s="2"/>
      <c r="DV3479" s="1"/>
      <c r="DW3479" s="1"/>
    </row>
    <row r="3480" spans="1:127" x14ac:dyDescent="0.3">
      <c r="A3480" s="1"/>
      <c r="B3480" s="1"/>
      <c r="C3480" s="1"/>
      <c r="D3480" s="1"/>
      <c r="E3480" s="1"/>
      <c r="F3480" s="1"/>
      <c r="G3480" s="2"/>
      <c r="H3480" s="2"/>
      <c r="I3480" s="1"/>
      <c r="J3480" s="1"/>
      <c r="K3480" s="2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2"/>
      <c r="BF3480" s="1"/>
      <c r="BG3480" s="1"/>
      <c r="BH3480" s="1"/>
      <c r="BI3480" s="1"/>
      <c r="BJ3480" s="1"/>
      <c r="BK3480" s="1"/>
      <c r="BL3480" s="1"/>
      <c r="BM3480" s="1"/>
      <c r="BN3480" s="2"/>
      <c r="BO3480" s="1"/>
      <c r="BP3480" s="1"/>
      <c r="BQ3480" s="1"/>
      <c r="BR3480" s="2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2"/>
      <c r="CG3480" s="1"/>
      <c r="CH3480" s="1"/>
      <c r="CI3480" s="2"/>
      <c r="CJ3480" s="1"/>
      <c r="CK3480" s="1"/>
      <c r="CL3480" s="1"/>
      <c r="CM3480" s="1"/>
      <c r="CN3480" s="1"/>
      <c r="CO3480" s="1"/>
      <c r="CP3480" s="1"/>
      <c r="CQ3480" s="1"/>
      <c r="CR3480" s="2"/>
      <c r="CS3480" s="2"/>
      <c r="CT3480" s="2"/>
      <c r="CU3480" s="2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2"/>
      <c r="DR3480" s="1"/>
      <c r="DS3480" s="1"/>
      <c r="DT3480" s="1"/>
      <c r="DU3480" s="2"/>
      <c r="DV3480" s="1"/>
      <c r="DW3480" s="1"/>
    </row>
    <row r="3481" spans="1:127" x14ac:dyDescent="0.3">
      <c r="A3481" s="1"/>
      <c r="B3481" s="1"/>
      <c r="C3481" s="1"/>
      <c r="D3481" s="1"/>
      <c r="E3481" s="1"/>
      <c r="F3481" s="1"/>
      <c r="G3481" s="2"/>
      <c r="H3481" s="2"/>
      <c r="I3481" s="1"/>
      <c r="J3481" s="1"/>
      <c r="K3481" s="2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2"/>
      <c r="BF3481" s="1"/>
      <c r="BG3481" s="1"/>
      <c r="BH3481" s="1"/>
      <c r="BI3481" s="1"/>
      <c r="BJ3481" s="1"/>
      <c r="BK3481" s="1"/>
      <c r="BL3481" s="1"/>
      <c r="BM3481" s="1"/>
      <c r="BN3481" s="2"/>
      <c r="BO3481" s="1"/>
      <c r="BP3481" s="1"/>
      <c r="BQ3481" s="1"/>
      <c r="BR3481" s="2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2"/>
      <c r="CG3481" s="1"/>
      <c r="CH3481" s="1"/>
      <c r="CI3481" s="2"/>
      <c r="CJ3481" s="1"/>
      <c r="CK3481" s="1"/>
      <c r="CL3481" s="1"/>
      <c r="CM3481" s="1"/>
      <c r="CN3481" s="1"/>
      <c r="CO3481" s="1"/>
      <c r="CP3481" s="1"/>
      <c r="CQ3481" s="1"/>
      <c r="CR3481" s="2"/>
      <c r="CS3481" s="2"/>
      <c r="CT3481" s="2"/>
      <c r="CU3481" s="2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2"/>
      <c r="DR3481" s="1"/>
      <c r="DS3481" s="1"/>
      <c r="DT3481" s="1"/>
      <c r="DU3481" s="2"/>
      <c r="DV3481" s="1"/>
      <c r="DW3481" s="1"/>
    </row>
    <row r="3482" spans="1:127" x14ac:dyDescent="0.3">
      <c r="A3482" s="1"/>
      <c r="B3482" s="1"/>
      <c r="C3482" s="1"/>
      <c r="D3482" s="1"/>
      <c r="E3482" s="1"/>
      <c r="F3482" s="1"/>
      <c r="G3482" s="1"/>
      <c r="H3482" s="2"/>
      <c r="I3482" s="1"/>
      <c r="J3482" s="1"/>
      <c r="K3482" s="2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2"/>
      <c r="BF3482" s="1"/>
      <c r="BG3482" s="1"/>
      <c r="BH3482" s="1"/>
      <c r="BI3482" s="1"/>
      <c r="BJ3482" s="1"/>
      <c r="BK3482" s="1"/>
      <c r="BL3482" s="1"/>
      <c r="BM3482" s="1"/>
      <c r="BN3482" s="2"/>
      <c r="BO3482" s="1"/>
      <c r="BP3482" s="1"/>
      <c r="BQ3482" s="1"/>
      <c r="BR3482" s="2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2"/>
      <c r="CG3482" s="1"/>
      <c r="CH3482" s="1"/>
      <c r="CI3482" s="2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2"/>
      <c r="DR3482" s="1"/>
      <c r="DS3482" s="1"/>
      <c r="DT3482" s="1"/>
      <c r="DU3482" s="1"/>
      <c r="DV3482" s="1"/>
      <c r="DW3482" s="1"/>
    </row>
    <row r="3483" spans="1:127" x14ac:dyDescent="0.3">
      <c r="A3483" s="1"/>
      <c r="B3483" s="1"/>
      <c r="C3483" s="1"/>
      <c r="D3483" s="1"/>
      <c r="E3483" s="1"/>
      <c r="F3483" s="1"/>
      <c r="G3483" s="1"/>
      <c r="H3483" s="2"/>
      <c r="I3483" s="1"/>
      <c r="J3483" s="1"/>
      <c r="K3483" s="2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2"/>
      <c r="BF3483" s="1"/>
      <c r="BG3483" s="1"/>
      <c r="BH3483" s="1"/>
      <c r="BI3483" s="1"/>
      <c r="BJ3483" s="1"/>
      <c r="BK3483" s="1"/>
      <c r="BL3483" s="1"/>
      <c r="BM3483" s="1"/>
      <c r="BN3483" s="2"/>
      <c r="BO3483" s="1"/>
      <c r="BP3483" s="1"/>
      <c r="BQ3483" s="1"/>
      <c r="BR3483" s="2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2"/>
      <c r="CG3483" s="1"/>
      <c r="CH3483" s="1"/>
      <c r="CI3483" s="2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2"/>
      <c r="DR3483" s="1"/>
      <c r="DS3483" s="1"/>
      <c r="DT3483" s="1"/>
      <c r="DU3483" s="1"/>
      <c r="DV3483" s="1"/>
      <c r="DW3483" s="1"/>
    </row>
    <row r="3484" spans="1:127" x14ac:dyDescent="0.3">
      <c r="A3484" s="1"/>
      <c r="B3484" s="1"/>
      <c r="C3484" s="1"/>
      <c r="D3484" s="1"/>
      <c r="E3484" s="1"/>
      <c r="F3484" s="1"/>
      <c r="G3484" s="1"/>
      <c r="H3484" s="2"/>
      <c r="I3484" s="1"/>
      <c r="J3484" s="1"/>
      <c r="K3484" s="2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2"/>
      <c r="BF3484" s="1"/>
      <c r="BG3484" s="1"/>
      <c r="BH3484" s="1"/>
      <c r="BI3484" s="1"/>
      <c r="BJ3484" s="1"/>
      <c r="BK3484" s="1"/>
      <c r="BL3484" s="1"/>
      <c r="BM3484" s="1"/>
      <c r="BN3484" s="2"/>
      <c r="BO3484" s="1"/>
      <c r="BP3484" s="1"/>
      <c r="BQ3484" s="1"/>
      <c r="BR3484" s="2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2"/>
      <c r="CG3484" s="1"/>
      <c r="CH3484" s="1"/>
      <c r="CI3484" s="2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2"/>
      <c r="DR3484" s="1"/>
      <c r="DS3484" s="1"/>
      <c r="DT3484" s="1"/>
      <c r="DU3484" s="1"/>
      <c r="DV3484" s="1"/>
      <c r="DW3484" s="1"/>
    </row>
    <row r="3485" spans="1:127" x14ac:dyDescent="0.3">
      <c r="A3485" s="1"/>
      <c r="B3485" s="1"/>
      <c r="C3485" s="1"/>
      <c r="D3485" s="1"/>
      <c r="E3485" s="1"/>
      <c r="F3485" s="1"/>
      <c r="G3485" s="1"/>
      <c r="H3485" s="2"/>
      <c r="I3485" s="1"/>
      <c r="J3485" s="1"/>
      <c r="K3485" s="2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2"/>
      <c r="BF3485" s="1"/>
      <c r="BG3485" s="1"/>
      <c r="BH3485" s="1"/>
      <c r="BI3485" s="1"/>
      <c r="BJ3485" s="1"/>
      <c r="BK3485" s="1"/>
      <c r="BL3485" s="1"/>
      <c r="BM3485" s="1"/>
      <c r="BN3485" s="2"/>
      <c r="BO3485" s="1"/>
      <c r="BP3485" s="1"/>
      <c r="BQ3485" s="1"/>
      <c r="BR3485" s="2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2"/>
      <c r="CG3485" s="1"/>
      <c r="CH3485" s="1"/>
      <c r="CI3485" s="2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2"/>
      <c r="DR3485" s="1"/>
      <c r="DS3485" s="1"/>
      <c r="DT3485" s="1"/>
      <c r="DU3485" s="1"/>
      <c r="DV3485" s="1"/>
      <c r="DW3485" s="1"/>
    </row>
    <row r="3486" spans="1:127" x14ac:dyDescent="0.3">
      <c r="A3486" s="1"/>
      <c r="B3486" s="1"/>
      <c r="C3486" s="1"/>
      <c r="D3486" s="1"/>
      <c r="E3486" s="1"/>
      <c r="F3486" s="1"/>
      <c r="G3486" s="1"/>
      <c r="H3486" s="2"/>
      <c r="I3486" s="1"/>
      <c r="J3486" s="1"/>
      <c r="K3486" s="2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2"/>
      <c r="BF3486" s="1"/>
      <c r="BG3486" s="1"/>
      <c r="BH3486" s="1"/>
      <c r="BI3486" s="1"/>
      <c r="BJ3486" s="1"/>
      <c r="BK3486" s="1"/>
      <c r="BL3486" s="1"/>
      <c r="BM3486" s="1"/>
      <c r="BN3486" s="2"/>
      <c r="BO3486" s="1"/>
      <c r="BP3486" s="1"/>
      <c r="BQ3486" s="1"/>
      <c r="BR3486" s="2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2"/>
      <c r="CG3486" s="1"/>
      <c r="CH3486" s="1"/>
      <c r="CI3486" s="2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2"/>
      <c r="DR3486" s="1"/>
      <c r="DS3486" s="1"/>
      <c r="DT3486" s="1"/>
      <c r="DU3486" s="1"/>
      <c r="DV3486" s="1"/>
      <c r="DW3486" s="1"/>
    </row>
    <row r="3487" spans="1:127" x14ac:dyDescent="0.3">
      <c r="A3487" s="1"/>
      <c r="B3487" s="1"/>
      <c r="C3487" s="1"/>
      <c r="D3487" s="1"/>
      <c r="E3487" s="1"/>
      <c r="F3487" s="1"/>
      <c r="G3487" s="1"/>
      <c r="H3487" s="2"/>
      <c r="I3487" s="1"/>
      <c r="J3487" s="1"/>
      <c r="K3487" s="2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2"/>
      <c r="BF3487" s="1"/>
      <c r="BG3487" s="1"/>
      <c r="BH3487" s="1"/>
      <c r="BI3487" s="1"/>
      <c r="BJ3487" s="1"/>
      <c r="BK3487" s="1"/>
      <c r="BL3487" s="1"/>
      <c r="BM3487" s="1"/>
      <c r="BN3487" s="2"/>
      <c r="BO3487" s="1"/>
      <c r="BP3487" s="1"/>
      <c r="BQ3487" s="1"/>
      <c r="BR3487" s="2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2"/>
      <c r="CG3487" s="1"/>
      <c r="CH3487" s="1"/>
      <c r="CI3487" s="2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2"/>
      <c r="DR3487" s="1"/>
      <c r="DS3487" s="1"/>
      <c r="DT3487" s="1"/>
      <c r="DU3487" s="1"/>
      <c r="DV3487" s="1"/>
      <c r="DW3487" s="1"/>
    </row>
    <row r="3488" spans="1:127" x14ac:dyDescent="0.3">
      <c r="A3488" s="1"/>
      <c r="B3488" s="1"/>
      <c r="C3488" s="1"/>
      <c r="D3488" s="1"/>
      <c r="E3488" s="1"/>
      <c r="F3488" s="1"/>
      <c r="G3488" s="1"/>
      <c r="H3488" s="2"/>
      <c r="I3488" s="1"/>
      <c r="J3488" s="1"/>
      <c r="K3488" s="2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2"/>
      <c r="BF3488" s="1"/>
      <c r="BG3488" s="1"/>
      <c r="BH3488" s="1"/>
      <c r="BI3488" s="1"/>
      <c r="BJ3488" s="1"/>
      <c r="BK3488" s="1"/>
      <c r="BL3488" s="1"/>
      <c r="BM3488" s="1"/>
      <c r="BN3488" s="2"/>
      <c r="BO3488" s="1"/>
      <c r="BP3488" s="1"/>
      <c r="BQ3488" s="1"/>
      <c r="BR3488" s="2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2"/>
      <c r="CG3488" s="1"/>
      <c r="CH3488" s="1"/>
      <c r="CI3488" s="2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2"/>
      <c r="DR3488" s="1"/>
      <c r="DS3488" s="1"/>
      <c r="DT3488" s="1"/>
      <c r="DU3488" s="1"/>
      <c r="DV3488" s="1"/>
      <c r="DW3488" s="1"/>
    </row>
    <row r="3489" spans="1:127" x14ac:dyDescent="0.3">
      <c r="A3489" s="1"/>
      <c r="B3489" s="1"/>
      <c r="C3489" s="1"/>
      <c r="D3489" s="1"/>
      <c r="E3489" s="1"/>
      <c r="F3489" s="1"/>
      <c r="G3489" s="1"/>
      <c r="H3489" s="2"/>
      <c r="I3489" s="1"/>
      <c r="J3489" s="1"/>
      <c r="K3489" s="2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2"/>
      <c r="BF3489" s="1"/>
      <c r="BG3489" s="1"/>
      <c r="BH3489" s="1"/>
      <c r="BI3489" s="1"/>
      <c r="BJ3489" s="1"/>
      <c r="BK3489" s="1"/>
      <c r="BL3489" s="1"/>
      <c r="BM3489" s="1"/>
      <c r="BN3489" s="2"/>
      <c r="BO3489" s="1"/>
      <c r="BP3489" s="1"/>
      <c r="BQ3489" s="1"/>
      <c r="BR3489" s="2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2"/>
      <c r="CG3489" s="1"/>
      <c r="CH3489" s="1"/>
      <c r="CI3489" s="2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2"/>
      <c r="DR3489" s="1"/>
      <c r="DS3489" s="1"/>
      <c r="DT3489" s="1"/>
      <c r="DU3489" s="1"/>
      <c r="DV3489" s="1"/>
      <c r="DW3489" s="1"/>
    </row>
    <row r="3490" spans="1:127" x14ac:dyDescent="0.3">
      <c r="A3490" s="1"/>
      <c r="B3490" s="1"/>
      <c r="C3490" s="1"/>
      <c r="D3490" s="1"/>
      <c r="E3490" s="1"/>
      <c r="F3490" s="1"/>
      <c r="G3490" s="1"/>
      <c r="H3490" s="2"/>
      <c r="I3490" s="1"/>
      <c r="J3490" s="1"/>
      <c r="K3490" s="2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2"/>
      <c r="BF3490" s="1"/>
      <c r="BG3490" s="1"/>
      <c r="BH3490" s="1"/>
      <c r="BI3490" s="1"/>
      <c r="BJ3490" s="1"/>
      <c r="BK3490" s="1"/>
      <c r="BL3490" s="1"/>
      <c r="BM3490" s="1"/>
      <c r="BN3490" s="2"/>
      <c r="BO3490" s="1"/>
      <c r="BP3490" s="1"/>
      <c r="BQ3490" s="1"/>
      <c r="BR3490" s="2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2"/>
      <c r="CG3490" s="1"/>
      <c r="CH3490" s="1"/>
      <c r="CI3490" s="2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2"/>
      <c r="DR3490" s="1"/>
      <c r="DS3490" s="1"/>
      <c r="DT3490" s="1"/>
      <c r="DU3490" s="1"/>
      <c r="DV3490" s="1"/>
      <c r="DW3490" s="1"/>
    </row>
    <row r="3491" spans="1:127" x14ac:dyDescent="0.3">
      <c r="A3491" s="1"/>
      <c r="B3491" s="1"/>
      <c r="C3491" s="1"/>
      <c r="D3491" s="1"/>
      <c r="E3491" s="1"/>
      <c r="F3491" s="1"/>
      <c r="G3491" s="1"/>
      <c r="H3491" s="2"/>
      <c r="I3491" s="1"/>
      <c r="J3491" s="1"/>
      <c r="K3491" s="2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2"/>
      <c r="BF3491" s="1"/>
      <c r="BG3491" s="1"/>
      <c r="BH3491" s="1"/>
      <c r="BI3491" s="1"/>
      <c r="BJ3491" s="1"/>
      <c r="BK3491" s="1"/>
      <c r="BL3491" s="1"/>
      <c r="BM3491" s="1"/>
      <c r="BN3491" s="2"/>
      <c r="BO3491" s="1"/>
      <c r="BP3491" s="1"/>
      <c r="BQ3491" s="1"/>
      <c r="BR3491" s="2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2"/>
      <c r="CG3491" s="1"/>
      <c r="CH3491" s="1"/>
      <c r="CI3491" s="2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2"/>
      <c r="DR3491" s="1"/>
      <c r="DS3491" s="1"/>
      <c r="DT3491" s="1"/>
      <c r="DU3491" s="1"/>
      <c r="DV3491" s="1"/>
      <c r="DW3491" s="1"/>
    </row>
    <row r="3492" spans="1:127" x14ac:dyDescent="0.3">
      <c r="A3492" s="1"/>
      <c r="B3492" s="1"/>
      <c r="C3492" s="1"/>
      <c r="D3492" s="1"/>
      <c r="E3492" s="1"/>
      <c r="F3492" s="1"/>
      <c r="G3492" s="1"/>
      <c r="H3492" s="2"/>
      <c r="I3492" s="1"/>
      <c r="J3492" s="1"/>
      <c r="K3492" s="2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2"/>
      <c r="BF3492" s="1"/>
      <c r="BG3492" s="1"/>
      <c r="BH3492" s="1"/>
      <c r="BI3492" s="1"/>
      <c r="BJ3492" s="1"/>
      <c r="BK3492" s="1"/>
      <c r="BL3492" s="1"/>
      <c r="BM3492" s="1"/>
      <c r="BN3492" s="2"/>
      <c r="BO3492" s="1"/>
      <c r="BP3492" s="1"/>
      <c r="BQ3492" s="1"/>
      <c r="BR3492" s="2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2"/>
      <c r="CG3492" s="1"/>
      <c r="CH3492" s="1"/>
      <c r="CI3492" s="2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2"/>
      <c r="DR3492" s="1"/>
      <c r="DS3492" s="1"/>
      <c r="DT3492" s="1"/>
      <c r="DU3492" s="1"/>
      <c r="DV3492" s="1"/>
      <c r="DW3492" s="1"/>
    </row>
    <row r="3493" spans="1:127" x14ac:dyDescent="0.3">
      <c r="A3493" s="1"/>
      <c r="B3493" s="1"/>
      <c r="C3493" s="1"/>
      <c r="D3493" s="1"/>
      <c r="E3493" s="1"/>
      <c r="F3493" s="1"/>
      <c r="G3493" s="1"/>
      <c r="H3493" s="2"/>
      <c r="I3493" s="1"/>
      <c r="J3493" s="1"/>
      <c r="K3493" s="2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2"/>
      <c r="BF3493" s="1"/>
      <c r="BG3493" s="1"/>
      <c r="BH3493" s="1"/>
      <c r="BI3493" s="1"/>
      <c r="BJ3493" s="1"/>
      <c r="BK3493" s="1"/>
      <c r="BL3493" s="1"/>
      <c r="BM3493" s="1"/>
      <c r="BN3493" s="2"/>
      <c r="BO3493" s="1"/>
      <c r="BP3493" s="1"/>
      <c r="BQ3493" s="1"/>
      <c r="BR3493" s="2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2"/>
      <c r="CG3493" s="1"/>
      <c r="CH3493" s="1"/>
      <c r="CI3493" s="2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2"/>
      <c r="DR3493" s="1"/>
      <c r="DS3493" s="1"/>
      <c r="DT3493" s="1"/>
      <c r="DU3493" s="1"/>
      <c r="DV3493" s="1"/>
      <c r="DW3493" s="1"/>
    </row>
    <row r="3494" spans="1:127" x14ac:dyDescent="0.3">
      <c r="A3494" s="1"/>
      <c r="B3494" s="1"/>
      <c r="C3494" s="1"/>
      <c r="D3494" s="1"/>
      <c r="E3494" s="1"/>
      <c r="F3494" s="1"/>
      <c r="G3494" s="1"/>
      <c r="H3494" s="2"/>
      <c r="I3494" s="1"/>
      <c r="J3494" s="1"/>
      <c r="K3494" s="2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2"/>
      <c r="BF3494" s="1"/>
      <c r="BG3494" s="1"/>
      <c r="BH3494" s="1"/>
      <c r="BI3494" s="1"/>
      <c r="BJ3494" s="1"/>
      <c r="BK3494" s="1"/>
      <c r="BL3494" s="1"/>
      <c r="BM3494" s="1"/>
      <c r="BN3494" s="2"/>
      <c r="BO3494" s="1"/>
      <c r="BP3494" s="1"/>
      <c r="BQ3494" s="1"/>
      <c r="BR3494" s="2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2"/>
      <c r="CG3494" s="1"/>
      <c r="CH3494" s="1"/>
      <c r="CI3494" s="2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2"/>
      <c r="DR3494" s="1"/>
      <c r="DS3494" s="1"/>
      <c r="DT3494" s="1"/>
      <c r="DU3494" s="1"/>
      <c r="DV3494" s="1"/>
      <c r="DW3494" s="1"/>
    </row>
    <row r="3495" spans="1:127" x14ac:dyDescent="0.3">
      <c r="A3495" s="1"/>
      <c r="B3495" s="1"/>
      <c r="C3495" s="1"/>
      <c r="D3495" s="1"/>
      <c r="E3495" s="1"/>
      <c r="F3495" s="1"/>
      <c r="G3495" s="2"/>
      <c r="H3495" s="2"/>
      <c r="I3495" s="1"/>
      <c r="J3495" s="1"/>
      <c r="K3495" s="2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2"/>
      <c r="BF3495" s="1"/>
      <c r="BG3495" s="1"/>
      <c r="BH3495" s="1"/>
      <c r="BI3495" s="1"/>
      <c r="BJ3495" s="1"/>
      <c r="BK3495" s="1"/>
      <c r="BL3495" s="1"/>
      <c r="BM3495" s="1"/>
      <c r="BN3495" s="2"/>
      <c r="BO3495" s="1"/>
      <c r="BP3495" s="1"/>
      <c r="BQ3495" s="2"/>
      <c r="BR3495" s="2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2"/>
      <c r="CG3495" s="1"/>
      <c r="CH3495" s="1"/>
      <c r="CI3495" s="2"/>
      <c r="CJ3495" s="1"/>
      <c r="CK3495" s="1"/>
      <c r="CL3495" s="1"/>
      <c r="CM3495" s="1"/>
      <c r="CN3495" s="1"/>
      <c r="CO3495" s="1"/>
      <c r="CP3495" s="1"/>
      <c r="CQ3495" s="1"/>
      <c r="CR3495" s="2"/>
      <c r="CS3495" s="2"/>
      <c r="CT3495" s="2"/>
      <c r="CU3495" s="2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2"/>
      <c r="DR3495" s="1"/>
      <c r="DS3495" s="1"/>
      <c r="DT3495" s="1"/>
      <c r="DU3495" s="2"/>
      <c r="DV3495" s="1"/>
      <c r="DW3495" s="1"/>
    </row>
    <row r="3496" spans="1:127" x14ac:dyDescent="0.3">
      <c r="A3496" s="1"/>
      <c r="B3496" s="1"/>
      <c r="C3496" s="1"/>
      <c r="D3496" s="1"/>
      <c r="E3496" s="1"/>
      <c r="F3496" s="1"/>
      <c r="G3496" s="1"/>
      <c r="H3496" s="2"/>
      <c r="I3496" s="1"/>
      <c r="J3496" s="1"/>
      <c r="K3496" s="2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2"/>
      <c r="BF3496" s="1"/>
      <c r="BG3496" s="1"/>
      <c r="BH3496" s="1"/>
      <c r="BI3496" s="1"/>
      <c r="BJ3496" s="1"/>
      <c r="BK3496" s="1"/>
      <c r="BL3496" s="1"/>
      <c r="BM3496" s="1"/>
      <c r="BN3496" s="2"/>
      <c r="BO3496" s="1"/>
      <c r="BP3496" s="1"/>
      <c r="BQ3496" s="1"/>
      <c r="BR3496" s="2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2"/>
      <c r="CG3496" s="1"/>
      <c r="CH3496" s="1"/>
      <c r="CI3496" s="2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2"/>
      <c r="DR3496" s="1"/>
      <c r="DS3496" s="1"/>
      <c r="DT3496" s="1"/>
      <c r="DU3496" s="1"/>
      <c r="DV3496" s="1"/>
      <c r="DW3496" s="1"/>
    </row>
    <row r="3497" spans="1:127" x14ac:dyDescent="0.3">
      <c r="A3497" s="1"/>
      <c r="B3497" s="1"/>
      <c r="C3497" s="1"/>
      <c r="D3497" s="1"/>
      <c r="E3497" s="1"/>
      <c r="F3497" s="1"/>
      <c r="G3497" s="2"/>
      <c r="H3497" s="2"/>
      <c r="I3497" s="1"/>
      <c r="J3497" s="1"/>
      <c r="K3497" s="2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2"/>
      <c r="BF3497" s="1"/>
      <c r="BG3497" s="1"/>
      <c r="BH3497" s="1"/>
      <c r="BI3497" s="1"/>
      <c r="BJ3497" s="1"/>
      <c r="BK3497" s="1"/>
      <c r="BL3497" s="1"/>
      <c r="BM3497" s="1"/>
      <c r="BN3497" s="2"/>
      <c r="BO3497" s="1"/>
      <c r="BP3497" s="1"/>
      <c r="BQ3497" s="1"/>
      <c r="BR3497" s="2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2"/>
      <c r="CG3497" s="1"/>
      <c r="CH3497" s="1"/>
      <c r="CI3497" s="2"/>
      <c r="CJ3497" s="1"/>
      <c r="CK3497" s="1"/>
      <c r="CL3497" s="1"/>
      <c r="CM3497" s="1"/>
      <c r="CN3497" s="1"/>
      <c r="CO3497" s="1"/>
      <c r="CP3497" s="1"/>
      <c r="CQ3497" s="1"/>
      <c r="CR3497" s="2"/>
      <c r="CS3497" s="2"/>
      <c r="CT3497" s="2"/>
      <c r="CU3497" s="2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2"/>
      <c r="DR3497" s="1"/>
      <c r="DS3497" s="1"/>
      <c r="DT3497" s="1"/>
      <c r="DU3497" s="2"/>
      <c r="DV3497" s="1"/>
      <c r="DW3497" s="1"/>
    </row>
    <row r="3498" spans="1:127" x14ac:dyDescent="0.3">
      <c r="A3498" s="1"/>
      <c r="B3498" s="1"/>
      <c r="C3498" s="1"/>
      <c r="D3498" s="1"/>
      <c r="E3498" s="1"/>
      <c r="F3498" s="1"/>
      <c r="G3498" s="2"/>
      <c r="H3498" s="2"/>
      <c r="I3498" s="1"/>
      <c r="J3498" s="1"/>
      <c r="K3498" s="2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2"/>
      <c r="BF3498" s="1"/>
      <c r="BG3498" s="1"/>
      <c r="BH3498" s="1"/>
      <c r="BI3498" s="1"/>
      <c r="BJ3498" s="1"/>
      <c r="BK3498" s="1"/>
      <c r="BL3498" s="1"/>
      <c r="BM3498" s="1"/>
      <c r="BN3498" s="2"/>
      <c r="BO3498" s="1"/>
      <c r="BP3498" s="1"/>
      <c r="BQ3498" s="1"/>
      <c r="BR3498" s="2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2"/>
      <c r="CG3498" s="1"/>
      <c r="CH3498" s="1"/>
      <c r="CI3498" s="2"/>
      <c r="CJ3498" s="1"/>
      <c r="CK3498" s="1"/>
      <c r="CL3498" s="1"/>
      <c r="CM3498" s="1"/>
      <c r="CN3498" s="1"/>
      <c r="CO3498" s="1"/>
      <c r="CP3498" s="1"/>
      <c r="CQ3498" s="1"/>
      <c r="CR3498" s="2"/>
      <c r="CS3498" s="2"/>
      <c r="CT3498" s="2"/>
      <c r="CU3498" s="2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2"/>
      <c r="DR3498" s="1"/>
      <c r="DS3498" s="1"/>
      <c r="DT3498" s="1"/>
      <c r="DU3498" s="2"/>
      <c r="DV3498" s="1"/>
      <c r="DW3498" s="1"/>
    </row>
    <row r="3499" spans="1:127" x14ac:dyDescent="0.3">
      <c r="A3499" s="1"/>
      <c r="B3499" s="1"/>
      <c r="C3499" s="1"/>
      <c r="D3499" s="1"/>
      <c r="E3499" s="1"/>
      <c r="F3499" s="1"/>
      <c r="G3499" s="2"/>
      <c r="H3499" s="2"/>
      <c r="I3499" s="1"/>
      <c r="J3499" s="1"/>
      <c r="K3499" s="2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2"/>
      <c r="BF3499" s="1"/>
      <c r="BG3499" s="1"/>
      <c r="BH3499" s="1"/>
      <c r="BI3499" s="1"/>
      <c r="BJ3499" s="1"/>
      <c r="BK3499" s="1"/>
      <c r="BL3499" s="1"/>
      <c r="BM3499" s="1"/>
      <c r="BN3499" s="2"/>
      <c r="BO3499" s="1"/>
      <c r="BP3499" s="1"/>
      <c r="BQ3499" s="1"/>
      <c r="BR3499" s="2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2"/>
      <c r="CG3499" s="1"/>
      <c r="CH3499" s="1"/>
      <c r="CI3499" s="2"/>
      <c r="CJ3499" s="1"/>
      <c r="CK3499" s="1"/>
      <c r="CL3499" s="1"/>
      <c r="CM3499" s="1"/>
      <c r="CN3499" s="1"/>
      <c r="CO3499" s="1"/>
      <c r="CP3499" s="1"/>
      <c r="CQ3499" s="1"/>
      <c r="CR3499" s="2"/>
      <c r="CS3499" s="2"/>
      <c r="CT3499" s="2"/>
      <c r="CU3499" s="2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2"/>
      <c r="DR3499" s="1"/>
      <c r="DS3499" s="1"/>
      <c r="DT3499" s="1"/>
      <c r="DU3499" s="2"/>
      <c r="DV3499" s="1"/>
      <c r="DW3499" s="1"/>
    </row>
    <row r="3500" spans="1:127" x14ac:dyDescent="0.3">
      <c r="A3500" s="1"/>
      <c r="B3500" s="1"/>
      <c r="C3500" s="1"/>
      <c r="D3500" s="1"/>
      <c r="E3500" s="1"/>
      <c r="F3500" s="1"/>
      <c r="G3500" s="2"/>
      <c r="H3500" s="2"/>
      <c r="I3500" s="1"/>
      <c r="J3500" s="1"/>
      <c r="K3500" s="2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2"/>
      <c r="BF3500" s="1"/>
      <c r="BG3500" s="1"/>
      <c r="BH3500" s="1"/>
      <c r="BI3500" s="1"/>
      <c r="BJ3500" s="1"/>
      <c r="BK3500" s="1"/>
      <c r="BL3500" s="1"/>
      <c r="BM3500" s="1"/>
      <c r="BN3500" s="2"/>
      <c r="BO3500" s="1"/>
      <c r="BP3500" s="1"/>
      <c r="BQ3500" s="1"/>
      <c r="BR3500" s="2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2"/>
      <c r="CG3500" s="1"/>
      <c r="CH3500" s="1"/>
      <c r="CI3500" s="2"/>
      <c r="CJ3500" s="1"/>
      <c r="CK3500" s="1"/>
      <c r="CL3500" s="1"/>
      <c r="CM3500" s="1"/>
      <c r="CN3500" s="1"/>
      <c r="CO3500" s="1"/>
      <c r="CP3500" s="1"/>
      <c r="CQ3500" s="1"/>
      <c r="CR3500" s="2"/>
      <c r="CS3500" s="2"/>
      <c r="CT3500" s="2"/>
      <c r="CU3500" s="2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2"/>
      <c r="DR3500" s="1"/>
      <c r="DS3500" s="1"/>
      <c r="DT3500" s="1"/>
      <c r="DU3500" s="2"/>
      <c r="DV3500" s="1"/>
      <c r="DW3500" s="1"/>
    </row>
    <row r="3501" spans="1:127" x14ac:dyDescent="0.3">
      <c r="A3501" s="1"/>
      <c r="B3501" s="1"/>
      <c r="C3501" s="1"/>
      <c r="D3501" s="1"/>
      <c r="E3501" s="1"/>
      <c r="F3501" s="1"/>
      <c r="G3501" s="2"/>
      <c r="H3501" s="2"/>
      <c r="I3501" s="1"/>
      <c r="J3501" s="1"/>
      <c r="K3501" s="2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2"/>
      <c r="BF3501" s="1"/>
      <c r="BG3501" s="1"/>
      <c r="BH3501" s="1"/>
      <c r="BI3501" s="1"/>
      <c r="BJ3501" s="1"/>
      <c r="BK3501" s="1"/>
      <c r="BL3501" s="1"/>
      <c r="BM3501" s="1"/>
      <c r="BN3501" s="2"/>
      <c r="BO3501" s="1"/>
      <c r="BP3501" s="1"/>
      <c r="BQ3501" s="1"/>
      <c r="BR3501" s="2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2"/>
      <c r="CG3501" s="1"/>
      <c r="CH3501" s="1"/>
      <c r="CI3501" s="2"/>
      <c r="CJ3501" s="1"/>
      <c r="CK3501" s="1"/>
      <c r="CL3501" s="1"/>
      <c r="CM3501" s="1"/>
      <c r="CN3501" s="1"/>
      <c r="CO3501" s="1"/>
      <c r="CP3501" s="1"/>
      <c r="CQ3501" s="1"/>
      <c r="CR3501" s="2"/>
      <c r="CS3501" s="2"/>
      <c r="CT3501" s="2"/>
      <c r="CU3501" s="2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2"/>
      <c r="DR3501" s="1"/>
      <c r="DS3501" s="1"/>
      <c r="DT3501" s="1"/>
      <c r="DU3501" s="2"/>
      <c r="DV3501" s="1"/>
      <c r="DW3501" s="1"/>
    </row>
    <row r="3502" spans="1:127" x14ac:dyDescent="0.3">
      <c r="A3502" s="1"/>
      <c r="B3502" s="1"/>
      <c r="C3502" s="1"/>
      <c r="D3502" s="1"/>
      <c r="E3502" s="1"/>
      <c r="F3502" s="1"/>
      <c r="G3502" s="2"/>
      <c r="H3502" s="2"/>
      <c r="I3502" s="1"/>
      <c r="J3502" s="1"/>
      <c r="K3502" s="2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2"/>
      <c r="BF3502" s="1"/>
      <c r="BG3502" s="1"/>
      <c r="BH3502" s="1"/>
      <c r="BI3502" s="1"/>
      <c r="BJ3502" s="1"/>
      <c r="BK3502" s="1"/>
      <c r="BL3502" s="1"/>
      <c r="BM3502" s="1"/>
      <c r="BN3502" s="2"/>
      <c r="BO3502" s="1"/>
      <c r="BP3502" s="1"/>
      <c r="BQ3502" s="1"/>
      <c r="BR3502" s="2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2"/>
      <c r="CG3502" s="1"/>
      <c r="CH3502" s="1"/>
      <c r="CI3502" s="2"/>
      <c r="CJ3502" s="1"/>
      <c r="CK3502" s="1"/>
      <c r="CL3502" s="1"/>
      <c r="CM3502" s="1"/>
      <c r="CN3502" s="1"/>
      <c r="CO3502" s="1"/>
      <c r="CP3502" s="1"/>
      <c r="CQ3502" s="1"/>
      <c r="CR3502" s="2"/>
      <c r="CS3502" s="2"/>
      <c r="CT3502" s="2"/>
      <c r="CU3502" s="2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2"/>
      <c r="DR3502" s="1"/>
      <c r="DS3502" s="1"/>
      <c r="DT3502" s="1"/>
      <c r="DU3502" s="2"/>
      <c r="DV3502" s="1"/>
      <c r="DW3502" s="1"/>
    </row>
    <row r="3503" spans="1:127" x14ac:dyDescent="0.3">
      <c r="A3503" s="1"/>
      <c r="B3503" s="1"/>
      <c r="C3503" s="1"/>
      <c r="D3503" s="1"/>
      <c r="E3503" s="1"/>
      <c r="F3503" s="1"/>
      <c r="G3503" s="1"/>
      <c r="H3503" s="2"/>
      <c r="I3503" s="1"/>
      <c r="J3503" s="1"/>
      <c r="K3503" s="2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2"/>
      <c r="BF3503" s="1"/>
      <c r="BG3503" s="1"/>
      <c r="BH3503" s="1"/>
      <c r="BI3503" s="1"/>
      <c r="BJ3503" s="1"/>
      <c r="BK3503" s="1"/>
      <c r="BL3503" s="1"/>
      <c r="BM3503" s="1"/>
      <c r="BN3503" s="2"/>
      <c r="BO3503" s="1"/>
      <c r="BP3503" s="1"/>
      <c r="BQ3503" s="1"/>
      <c r="BR3503" s="2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2"/>
      <c r="CG3503" s="1"/>
      <c r="CH3503" s="1"/>
      <c r="CI3503" s="2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2"/>
      <c r="DR3503" s="1"/>
      <c r="DS3503" s="1"/>
      <c r="DT3503" s="1"/>
      <c r="DU3503" s="1"/>
      <c r="DV3503" s="1"/>
      <c r="DW3503" s="1"/>
    </row>
    <row r="3504" spans="1:127" x14ac:dyDescent="0.3">
      <c r="A3504" s="1"/>
      <c r="B3504" s="1"/>
      <c r="C3504" s="1"/>
      <c r="D3504" s="1"/>
      <c r="E3504" s="1"/>
      <c r="F3504" s="1"/>
      <c r="G3504" s="2"/>
      <c r="H3504" s="2"/>
      <c r="I3504" s="1"/>
      <c r="J3504" s="1"/>
      <c r="K3504" s="2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2"/>
      <c r="BF3504" s="1"/>
      <c r="BG3504" s="1"/>
      <c r="BH3504" s="1"/>
      <c r="BI3504" s="1"/>
      <c r="BJ3504" s="1"/>
      <c r="BK3504" s="1"/>
      <c r="BL3504" s="1"/>
      <c r="BM3504" s="1"/>
      <c r="BN3504" s="2"/>
      <c r="BO3504" s="1"/>
      <c r="BP3504" s="1"/>
      <c r="BQ3504" s="1"/>
      <c r="BR3504" s="2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2"/>
      <c r="CG3504" s="1"/>
      <c r="CH3504" s="1"/>
      <c r="CI3504" s="2"/>
      <c r="CJ3504" s="1"/>
      <c r="CK3504" s="1"/>
      <c r="CL3504" s="1"/>
      <c r="CM3504" s="1"/>
      <c r="CN3504" s="1"/>
      <c r="CO3504" s="1"/>
      <c r="CP3504" s="1"/>
      <c r="CQ3504" s="1"/>
      <c r="CR3504" s="2"/>
      <c r="CS3504" s="2"/>
      <c r="CT3504" s="2"/>
      <c r="CU3504" s="2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2"/>
      <c r="DR3504" s="1"/>
      <c r="DS3504" s="1"/>
      <c r="DT3504" s="1"/>
      <c r="DU3504" s="2"/>
      <c r="DV3504" s="1"/>
      <c r="DW3504" s="1"/>
    </row>
    <row r="3505" spans="1:127" x14ac:dyDescent="0.3">
      <c r="A3505" s="1"/>
      <c r="B3505" s="1"/>
      <c r="C3505" s="1"/>
      <c r="D3505" s="1"/>
      <c r="E3505" s="1"/>
      <c r="F3505" s="1"/>
      <c r="G3505" s="2"/>
      <c r="H3505" s="2"/>
      <c r="I3505" s="1"/>
      <c r="J3505" s="1"/>
      <c r="K3505" s="2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2"/>
      <c r="BF3505" s="1"/>
      <c r="BG3505" s="1"/>
      <c r="BH3505" s="1"/>
      <c r="BI3505" s="1"/>
      <c r="BJ3505" s="1"/>
      <c r="BK3505" s="1"/>
      <c r="BL3505" s="1"/>
      <c r="BM3505" s="1"/>
      <c r="BN3505" s="2"/>
      <c r="BO3505" s="1"/>
      <c r="BP3505" s="1"/>
      <c r="BQ3505" s="1"/>
      <c r="BR3505" s="2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2"/>
      <c r="CG3505" s="1"/>
      <c r="CH3505" s="1"/>
      <c r="CI3505" s="2"/>
      <c r="CJ3505" s="1"/>
      <c r="CK3505" s="1"/>
      <c r="CL3505" s="1"/>
      <c r="CM3505" s="1"/>
      <c r="CN3505" s="1"/>
      <c r="CO3505" s="1"/>
      <c r="CP3505" s="1"/>
      <c r="CQ3505" s="1"/>
      <c r="CR3505" s="2"/>
      <c r="CS3505" s="2"/>
      <c r="CT3505" s="2"/>
      <c r="CU3505" s="2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2"/>
      <c r="DR3505" s="1"/>
      <c r="DS3505" s="1"/>
      <c r="DT3505" s="1"/>
      <c r="DU3505" s="2"/>
      <c r="DV3505" s="1"/>
      <c r="DW3505" s="1"/>
    </row>
    <row r="3506" spans="1:127" x14ac:dyDescent="0.3">
      <c r="A3506" s="1"/>
      <c r="B3506" s="1"/>
      <c r="C3506" s="1"/>
      <c r="D3506" s="1"/>
      <c r="E3506" s="1"/>
      <c r="F3506" s="1"/>
      <c r="G3506" s="1"/>
      <c r="H3506" s="2"/>
      <c r="I3506" s="1"/>
      <c r="J3506" s="1"/>
      <c r="K3506" s="2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2"/>
      <c r="BF3506" s="1"/>
      <c r="BG3506" s="1"/>
      <c r="BH3506" s="1"/>
      <c r="BI3506" s="1"/>
      <c r="BJ3506" s="1"/>
      <c r="BK3506" s="1"/>
      <c r="BL3506" s="1"/>
      <c r="BM3506" s="1"/>
      <c r="BN3506" s="2"/>
      <c r="BO3506" s="1"/>
      <c r="BP3506" s="1"/>
      <c r="BQ3506" s="1"/>
      <c r="BR3506" s="2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2"/>
      <c r="CG3506" s="1"/>
      <c r="CH3506" s="1"/>
      <c r="CI3506" s="2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2"/>
      <c r="DR3506" s="1"/>
      <c r="DS3506" s="1"/>
      <c r="DT3506" s="1"/>
      <c r="DU3506" s="1"/>
      <c r="DV3506" s="1"/>
      <c r="DW3506" s="1"/>
    </row>
    <row r="3507" spans="1:127" x14ac:dyDescent="0.3">
      <c r="A3507" s="1"/>
      <c r="B3507" s="1"/>
      <c r="C3507" s="1"/>
      <c r="D3507" s="1"/>
      <c r="E3507" s="1"/>
      <c r="F3507" s="1"/>
      <c r="G3507" s="2"/>
      <c r="H3507" s="2"/>
      <c r="I3507" s="1"/>
      <c r="J3507" s="1"/>
      <c r="K3507" s="2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2"/>
      <c r="BF3507" s="1"/>
      <c r="BG3507" s="1"/>
      <c r="BH3507" s="1"/>
      <c r="BI3507" s="1"/>
      <c r="BJ3507" s="1"/>
      <c r="BK3507" s="1"/>
      <c r="BL3507" s="1"/>
      <c r="BM3507" s="1"/>
      <c r="BN3507" s="2"/>
      <c r="BO3507" s="1"/>
      <c r="BP3507" s="1"/>
      <c r="BQ3507" s="1"/>
      <c r="BR3507" s="2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2"/>
      <c r="CG3507" s="1"/>
      <c r="CH3507" s="1"/>
      <c r="CI3507" s="2"/>
      <c r="CJ3507" s="1"/>
      <c r="CK3507" s="1"/>
      <c r="CL3507" s="1"/>
      <c r="CM3507" s="1"/>
      <c r="CN3507" s="1"/>
      <c r="CO3507" s="1"/>
      <c r="CP3507" s="1"/>
      <c r="CQ3507" s="1"/>
      <c r="CR3507" s="2"/>
      <c r="CS3507" s="2"/>
      <c r="CT3507" s="2"/>
      <c r="CU3507" s="2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2"/>
      <c r="DR3507" s="1"/>
      <c r="DS3507" s="1"/>
      <c r="DT3507" s="1"/>
      <c r="DU3507" s="2"/>
      <c r="DV3507" s="1"/>
      <c r="DW3507" s="1"/>
    </row>
    <row r="3508" spans="1:127" x14ac:dyDescent="0.3">
      <c r="A3508" s="1"/>
      <c r="B3508" s="1"/>
      <c r="C3508" s="1"/>
      <c r="D3508" s="1"/>
      <c r="E3508" s="1"/>
      <c r="F3508" s="1"/>
      <c r="G3508" s="1"/>
      <c r="H3508" s="2"/>
      <c r="I3508" s="1"/>
      <c r="J3508" s="1"/>
      <c r="K3508" s="2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2"/>
      <c r="BF3508" s="1"/>
      <c r="BG3508" s="1"/>
      <c r="BH3508" s="1"/>
      <c r="BI3508" s="1"/>
      <c r="BJ3508" s="1"/>
      <c r="BK3508" s="1"/>
      <c r="BL3508" s="1"/>
      <c r="BM3508" s="1"/>
      <c r="BN3508" s="2"/>
      <c r="BO3508" s="1"/>
      <c r="BP3508" s="1"/>
      <c r="BQ3508" s="1"/>
      <c r="BR3508" s="2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2"/>
      <c r="CG3508" s="1"/>
      <c r="CH3508" s="1"/>
      <c r="CI3508" s="2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2"/>
      <c r="DR3508" s="1"/>
      <c r="DS3508" s="1"/>
      <c r="DT3508" s="1"/>
      <c r="DU3508" s="1"/>
      <c r="DV3508" s="1"/>
      <c r="DW3508" s="1"/>
    </row>
    <row r="3509" spans="1:127" x14ac:dyDescent="0.3">
      <c r="A3509" s="1"/>
      <c r="B3509" s="1"/>
      <c r="C3509" s="1"/>
      <c r="D3509" s="1"/>
      <c r="E3509" s="1"/>
      <c r="F3509" s="1"/>
      <c r="G3509" s="1"/>
      <c r="H3509" s="2"/>
      <c r="I3509" s="1"/>
      <c r="J3509" s="1"/>
      <c r="K3509" s="2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2"/>
      <c r="BF3509" s="1"/>
      <c r="BG3509" s="1"/>
      <c r="BH3509" s="1"/>
      <c r="BI3509" s="1"/>
      <c r="BJ3509" s="1"/>
      <c r="BK3509" s="1"/>
      <c r="BL3509" s="1"/>
      <c r="BM3509" s="1"/>
      <c r="BN3509" s="2"/>
      <c r="BO3509" s="1"/>
      <c r="BP3509" s="1"/>
      <c r="BQ3509" s="1"/>
      <c r="BR3509" s="2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2"/>
      <c r="CG3509" s="1"/>
      <c r="CH3509" s="1"/>
      <c r="CI3509" s="2"/>
      <c r="CJ3509" s="1"/>
      <c r="CK3509" s="1"/>
      <c r="CL3509" s="1"/>
      <c r="CM3509" s="1"/>
      <c r="CN3509" s="1"/>
      <c r="CO3509" s="1"/>
      <c r="CP3509" s="1"/>
      <c r="CQ3509" s="1"/>
      <c r="CR3509" s="2"/>
      <c r="CS3509" s="2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2"/>
      <c r="DR3509" s="1"/>
      <c r="DS3509" s="1"/>
      <c r="DT3509" s="1"/>
      <c r="DU3509" s="2"/>
      <c r="DV3509" s="1"/>
      <c r="DW3509" s="1"/>
    </row>
    <row r="3510" spans="1:127" x14ac:dyDescent="0.3">
      <c r="A3510" s="1"/>
      <c r="B3510" s="1"/>
      <c r="C3510" s="1"/>
      <c r="D3510" s="1"/>
      <c r="E3510" s="1"/>
      <c r="F3510" s="1"/>
      <c r="G3510" s="2"/>
      <c r="H3510" s="2"/>
      <c r="I3510" s="1"/>
      <c r="J3510" s="1"/>
      <c r="K3510" s="2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2"/>
      <c r="BF3510" s="1"/>
      <c r="BG3510" s="1"/>
      <c r="BH3510" s="1"/>
      <c r="BI3510" s="1"/>
      <c r="BJ3510" s="1"/>
      <c r="BK3510" s="1"/>
      <c r="BL3510" s="1"/>
      <c r="BM3510" s="1"/>
      <c r="BN3510" s="2"/>
      <c r="BO3510" s="1"/>
      <c r="BP3510" s="1"/>
      <c r="BQ3510" s="1"/>
      <c r="BR3510" s="2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2"/>
      <c r="CG3510" s="1"/>
      <c r="CH3510" s="1"/>
      <c r="CI3510" s="2"/>
      <c r="CJ3510" s="1"/>
      <c r="CK3510" s="1"/>
      <c r="CL3510" s="1"/>
      <c r="CM3510" s="1"/>
      <c r="CN3510" s="1"/>
      <c r="CO3510" s="1"/>
      <c r="CP3510" s="1"/>
      <c r="CQ3510" s="1"/>
      <c r="CR3510" s="2"/>
      <c r="CS3510" s="2"/>
      <c r="CT3510" s="2"/>
      <c r="CU3510" s="2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2"/>
      <c r="DR3510" s="1"/>
      <c r="DS3510" s="1"/>
      <c r="DT3510" s="1"/>
      <c r="DU3510" s="2"/>
      <c r="DV3510" s="1"/>
      <c r="DW3510" s="1"/>
    </row>
    <row r="3511" spans="1:127" x14ac:dyDescent="0.3">
      <c r="A3511" s="1"/>
      <c r="B3511" s="1"/>
      <c r="C3511" s="1"/>
      <c r="D3511" s="1"/>
      <c r="E3511" s="1"/>
      <c r="F3511" s="1"/>
      <c r="G3511" s="2"/>
      <c r="H3511" s="2"/>
      <c r="I3511" s="1"/>
      <c r="J3511" s="1"/>
      <c r="K3511" s="2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2"/>
      <c r="BF3511" s="1"/>
      <c r="BG3511" s="1"/>
      <c r="BH3511" s="1"/>
      <c r="BI3511" s="1"/>
      <c r="BJ3511" s="1"/>
      <c r="BK3511" s="1"/>
      <c r="BL3511" s="1"/>
      <c r="BM3511" s="1"/>
      <c r="BN3511" s="2"/>
      <c r="BO3511" s="1"/>
      <c r="BP3511" s="1"/>
      <c r="BQ3511" s="1"/>
      <c r="BR3511" s="2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2"/>
      <c r="CG3511" s="1"/>
      <c r="CH3511" s="1"/>
      <c r="CI3511" s="2"/>
      <c r="CJ3511" s="1"/>
      <c r="CK3511" s="1"/>
      <c r="CL3511" s="1"/>
      <c r="CM3511" s="1"/>
      <c r="CN3511" s="1"/>
      <c r="CO3511" s="1"/>
      <c r="CP3511" s="1"/>
      <c r="CQ3511" s="1"/>
      <c r="CR3511" s="2"/>
      <c r="CS3511" s="2"/>
      <c r="CT3511" s="2"/>
      <c r="CU3511" s="2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2"/>
      <c r="DR3511" s="1"/>
      <c r="DS3511" s="1"/>
      <c r="DT3511" s="1"/>
      <c r="DU3511" s="2"/>
      <c r="DV3511" s="1"/>
      <c r="DW3511" s="1"/>
    </row>
    <row r="3512" spans="1:127" x14ac:dyDescent="0.3">
      <c r="A3512" s="1"/>
      <c r="B3512" s="1"/>
      <c r="C3512" s="1"/>
      <c r="D3512" s="1"/>
      <c r="E3512" s="1"/>
      <c r="F3512" s="1"/>
      <c r="G3512" s="2"/>
      <c r="H3512" s="2"/>
      <c r="I3512" s="1"/>
      <c r="J3512" s="1"/>
      <c r="K3512" s="2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2"/>
      <c r="BF3512" s="1"/>
      <c r="BG3512" s="1"/>
      <c r="BH3512" s="1"/>
      <c r="BI3512" s="1"/>
      <c r="BJ3512" s="1"/>
      <c r="BK3512" s="1"/>
      <c r="BL3512" s="1"/>
      <c r="BM3512" s="1"/>
      <c r="BN3512" s="2"/>
      <c r="BO3512" s="1"/>
      <c r="BP3512" s="1"/>
      <c r="BQ3512" s="1"/>
      <c r="BR3512" s="2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2"/>
      <c r="CG3512" s="1"/>
      <c r="CH3512" s="1"/>
      <c r="CI3512" s="2"/>
      <c r="CJ3512" s="1"/>
      <c r="CK3512" s="1"/>
      <c r="CL3512" s="1"/>
      <c r="CM3512" s="1"/>
      <c r="CN3512" s="1"/>
      <c r="CO3512" s="1"/>
      <c r="CP3512" s="1"/>
      <c r="CQ3512" s="1"/>
      <c r="CR3512" s="2"/>
      <c r="CS3512" s="2"/>
      <c r="CT3512" s="2"/>
      <c r="CU3512" s="2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2"/>
      <c r="DR3512" s="1"/>
      <c r="DS3512" s="1"/>
      <c r="DT3512" s="1"/>
      <c r="DU3512" s="2"/>
      <c r="DV3512" s="1"/>
      <c r="DW3512" s="1"/>
    </row>
    <row r="3513" spans="1:127" x14ac:dyDescent="0.3">
      <c r="A3513" s="1"/>
      <c r="B3513" s="1"/>
      <c r="C3513" s="1"/>
      <c r="D3513" s="1"/>
      <c r="E3513" s="1"/>
      <c r="F3513" s="1"/>
      <c r="G3513" s="2"/>
      <c r="H3513" s="2"/>
      <c r="I3513" s="1"/>
      <c r="J3513" s="1"/>
      <c r="K3513" s="2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2"/>
      <c r="BF3513" s="1"/>
      <c r="BG3513" s="1"/>
      <c r="BH3513" s="1"/>
      <c r="BI3513" s="1"/>
      <c r="BJ3513" s="1"/>
      <c r="BK3513" s="1"/>
      <c r="BL3513" s="1"/>
      <c r="BM3513" s="1"/>
      <c r="BN3513" s="2"/>
      <c r="BO3513" s="1"/>
      <c r="BP3513" s="1"/>
      <c r="BQ3513" s="1"/>
      <c r="BR3513" s="2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2"/>
      <c r="CG3513" s="1"/>
      <c r="CH3513" s="1"/>
      <c r="CI3513" s="2"/>
      <c r="CJ3513" s="1"/>
      <c r="CK3513" s="1"/>
      <c r="CL3513" s="1"/>
      <c r="CM3513" s="1"/>
      <c r="CN3513" s="1"/>
      <c r="CO3513" s="1"/>
      <c r="CP3513" s="1"/>
      <c r="CQ3513" s="1"/>
      <c r="CR3513" s="2"/>
      <c r="CS3513" s="2"/>
      <c r="CT3513" s="2"/>
      <c r="CU3513" s="2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2"/>
      <c r="DR3513" s="1"/>
      <c r="DS3513" s="1"/>
      <c r="DT3513" s="1"/>
      <c r="DU3513" s="2"/>
      <c r="DV3513" s="1"/>
      <c r="DW3513" s="1"/>
    </row>
    <row r="3514" spans="1:127" x14ac:dyDescent="0.3">
      <c r="A3514" s="1"/>
      <c r="B3514" s="1"/>
      <c r="C3514" s="1"/>
      <c r="D3514" s="1"/>
      <c r="E3514" s="1"/>
      <c r="F3514" s="1"/>
      <c r="G3514" s="2"/>
      <c r="H3514" s="2"/>
      <c r="I3514" s="1"/>
      <c r="J3514" s="1"/>
      <c r="K3514" s="2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2"/>
      <c r="BF3514" s="1"/>
      <c r="BG3514" s="1"/>
      <c r="BH3514" s="1"/>
      <c r="BI3514" s="1"/>
      <c r="BJ3514" s="1"/>
      <c r="BK3514" s="1"/>
      <c r="BL3514" s="1"/>
      <c r="BM3514" s="1"/>
      <c r="BN3514" s="2"/>
      <c r="BO3514" s="1"/>
      <c r="BP3514" s="1"/>
      <c r="BQ3514" s="1"/>
      <c r="BR3514" s="2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2"/>
      <c r="CG3514" s="1"/>
      <c r="CH3514" s="1"/>
      <c r="CI3514" s="2"/>
      <c r="CJ3514" s="1"/>
      <c r="CK3514" s="1"/>
      <c r="CL3514" s="1"/>
      <c r="CM3514" s="1"/>
      <c r="CN3514" s="1"/>
      <c r="CO3514" s="1"/>
      <c r="CP3514" s="1"/>
      <c r="CQ3514" s="1"/>
      <c r="CR3514" s="2"/>
      <c r="CS3514" s="2"/>
      <c r="CT3514" s="2"/>
      <c r="CU3514" s="2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2"/>
      <c r="DR3514" s="1"/>
      <c r="DS3514" s="1"/>
      <c r="DT3514" s="1"/>
      <c r="DU3514" s="2"/>
      <c r="DV3514" s="1"/>
      <c r="DW3514" s="1"/>
    </row>
    <row r="3515" spans="1:127" x14ac:dyDescent="0.3">
      <c r="A3515" s="1"/>
      <c r="B3515" s="1"/>
      <c r="C3515" s="1"/>
      <c r="D3515" s="1"/>
      <c r="E3515" s="1"/>
      <c r="F3515" s="1"/>
      <c r="G3515" s="1"/>
      <c r="H3515" s="2"/>
      <c r="I3515" s="1"/>
      <c r="J3515" s="1"/>
      <c r="K3515" s="2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2"/>
      <c r="BF3515" s="1"/>
      <c r="BG3515" s="1"/>
      <c r="BH3515" s="1"/>
      <c r="BI3515" s="1"/>
      <c r="BJ3515" s="1"/>
      <c r="BK3515" s="1"/>
      <c r="BL3515" s="1"/>
      <c r="BM3515" s="1"/>
      <c r="BN3515" s="2"/>
      <c r="BO3515" s="1"/>
      <c r="BP3515" s="1"/>
      <c r="BQ3515" s="1"/>
      <c r="BR3515" s="2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2"/>
      <c r="CG3515" s="1"/>
      <c r="CH3515" s="1"/>
      <c r="CI3515" s="2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2"/>
      <c r="DR3515" s="1"/>
      <c r="DS3515" s="1"/>
      <c r="DT3515" s="1"/>
      <c r="DU3515" s="1"/>
      <c r="DV3515" s="1"/>
      <c r="DW3515" s="1"/>
    </row>
    <row r="3516" spans="1:127" x14ac:dyDescent="0.3">
      <c r="A3516" s="1"/>
      <c r="B3516" s="1"/>
      <c r="C3516" s="1"/>
      <c r="D3516" s="1"/>
      <c r="E3516" s="1"/>
      <c r="F3516" s="1"/>
      <c r="G3516" s="1"/>
      <c r="H3516" s="2"/>
      <c r="I3516" s="1"/>
      <c r="J3516" s="1"/>
      <c r="K3516" s="2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2"/>
      <c r="BF3516" s="1"/>
      <c r="BG3516" s="1"/>
      <c r="BH3516" s="1"/>
      <c r="BI3516" s="1"/>
      <c r="BJ3516" s="1"/>
      <c r="BK3516" s="1"/>
      <c r="BL3516" s="1"/>
      <c r="BM3516" s="1"/>
      <c r="BN3516" s="2"/>
      <c r="BO3516" s="1"/>
      <c r="BP3516" s="1"/>
      <c r="BQ3516" s="1"/>
      <c r="BR3516" s="2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2"/>
      <c r="CG3516" s="1"/>
      <c r="CH3516" s="1"/>
      <c r="CI3516" s="2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2"/>
      <c r="DR3516" s="1"/>
      <c r="DS3516" s="1"/>
      <c r="DT3516" s="1"/>
      <c r="DU3516" s="1"/>
      <c r="DV3516" s="1"/>
      <c r="DW3516" s="1"/>
    </row>
    <row r="3517" spans="1:127" x14ac:dyDescent="0.3">
      <c r="A3517" s="1"/>
      <c r="B3517" s="1"/>
      <c r="C3517" s="1"/>
      <c r="D3517" s="1"/>
      <c r="E3517" s="1"/>
      <c r="F3517" s="1"/>
      <c r="G3517" s="1"/>
      <c r="H3517" s="2"/>
      <c r="I3517" s="1"/>
      <c r="J3517" s="1"/>
      <c r="K3517" s="2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2"/>
      <c r="BF3517" s="1"/>
      <c r="BG3517" s="1"/>
      <c r="BH3517" s="1"/>
      <c r="BI3517" s="1"/>
      <c r="BJ3517" s="1"/>
      <c r="BK3517" s="1"/>
      <c r="BL3517" s="1"/>
      <c r="BM3517" s="1"/>
      <c r="BN3517" s="2"/>
      <c r="BO3517" s="1"/>
      <c r="BP3517" s="1"/>
      <c r="BQ3517" s="1"/>
      <c r="BR3517" s="2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2"/>
      <c r="CG3517" s="1"/>
      <c r="CH3517" s="1"/>
      <c r="CI3517" s="2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2"/>
      <c r="DR3517" s="1"/>
      <c r="DS3517" s="1"/>
      <c r="DT3517" s="1"/>
      <c r="DU3517" s="1"/>
      <c r="DV3517" s="1"/>
      <c r="DW3517" s="1"/>
    </row>
    <row r="3518" spans="1:127" x14ac:dyDescent="0.3">
      <c r="A3518" s="1"/>
      <c r="B3518" s="1"/>
      <c r="C3518" s="1"/>
      <c r="D3518" s="1"/>
      <c r="E3518" s="1"/>
      <c r="F3518" s="1"/>
      <c r="G3518" s="1"/>
      <c r="H3518" s="2"/>
      <c r="I3518" s="1"/>
      <c r="J3518" s="1"/>
      <c r="K3518" s="2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2"/>
      <c r="BF3518" s="1"/>
      <c r="BG3518" s="1"/>
      <c r="BH3518" s="1"/>
      <c r="BI3518" s="1"/>
      <c r="BJ3518" s="1"/>
      <c r="BK3518" s="1"/>
      <c r="BL3518" s="1"/>
      <c r="BM3518" s="1"/>
      <c r="BN3518" s="2"/>
      <c r="BO3518" s="1"/>
      <c r="BP3518" s="1"/>
      <c r="BQ3518" s="1"/>
      <c r="BR3518" s="2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2"/>
      <c r="CG3518" s="1"/>
      <c r="CH3518" s="1"/>
      <c r="CI3518" s="2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2"/>
      <c r="DR3518" s="1"/>
      <c r="DS3518" s="1"/>
      <c r="DT3518" s="1"/>
      <c r="DU3518" s="1"/>
      <c r="DV3518" s="1"/>
      <c r="DW3518" s="1"/>
    </row>
    <row r="3519" spans="1:127" x14ac:dyDescent="0.3">
      <c r="A3519" s="1"/>
      <c r="B3519" s="1"/>
      <c r="C3519" s="1"/>
      <c r="D3519" s="1"/>
      <c r="E3519" s="1"/>
      <c r="F3519" s="1"/>
      <c r="G3519" s="1"/>
      <c r="H3519" s="2"/>
      <c r="I3519" s="1"/>
      <c r="J3519" s="1"/>
      <c r="K3519" s="2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2"/>
      <c r="BF3519" s="1"/>
      <c r="BG3519" s="1"/>
      <c r="BH3519" s="1"/>
      <c r="BI3519" s="1"/>
      <c r="BJ3519" s="1"/>
      <c r="BK3519" s="1"/>
      <c r="BL3519" s="1"/>
      <c r="BM3519" s="1"/>
      <c r="BN3519" s="2"/>
      <c r="BO3519" s="1"/>
      <c r="BP3519" s="1"/>
      <c r="BQ3519" s="1"/>
      <c r="BR3519" s="2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2"/>
      <c r="CG3519" s="1"/>
      <c r="CH3519" s="1"/>
      <c r="CI3519" s="2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2"/>
      <c r="DR3519" s="1"/>
      <c r="DS3519" s="1"/>
      <c r="DT3519" s="1"/>
      <c r="DU3519" s="1"/>
      <c r="DV3519" s="1"/>
      <c r="DW3519" s="1"/>
    </row>
    <row r="3520" spans="1:127" x14ac:dyDescent="0.3">
      <c r="A3520" s="1"/>
      <c r="B3520" s="1"/>
      <c r="C3520" s="1"/>
      <c r="D3520" s="1"/>
      <c r="E3520" s="1"/>
      <c r="F3520" s="1"/>
      <c r="G3520" s="1"/>
      <c r="H3520" s="2"/>
      <c r="I3520" s="1"/>
      <c r="J3520" s="1"/>
      <c r="K3520" s="2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2"/>
      <c r="BF3520" s="1"/>
      <c r="BG3520" s="1"/>
      <c r="BH3520" s="1"/>
      <c r="BI3520" s="1"/>
      <c r="BJ3520" s="1"/>
      <c r="BK3520" s="1"/>
      <c r="BL3520" s="1"/>
      <c r="BM3520" s="1"/>
      <c r="BN3520" s="2"/>
      <c r="BO3520" s="1"/>
      <c r="BP3520" s="1"/>
      <c r="BQ3520" s="1"/>
      <c r="BR3520" s="2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2"/>
      <c r="CG3520" s="1"/>
      <c r="CH3520" s="1"/>
      <c r="CI3520" s="2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2"/>
      <c r="DR3520" s="1"/>
      <c r="DS3520" s="1"/>
      <c r="DT3520" s="1"/>
      <c r="DU3520" s="1"/>
      <c r="DV3520" s="1"/>
      <c r="DW3520" s="1"/>
    </row>
    <row r="3521" spans="1:127" x14ac:dyDescent="0.3">
      <c r="A3521" s="1"/>
      <c r="B3521" s="1"/>
      <c r="C3521" s="1"/>
      <c r="D3521" s="1"/>
      <c r="E3521" s="1"/>
      <c r="F3521" s="1"/>
      <c r="G3521" s="1"/>
      <c r="H3521" s="2"/>
      <c r="I3521" s="1"/>
      <c r="J3521" s="1"/>
      <c r="K3521" s="2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2"/>
      <c r="BF3521" s="1"/>
      <c r="BG3521" s="1"/>
      <c r="BH3521" s="1"/>
      <c r="BI3521" s="1"/>
      <c r="BJ3521" s="1"/>
      <c r="BK3521" s="1"/>
      <c r="BL3521" s="1"/>
      <c r="BM3521" s="1"/>
      <c r="BN3521" s="2"/>
      <c r="BO3521" s="1"/>
      <c r="BP3521" s="1"/>
      <c r="BQ3521" s="1"/>
      <c r="BR3521" s="2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2"/>
      <c r="CG3521" s="1"/>
      <c r="CH3521" s="1"/>
      <c r="CI3521" s="2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2"/>
      <c r="DR3521" s="1"/>
      <c r="DS3521" s="1"/>
      <c r="DT3521" s="1"/>
      <c r="DU3521" s="1"/>
      <c r="DV3521" s="1"/>
      <c r="DW3521" s="1"/>
    </row>
    <row r="3522" spans="1:127" x14ac:dyDescent="0.3">
      <c r="A3522" s="1"/>
      <c r="B3522" s="1"/>
      <c r="C3522" s="1"/>
      <c r="D3522" s="1"/>
      <c r="E3522" s="1"/>
      <c r="F3522" s="1"/>
      <c r="G3522" s="1"/>
      <c r="H3522" s="2"/>
      <c r="I3522" s="1"/>
      <c r="J3522" s="1"/>
      <c r="K3522" s="2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2"/>
      <c r="BF3522" s="1"/>
      <c r="BG3522" s="1"/>
      <c r="BH3522" s="1"/>
      <c r="BI3522" s="1"/>
      <c r="BJ3522" s="1"/>
      <c r="BK3522" s="1"/>
      <c r="BL3522" s="1"/>
      <c r="BM3522" s="1"/>
      <c r="BN3522" s="2"/>
      <c r="BO3522" s="1"/>
      <c r="BP3522" s="1"/>
      <c r="BQ3522" s="1"/>
      <c r="BR3522" s="2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2"/>
      <c r="CG3522" s="1"/>
      <c r="CH3522" s="1"/>
      <c r="CI3522" s="2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2"/>
      <c r="DR3522" s="1"/>
      <c r="DS3522" s="1"/>
      <c r="DT3522" s="1"/>
      <c r="DU3522" s="1"/>
      <c r="DV3522" s="1"/>
      <c r="DW3522" s="1"/>
    </row>
    <row r="3523" spans="1:127" x14ac:dyDescent="0.3">
      <c r="A3523" s="1"/>
      <c r="B3523" s="1"/>
      <c r="C3523" s="1"/>
      <c r="D3523" s="1"/>
      <c r="E3523" s="1"/>
      <c r="F3523" s="1"/>
      <c r="G3523" s="1"/>
      <c r="H3523" s="2"/>
      <c r="I3523" s="1"/>
      <c r="J3523" s="1"/>
      <c r="K3523" s="2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2"/>
      <c r="BF3523" s="1"/>
      <c r="BG3523" s="1"/>
      <c r="BH3523" s="1"/>
      <c r="BI3523" s="1"/>
      <c r="BJ3523" s="1"/>
      <c r="BK3523" s="1"/>
      <c r="BL3523" s="1"/>
      <c r="BM3523" s="1"/>
      <c r="BN3523" s="2"/>
      <c r="BO3523" s="1"/>
      <c r="BP3523" s="1"/>
      <c r="BQ3523" s="1"/>
      <c r="BR3523" s="2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2"/>
      <c r="CG3523" s="1"/>
      <c r="CH3523" s="1"/>
      <c r="CI3523" s="2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2"/>
      <c r="DR3523" s="1"/>
      <c r="DS3523" s="1"/>
      <c r="DT3523" s="1"/>
      <c r="DU3523" s="1"/>
      <c r="DV3523" s="1"/>
      <c r="DW3523" s="1"/>
    </row>
    <row r="3524" spans="1:127" x14ac:dyDescent="0.3">
      <c r="A3524" s="1"/>
      <c r="B3524" s="1"/>
      <c r="C3524" s="1"/>
      <c r="D3524" s="1"/>
      <c r="E3524" s="1"/>
      <c r="F3524" s="1"/>
      <c r="G3524" s="2"/>
      <c r="H3524" s="2"/>
      <c r="I3524" s="1"/>
      <c r="J3524" s="1"/>
      <c r="K3524" s="2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2"/>
      <c r="BF3524" s="1"/>
      <c r="BG3524" s="1"/>
      <c r="BH3524" s="1"/>
      <c r="BI3524" s="1"/>
      <c r="BJ3524" s="1"/>
      <c r="BK3524" s="1"/>
      <c r="BL3524" s="1"/>
      <c r="BM3524" s="1"/>
      <c r="BN3524" s="2"/>
      <c r="BO3524" s="1"/>
      <c r="BP3524" s="1"/>
      <c r="BQ3524" s="2"/>
      <c r="BR3524" s="2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2"/>
      <c r="CG3524" s="1"/>
      <c r="CH3524" s="1"/>
      <c r="CI3524" s="2"/>
      <c r="CJ3524" s="1"/>
      <c r="CK3524" s="1"/>
      <c r="CL3524" s="1"/>
      <c r="CM3524" s="1"/>
      <c r="CN3524" s="1"/>
      <c r="CO3524" s="1"/>
      <c r="CP3524" s="1"/>
      <c r="CQ3524" s="1"/>
      <c r="CR3524" s="2"/>
      <c r="CS3524" s="2"/>
      <c r="CT3524" s="2"/>
      <c r="CU3524" s="2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2"/>
      <c r="DR3524" s="1"/>
      <c r="DS3524" s="1"/>
      <c r="DT3524" s="1"/>
      <c r="DU3524" s="1"/>
      <c r="DV3524" s="1"/>
      <c r="DW3524" s="1"/>
    </row>
    <row r="3525" spans="1:127" x14ac:dyDescent="0.3">
      <c r="A3525" s="1"/>
      <c r="B3525" s="1"/>
      <c r="C3525" s="1"/>
      <c r="D3525" s="1"/>
      <c r="E3525" s="1"/>
      <c r="F3525" s="1"/>
      <c r="G3525" s="2"/>
      <c r="H3525" s="2"/>
      <c r="I3525" s="1"/>
      <c r="J3525" s="1"/>
      <c r="K3525" s="2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2"/>
      <c r="BF3525" s="1"/>
      <c r="BG3525" s="1"/>
      <c r="BH3525" s="1"/>
      <c r="BI3525" s="1"/>
      <c r="BJ3525" s="1"/>
      <c r="BK3525" s="1"/>
      <c r="BL3525" s="1"/>
      <c r="BM3525" s="1"/>
      <c r="BN3525" s="2"/>
      <c r="BO3525" s="1"/>
      <c r="BP3525" s="1"/>
      <c r="BQ3525" s="1"/>
      <c r="BR3525" s="2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2"/>
      <c r="CG3525" s="1"/>
      <c r="CH3525" s="1"/>
      <c r="CI3525" s="2"/>
      <c r="CJ3525" s="1"/>
      <c r="CK3525" s="1"/>
      <c r="CL3525" s="1"/>
      <c r="CM3525" s="1"/>
      <c r="CN3525" s="1"/>
      <c r="CO3525" s="1"/>
      <c r="CP3525" s="1"/>
      <c r="CQ3525" s="1"/>
      <c r="CR3525" s="2"/>
      <c r="CS3525" s="2"/>
      <c r="CT3525" s="2"/>
      <c r="CU3525" s="2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2"/>
      <c r="DR3525" s="1"/>
      <c r="DS3525" s="1"/>
      <c r="DT3525" s="1"/>
      <c r="DU3525" s="2"/>
      <c r="DV3525" s="1"/>
      <c r="DW3525" s="1"/>
    </row>
    <row r="3526" spans="1:127" x14ac:dyDescent="0.3">
      <c r="A3526" s="1"/>
      <c r="B3526" s="1"/>
      <c r="C3526" s="1"/>
      <c r="D3526" s="1"/>
      <c r="E3526" s="1"/>
      <c r="F3526" s="1"/>
      <c r="G3526" s="2"/>
      <c r="H3526" s="2"/>
      <c r="I3526" s="1"/>
      <c r="J3526" s="1"/>
      <c r="K3526" s="2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2"/>
      <c r="BF3526" s="1"/>
      <c r="BG3526" s="1"/>
      <c r="BH3526" s="1"/>
      <c r="BI3526" s="1"/>
      <c r="BJ3526" s="1"/>
      <c r="BK3526" s="1"/>
      <c r="BL3526" s="1"/>
      <c r="BM3526" s="1"/>
      <c r="BN3526" s="2"/>
      <c r="BO3526" s="1"/>
      <c r="BP3526" s="1"/>
      <c r="BQ3526" s="1"/>
      <c r="BR3526" s="2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2"/>
      <c r="CG3526" s="1"/>
      <c r="CH3526" s="1"/>
      <c r="CI3526" s="2"/>
      <c r="CJ3526" s="1"/>
      <c r="CK3526" s="1"/>
      <c r="CL3526" s="1"/>
      <c r="CM3526" s="1"/>
      <c r="CN3526" s="1"/>
      <c r="CO3526" s="1"/>
      <c r="CP3526" s="1"/>
      <c r="CQ3526" s="1"/>
      <c r="CR3526" s="2"/>
      <c r="CS3526" s="2"/>
      <c r="CT3526" s="2"/>
      <c r="CU3526" s="2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2"/>
      <c r="DR3526" s="1"/>
      <c r="DS3526" s="1"/>
      <c r="DT3526" s="1"/>
      <c r="DU3526" s="2"/>
      <c r="DV3526" s="1"/>
      <c r="DW3526" s="1"/>
    </row>
    <row r="3527" spans="1:127" x14ac:dyDescent="0.3">
      <c r="A3527" s="1"/>
      <c r="B3527" s="1"/>
      <c r="C3527" s="1"/>
      <c r="D3527" s="1"/>
      <c r="E3527" s="1"/>
      <c r="F3527" s="1"/>
      <c r="G3527" s="2"/>
      <c r="H3527" s="2"/>
      <c r="I3527" s="1"/>
      <c r="J3527" s="1"/>
      <c r="K3527" s="2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2"/>
      <c r="BF3527" s="1"/>
      <c r="BG3527" s="1"/>
      <c r="BH3527" s="1"/>
      <c r="BI3527" s="1"/>
      <c r="BJ3527" s="1"/>
      <c r="BK3527" s="1"/>
      <c r="BL3527" s="1"/>
      <c r="BM3527" s="1"/>
      <c r="BN3527" s="2"/>
      <c r="BO3527" s="1"/>
      <c r="BP3527" s="1"/>
      <c r="BQ3527" s="1"/>
      <c r="BR3527" s="2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2"/>
      <c r="CG3527" s="1"/>
      <c r="CH3527" s="1"/>
      <c r="CI3527" s="2"/>
      <c r="CJ3527" s="1"/>
      <c r="CK3527" s="1"/>
      <c r="CL3527" s="1"/>
      <c r="CM3527" s="1"/>
      <c r="CN3527" s="1"/>
      <c r="CO3527" s="1"/>
      <c r="CP3527" s="1"/>
      <c r="CQ3527" s="1"/>
      <c r="CR3527" s="2"/>
      <c r="CS3527" s="2"/>
      <c r="CT3527" s="2"/>
      <c r="CU3527" s="2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2"/>
      <c r="DR3527" s="1"/>
      <c r="DS3527" s="1"/>
      <c r="DT3527" s="1"/>
      <c r="DU3527" s="2"/>
      <c r="DV3527" s="1"/>
      <c r="DW3527" s="1"/>
    </row>
    <row r="3528" spans="1:127" x14ac:dyDescent="0.3">
      <c r="A3528" s="1"/>
      <c r="B3528" s="1"/>
      <c r="C3528" s="1"/>
      <c r="D3528" s="1"/>
      <c r="E3528" s="1"/>
      <c r="F3528" s="1"/>
      <c r="G3528" s="2"/>
      <c r="H3528" s="2"/>
      <c r="I3528" s="1"/>
      <c r="J3528" s="1"/>
      <c r="K3528" s="2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2"/>
      <c r="BF3528" s="1"/>
      <c r="BG3528" s="1"/>
      <c r="BH3528" s="1"/>
      <c r="BI3528" s="1"/>
      <c r="BJ3528" s="1"/>
      <c r="BK3528" s="1"/>
      <c r="BL3528" s="1"/>
      <c r="BM3528" s="1"/>
      <c r="BN3528" s="2"/>
      <c r="BO3528" s="1"/>
      <c r="BP3528" s="1"/>
      <c r="BQ3528" s="1"/>
      <c r="BR3528" s="2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2"/>
      <c r="CG3528" s="1"/>
      <c r="CH3528" s="1"/>
      <c r="CI3528" s="2"/>
      <c r="CJ3528" s="1"/>
      <c r="CK3528" s="1"/>
      <c r="CL3528" s="1"/>
      <c r="CM3528" s="1"/>
      <c r="CN3528" s="1"/>
      <c r="CO3528" s="1"/>
      <c r="CP3528" s="1"/>
      <c r="CQ3528" s="1"/>
      <c r="CR3528" s="2"/>
      <c r="CS3528" s="2"/>
      <c r="CT3528" s="2"/>
      <c r="CU3528" s="2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2"/>
      <c r="DR3528" s="1"/>
      <c r="DS3528" s="1"/>
      <c r="DT3528" s="1"/>
      <c r="DU3528" s="2"/>
      <c r="DV3528" s="1"/>
      <c r="DW3528" s="1"/>
    </row>
    <row r="3529" spans="1:127" x14ac:dyDescent="0.3">
      <c r="A3529" s="1"/>
      <c r="B3529" s="1"/>
      <c r="C3529" s="1"/>
      <c r="D3529" s="1"/>
      <c r="E3529" s="1"/>
      <c r="F3529" s="1"/>
      <c r="G3529" s="2"/>
      <c r="H3529" s="2"/>
      <c r="I3529" s="1"/>
      <c r="J3529" s="1"/>
      <c r="K3529" s="2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2"/>
      <c r="BF3529" s="1"/>
      <c r="BG3529" s="1"/>
      <c r="BH3529" s="1"/>
      <c r="BI3529" s="1"/>
      <c r="BJ3529" s="1"/>
      <c r="BK3529" s="1"/>
      <c r="BL3529" s="1"/>
      <c r="BM3529" s="1"/>
      <c r="BN3529" s="2"/>
      <c r="BO3529" s="1"/>
      <c r="BP3529" s="1"/>
      <c r="BQ3529" s="1"/>
      <c r="BR3529" s="2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2"/>
      <c r="CG3529" s="1"/>
      <c r="CH3529" s="1"/>
      <c r="CI3529" s="2"/>
      <c r="CJ3529" s="1"/>
      <c r="CK3529" s="1"/>
      <c r="CL3529" s="1"/>
      <c r="CM3529" s="1"/>
      <c r="CN3529" s="1"/>
      <c r="CO3529" s="1"/>
      <c r="CP3529" s="1"/>
      <c r="CQ3529" s="1"/>
      <c r="CR3529" s="2"/>
      <c r="CS3529" s="2"/>
      <c r="CT3529" s="2"/>
      <c r="CU3529" s="2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2"/>
      <c r="DR3529" s="1"/>
      <c r="DS3529" s="1"/>
      <c r="DT3529" s="1"/>
      <c r="DU3529" s="2"/>
      <c r="DV3529" s="1"/>
      <c r="DW3529" s="1"/>
    </row>
    <row r="3530" spans="1:127" x14ac:dyDescent="0.3">
      <c r="A3530" s="1"/>
      <c r="B3530" s="1"/>
      <c r="C3530" s="1"/>
      <c r="D3530" s="1"/>
      <c r="E3530" s="1"/>
      <c r="F3530" s="1"/>
      <c r="G3530" s="2"/>
      <c r="H3530" s="2"/>
      <c r="I3530" s="1"/>
      <c r="J3530" s="1"/>
      <c r="K3530" s="2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2"/>
      <c r="BF3530" s="1"/>
      <c r="BG3530" s="1"/>
      <c r="BH3530" s="1"/>
      <c r="BI3530" s="1"/>
      <c r="BJ3530" s="1"/>
      <c r="BK3530" s="1"/>
      <c r="BL3530" s="1"/>
      <c r="BM3530" s="1"/>
      <c r="BN3530" s="2"/>
      <c r="BO3530" s="1"/>
      <c r="BP3530" s="1"/>
      <c r="BQ3530" s="1"/>
      <c r="BR3530" s="2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2"/>
      <c r="CG3530" s="1"/>
      <c r="CH3530" s="1"/>
      <c r="CI3530" s="2"/>
      <c r="CJ3530" s="1"/>
      <c r="CK3530" s="1"/>
      <c r="CL3530" s="1"/>
      <c r="CM3530" s="1"/>
      <c r="CN3530" s="1"/>
      <c r="CO3530" s="1"/>
      <c r="CP3530" s="1"/>
      <c r="CQ3530" s="1"/>
      <c r="CR3530" s="2"/>
      <c r="CS3530" s="2"/>
      <c r="CT3530" s="2"/>
      <c r="CU3530" s="2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2"/>
      <c r="DR3530" s="1"/>
      <c r="DS3530" s="1"/>
      <c r="DT3530" s="1"/>
      <c r="DU3530" s="2"/>
      <c r="DV3530" s="1"/>
      <c r="DW3530" s="1"/>
    </row>
    <row r="3531" spans="1:127" x14ac:dyDescent="0.3">
      <c r="A3531" s="1"/>
      <c r="B3531" s="1"/>
      <c r="C3531" s="1"/>
      <c r="D3531" s="1"/>
      <c r="E3531" s="1"/>
      <c r="F3531" s="1"/>
      <c r="G3531" s="1"/>
      <c r="H3531" s="2"/>
      <c r="I3531" s="1"/>
      <c r="J3531" s="1"/>
      <c r="K3531" s="2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2"/>
      <c r="BF3531" s="1"/>
      <c r="BG3531" s="1"/>
      <c r="BH3531" s="1"/>
      <c r="BI3531" s="1"/>
      <c r="BJ3531" s="1"/>
      <c r="BK3531" s="1"/>
      <c r="BL3531" s="1"/>
      <c r="BM3531" s="1"/>
      <c r="BN3531" s="2"/>
      <c r="BO3531" s="1"/>
      <c r="BP3531" s="1"/>
      <c r="BQ3531" s="1"/>
      <c r="BR3531" s="2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2"/>
      <c r="CG3531" s="1"/>
      <c r="CH3531" s="1"/>
      <c r="CI3531" s="2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2"/>
      <c r="DR3531" s="1"/>
      <c r="DS3531" s="1"/>
      <c r="DT3531" s="1"/>
      <c r="DU3531" s="1"/>
      <c r="DV3531" s="1"/>
      <c r="DW3531" s="1"/>
    </row>
    <row r="3532" spans="1:127" x14ac:dyDescent="0.3">
      <c r="A3532" s="1"/>
      <c r="B3532" s="1"/>
      <c r="C3532" s="1"/>
      <c r="D3532" s="1"/>
      <c r="E3532" s="1"/>
      <c r="F3532" s="1"/>
      <c r="G3532" s="2"/>
      <c r="H3532" s="2"/>
      <c r="I3532" s="1"/>
      <c r="J3532" s="1"/>
      <c r="K3532" s="2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2"/>
      <c r="BF3532" s="1"/>
      <c r="BG3532" s="1"/>
      <c r="BH3532" s="1"/>
      <c r="BI3532" s="1"/>
      <c r="BJ3532" s="1"/>
      <c r="BK3532" s="1"/>
      <c r="BL3532" s="1"/>
      <c r="BM3532" s="1"/>
      <c r="BN3532" s="2"/>
      <c r="BO3532" s="1"/>
      <c r="BP3532" s="1"/>
      <c r="BQ3532" s="1"/>
      <c r="BR3532" s="2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2"/>
      <c r="CG3532" s="1"/>
      <c r="CH3532" s="1"/>
      <c r="CI3532" s="2"/>
      <c r="CJ3532" s="1"/>
      <c r="CK3532" s="1"/>
      <c r="CL3532" s="1"/>
      <c r="CM3532" s="1"/>
      <c r="CN3532" s="1"/>
      <c r="CO3532" s="1"/>
      <c r="CP3532" s="1"/>
      <c r="CQ3532" s="1"/>
      <c r="CR3532" s="2"/>
      <c r="CS3532" s="2"/>
      <c r="CT3532" s="2"/>
      <c r="CU3532" s="2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2"/>
      <c r="DR3532" s="1"/>
      <c r="DS3532" s="1"/>
      <c r="DT3532" s="1"/>
      <c r="DU3532" s="2"/>
      <c r="DV3532" s="1"/>
      <c r="DW3532" s="1"/>
    </row>
    <row r="3533" spans="1:127" x14ac:dyDescent="0.3">
      <c r="A3533" s="1"/>
      <c r="B3533" s="1"/>
      <c r="C3533" s="1"/>
      <c r="D3533" s="1"/>
      <c r="E3533" s="1"/>
      <c r="F3533" s="1"/>
      <c r="G3533" s="2"/>
      <c r="H3533" s="2"/>
      <c r="I3533" s="1"/>
      <c r="J3533" s="1"/>
      <c r="K3533" s="2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2"/>
      <c r="BF3533" s="1"/>
      <c r="BG3533" s="1"/>
      <c r="BH3533" s="1"/>
      <c r="BI3533" s="1"/>
      <c r="BJ3533" s="1"/>
      <c r="BK3533" s="1"/>
      <c r="BL3533" s="1"/>
      <c r="BM3533" s="1"/>
      <c r="BN3533" s="2"/>
      <c r="BO3533" s="1"/>
      <c r="BP3533" s="1"/>
      <c r="BQ3533" s="1"/>
      <c r="BR3533" s="2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2"/>
      <c r="CG3533" s="1"/>
      <c r="CH3533" s="1"/>
      <c r="CI3533" s="2"/>
      <c r="CJ3533" s="1"/>
      <c r="CK3533" s="1"/>
      <c r="CL3533" s="1"/>
      <c r="CM3533" s="1"/>
      <c r="CN3533" s="1"/>
      <c r="CO3533" s="1"/>
      <c r="CP3533" s="1"/>
      <c r="CQ3533" s="1"/>
      <c r="CR3533" s="2"/>
      <c r="CS3533" s="2"/>
      <c r="CT3533" s="2"/>
      <c r="CU3533" s="2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2"/>
      <c r="DR3533" s="1"/>
      <c r="DS3533" s="1"/>
      <c r="DT3533" s="1"/>
      <c r="DU3533" s="2"/>
      <c r="DV3533" s="1"/>
      <c r="DW3533" s="1"/>
    </row>
    <row r="3534" spans="1:127" x14ac:dyDescent="0.3">
      <c r="A3534" s="1"/>
      <c r="B3534" s="1"/>
      <c r="C3534" s="1"/>
      <c r="D3534" s="1"/>
      <c r="E3534" s="1"/>
      <c r="F3534" s="1"/>
      <c r="G3534" s="1"/>
      <c r="H3534" s="2"/>
      <c r="I3534" s="1"/>
      <c r="J3534" s="1"/>
      <c r="K3534" s="2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2"/>
      <c r="BF3534" s="1"/>
      <c r="BG3534" s="1"/>
      <c r="BH3534" s="1"/>
      <c r="BI3534" s="1"/>
      <c r="BJ3534" s="1"/>
      <c r="BK3534" s="1"/>
      <c r="BL3534" s="1"/>
      <c r="BM3534" s="1"/>
      <c r="BN3534" s="2"/>
      <c r="BO3534" s="1"/>
      <c r="BP3534" s="1"/>
      <c r="BQ3534" s="1"/>
      <c r="BR3534" s="2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2"/>
      <c r="CG3534" s="1"/>
      <c r="CH3534" s="1"/>
      <c r="CI3534" s="2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2"/>
      <c r="DR3534" s="1"/>
      <c r="DS3534" s="1"/>
      <c r="DT3534" s="1"/>
      <c r="DU3534" s="1"/>
      <c r="DV3534" s="1"/>
      <c r="DW3534" s="1"/>
    </row>
    <row r="3535" spans="1:127" x14ac:dyDescent="0.3">
      <c r="A3535" s="1"/>
      <c r="B3535" s="1"/>
      <c r="C3535" s="1"/>
      <c r="D3535" s="1"/>
      <c r="E3535" s="1"/>
      <c r="F3535" s="1"/>
      <c r="G3535" s="1"/>
      <c r="H3535" s="2"/>
      <c r="I3535" s="1"/>
      <c r="J3535" s="1"/>
      <c r="K3535" s="2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2"/>
      <c r="BF3535" s="1"/>
      <c r="BG3535" s="1"/>
      <c r="BH3535" s="1"/>
      <c r="BI3535" s="1"/>
      <c r="BJ3535" s="1"/>
      <c r="BK3535" s="1"/>
      <c r="BL3535" s="1"/>
      <c r="BM3535" s="1"/>
      <c r="BN3535" s="2"/>
      <c r="BO3535" s="1"/>
      <c r="BP3535" s="1"/>
      <c r="BQ3535" s="1"/>
      <c r="BR3535" s="2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2"/>
      <c r="CG3535" s="1"/>
      <c r="CH3535" s="1"/>
      <c r="CI3535" s="2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2"/>
      <c r="DR3535" s="1"/>
      <c r="DS3535" s="1"/>
      <c r="DT3535" s="1"/>
      <c r="DU3535" s="1"/>
      <c r="DV3535" s="1"/>
      <c r="DW3535" s="1"/>
    </row>
    <row r="3536" spans="1:127" x14ac:dyDescent="0.3">
      <c r="A3536" s="1"/>
      <c r="B3536" s="1"/>
      <c r="C3536" s="1"/>
      <c r="D3536" s="1"/>
      <c r="E3536" s="1"/>
      <c r="F3536" s="1"/>
      <c r="G3536" s="2"/>
      <c r="H3536" s="2"/>
      <c r="I3536" s="1"/>
      <c r="J3536" s="1"/>
      <c r="K3536" s="2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2"/>
      <c r="BF3536" s="1"/>
      <c r="BG3536" s="1"/>
      <c r="BH3536" s="1"/>
      <c r="BI3536" s="1"/>
      <c r="BJ3536" s="1"/>
      <c r="BK3536" s="1"/>
      <c r="BL3536" s="1"/>
      <c r="BM3536" s="1"/>
      <c r="BN3536" s="2"/>
      <c r="BO3536" s="1"/>
      <c r="BP3536" s="1"/>
      <c r="BQ3536" s="1"/>
      <c r="BR3536" s="2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2"/>
      <c r="CG3536" s="1"/>
      <c r="CH3536" s="1"/>
      <c r="CI3536" s="2"/>
      <c r="CJ3536" s="1"/>
      <c r="CK3536" s="1"/>
      <c r="CL3536" s="1"/>
      <c r="CM3536" s="1"/>
      <c r="CN3536" s="1"/>
      <c r="CO3536" s="1"/>
      <c r="CP3536" s="1"/>
      <c r="CQ3536" s="1"/>
      <c r="CR3536" s="2"/>
      <c r="CS3536" s="2"/>
      <c r="CT3536" s="2"/>
      <c r="CU3536" s="2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2"/>
      <c r="DR3536" s="1"/>
      <c r="DS3536" s="1"/>
      <c r="DT3536" s="1"/>
      <c r="DU3536" s="2"/>
      <c r="DV3536" s="1"/>
      <c r="DW3536" s="1"/>
    </row>
    <row r="3537" spans="1:127" x14ac:dyDescent="0.3">
      <c r="A3537" s="1"/>
      <c r="B3537" s="1"/>
      <c r="C3537" s="1"/>
      <c r="D3537" s="1"/>
      <c r="E3537" s="1"/>
      <c r="F3537" s="1"/>
      <c r="G3537" s="2"/>
      <c r="H3537" s="2"/>
      <c r="I3537" s="1"/>
      <c r="J3537" s="1"/>
      <c r="K3537" s="2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2"/>
      <c r="BF3537" s="1"/>
      <c r="BG3537" s="1"/>
      <c r="BH3537" s="1"/>
      <c r="BI3537" s="1"/>
      <c r="BJ3537" s="1"/>
      <c r="BK3537" s="1"/>
      <c r="BL3537" s="1"/>
      <c r="BM3537" s="1"/>
      <c r="BN3537" s="2"/>
      <c r="BO3537" s="1"/>
      <c r="BP3537" s="1"/>
      <c r="BQ3537" s="1"/>
      <c r="BR3537" s="2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2"/>
      <c r="CG3537" s="1"/>
      <c r="CH3537" s="1"/>
      <c r="CI3537" s="2"/>
      <c r="CJ3537" s="1"/>
      <c r="CK3537" s="1"/>
      <c r="CL3537" s="1"/>
      <c r="CM3537" s="1"/>
      <c r="CN3537" s="1"/>
      <c r="CO3537" s="1"/>
      <c r="CP3537" s="1"/>
      <c r="CQ3537" s="1"/>
      <c r="CR3537" s="2"/>
      <c r="CS3537" s="2"/>
      <c r="CT3537" s="2"/>
      <c r="CU3537" s="2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2"/>
      <c r="DR3537" s="1"/>
      <c r="DS3537" s="1"/>
      <c r="DT3537" s="1"/>
      <c r="DU3537" s="2"/>
      <c r="DV3537" s="1"/>
      <c r="DW3537" s="1"/>
    </row>
    <row r="3538" spans="1:127" x14ac:dyDescent="0.3">
      <c r="A3538" s="1"/>
      <c r="B3538" s="1"/>
      <c r="C3538" s="1"/>
      <c r="D3538" s="1"/>
      <c r="E3538" s="1"/>
      <c r="F3538" s="1"/>
      <c r="G3538" s="2"/>
      <c r="H3538" s="2"/>
      <c r="I3538" s="1"/>
      <c r="J3538" s="1"/>
      <c r="K3538" s="2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2"/>
      <c r="BF3538" s="1"/>
      <c r="BG3538" s="1"/>
      <c r="BH3538" s="1"/>
      <c r="BI3538" s="1"/>
      <c r="BJ3538" s="1"/>
      <c r="BK3538" s="1"/>
      <c r="BL3538" s="1"/>
      <c r="BM3538" s="1"/>
      <c r="BN3538" s="2"/>
      <c r="BO3538" s="1"/>
      <c r="BP3538" s="1"/>
      <c r="BQ3538" s="1"/>
      <c r="BR3538" s="2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2"/>
      <c r="CG3538" s="1"/>
      <c r="CH3538" s="1"/>
      <c r="CI3538" s="2"/>
      <c r="CJ3538" s="1"/>
      <c r="CK3538" s="1"/>
      <c r="CL3538" s="1"/>
      <c r="CM3538" s="1"/>
      <c r="CN3538" s="1"/>
      <c r="CO3538" s="1"/>
      <c r="CP3538" s="1"/>
      <c r="CQ3538" s="1"/>
      <c r="CR3538" s="2"/>
      <c r="CS3538" s="2"/>
      <c r="CT3538" s="2"/>
      <c r="CU3538" s="2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2"/>
      <c r="DR3538" s="1"/>
      <c r="DS3538" s="1"/>
      <c r="DT3538" s="1"/>
      <c r="DU3538" s="2"/>
      <c r="DV3538" s="1"/>
      <c r="DW3538" s="1"/>
    </row>
    <row r="3539" spans="1:127" x14ac:dyDescent="0.3">
      <c r="A3539" s="1"/>
      <c r="B3539" s="1"/>
      <c r="C3539" s="1"/>
      <c r="D3539" s="1"/>
      <c r="E3539" s="1"/>
      <c r="F3539" s="1"/>
      <c r="G3539" s="2"/>
      <c r="H3539" s="2"/>
      <c r="I3539" s="1"/>
      <c r="J3539" s="1"/>
      <c r="K3539" s="2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2"/>
      <c r="BF3539" s="1"/>
      <c r="BG3539" s="1"/>
      <c r="BH3539" s="1"/>
      <c r="BI3539" s="1"/>
      <c r="BJ3539" s="1"/>
      <c r="BK3539" s="1"/>
      <c r="BL3539" s="1"/>
      <c r="BM3539" s="1"/>
      <c r="BN3539" s="2"/>
      <c r="BO3539" s="1"/>
      <c r="BP3539" s="1"/>
      <c r="BQ3539" s="1"/>
      <c r="BR3539" s="2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2"/>
      <c r="CG3539" s="1"/>
      <c r="CH3539" s="1"/>
      <c r="CI3539" s="2"/>
      <c r="CJ3539" s="1"/>
      <c r="CK3539" s="1"/>
      <c r="CL3539" s="1"/>
      <c r="CM3539" s="1"/>
      <c r="CN3539" s="1"/>
      <c r="CO3539" s="1"/>
      <c r="CP3539" s="1"/>
      <c r="CQ3539" s="1"/>
      <c r="CR3539" s="2"/>
      <c r="CS3539" s="2"/>
      <c r="CT3539" s="2"/>
      <c r="CU3539" s="2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2"/>
      <c r="DR3539" s="1"/>
      <c r="DS3539" s="1"/>
      <c r="DT3539" s="1"/>
      <c r="DU3539" s="2"/>
      <c r="DV3539" s="1"/>
      <c r="DW3539" s="1"/>
    </row>
    <row r="3540" spans="1:127" x14ac:dyDescent="0.3">
      <c r="A3540" s="1"/>
      <c r="B3540" s="1"/>
      <c r="C3540" s="1"/>
      <c r="D3540" s="1"/>
      <c r="E3540" s="1"/>
      <c r="F3540" s="1"/>
      <c r="G3540" s="2"/>
      <c r="H3540" s="2"/>
      <c r="I3540" s="1"/>
      <c r="J3540" s="1"/>
      <c r="K3540" s="2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2"/>
      <c r="BF3540" s="1"/>
      <c r="BG3540" s="1"/>
      <c r="BH3540" s="1"/>
      <c r="BI3540" s="1"/>
      <c r="BJ3540" s="1"/>
      <c r="BK3540" s="1"/>
      <c r="BL3540" s="1"/>
      <c r="BM3540" s="1"/>
      <c r="BN3540" s="2"/>
      <c r="BO3540" s="1"/>
      <c r="BP3540" s="1"/>
      <c r="BQ3540" s="1"/>
      <c r="BR3540" s="2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2"/>
      <c r="CG3540" s="1"/>
      <c r="CH3540" s="1"/>
      <c r="CI3540" s="2"/>
      <c r="CJ3540" s="1"/>
      <c r="CK3540" s="1"/>
      <c r="CL3540" s="1"/>
      <c r="CM3540" s="1"/>
      <c r="CN3540" s="1"/>
      <c r="CO3540" s="1"/>
      <c r="CP3540" s="1"/>
      <c r="CQ3540" s="1"/>
      <c r="CR3540" s="2"/>
      <c r="CS3540" s="2"/>
      <c r="CT3540" s="2"/>
      <c r="CU3540" s="2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2"/>
      <c r="DR3540" s="1"/>
      <c r="DS3540" s="1"/>
      <c r="DT3540" s="1"/>
      <c r="DU3540" s="2"/>
      <c r="DV3540" s="1"/>
      <c r="DW3540" s="1"/>
    </row>
    <row r="3541" spans="1:127" x14ac:dyDescent="0.3">
      <c r="A3541" s="1"/>
      <c r="B3541" s="1"/>
      <c r="C3541" s="1"/>
      <c r="D3541" s="1"/>
      <c r="E3541" s="1"/>
      <c r="F3541" s="1"/>
      <c r="G3541" s="2"/>
      <c r="H3541" s="2"/>
      <c r="I3541" s="1"/>
      <c r="J3541" s="1"/>
      <c r="K3541" s="2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2"/>
      <c r="BF3541" s="1"/>
      <c r="BG3541" s="1"/>
      <c r="BH3541" s="1"/>
      <c r="BI3541" s="1"/>
      <c r="BJ3541" s="1"/>
      <c r="BK3541" s="1"/>
      <c r="BL3541" s="1"/>
      <c r="BM3541" s="1"/>
      <c r="BN3541" s="2"/>
      <c r="BO3541" s="1"/>
      <c r="BP3541" s="1"/>
      <c r="BQ3541" s="1"/>
      <c r="BR3541" s="2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2"/>
      <c r="CG3541" s="1"/>
      <c r="CH3541" s="1"/>
      <c r="CI3541" s="2"/>
      <c r="CJ3541" s="1"/>
      <c r="CK3541" s="1"/>
      <c r="CL3541" s="1"/>
      <c r="CM3541" s="1"/>
      <c r="CN3541" s="1"/>
      <c r="CO3541" s="1"/>
      <c r="CP3541" s="1"/>
      <c r="CQ3541" s="1"/>
      <c r="CR3541" s="2"/>
      <c r="CS3541" s="2"/>
      <c r="CT3541" s="2"/>
      <c r="CU3541" s="2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2"/>
      <c r="DR3541" s="1"/>
      <c r="DS3541" s="1"/>
      <c r="DT3541" s="1"/>
      <c r="DU3541" s="2"/>
      <c r="DV3541" s="1"/>
      <c r="DW3541" s="1"/>
    </row>
    <row r="3542" spans="1:127" x14ac:dyDescent="0.3">
      <c r="A3542" s="1"/>
      <c r="B3542" s="1"/>
      <c r="C3542" s="1"/>
      <c r="D3542" s="1"/>
      <c r="E3542" s="1"/>
      <c r="F3542" s="1"/>
      <c r="G3542" s="2"/>
      <c r="H3542" s="2"/>
      <c r="I3542" s="1"/>
      <c r="J3542" s="1"/>
      <c r="K3542" s="2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2"/>
      <c r="BF3542" s="1"/>
      <c r="BG3542" s="1"/>
      <c r="BH3542" s="1"/>
      <c r="BI3542" s="1"/>
      <c r="BJ3542" s="1"/>
      <c r="BK3542" s="1"/>
      <c r="BL3542" s="1"/>
      <c r="BM3542" s="1"/>
      <c r="BN3542" s="2"/>
      <c r="BO3542" s="1"/>
      <c r="BP3542" s="1"/>
      <c r="BQ3542" s="1"/>
      <c r="BR3542" s="2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2"/>
      <c r="CG3542" s="1"/>
      <c r="CH3542" s="1"/>
      <c r="CI3542" s="2"/>
      <c r="CJ3542" s="1"/>
      <c r="CK3542" s="1"/>
      <c r="CL3542" s="1"/>
      <c r="CM3542" s="1"/>
      <c r="CN3542" s="1"/>
      <c r="CO3542" s="1"/>
      <c r="CP3542" s="1"/>
      <c r="CQ3542" s="1"/>
      <c r="CR3542" s="2"/>
      <c r="CS3542" s="2"/>
      <c r="CT3542" s="2"/>
      <c r="CU3542" s="2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2"/>
      <c r="DR3542" s="1"/>
      <c r="DS3542" s="1"/>
      <c r="DT3542" s="1"/>
      <c r="DU3542" s="2"/>
      <c r="DV3542" s="1"/>
      <c r="DW3542" s="1"/>
    </row>
    <row r="3543" spans="1:127" x14ac:dyDescent="0.3">
      <c r="A3543" s="1"/>
      <c r="B3543" s="1"/>
      <c r="C3543" s="1"/>
      <c r="D3543" s="1"/>
      <c r="E3543" s="1"/>
      <c r="F3543" s="1"/>
      <c r="G3543" s="1"/>
      <c r="H3543" s="2"/>
      <c r="I3543" s="1"/>
      <c r="J3543" s="1"/>
      <c r="K3543" s="2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2"/>
      <c r="BF3543" s="1"/>
      <c r="BG3543" s="1"/>
      <c r="BH3543" s="1"/>
      <c r="BI3543" s="1"/>
      <c r="BJ3543" s="1"/>
      <c r="BK3543" s="1"/>
      <c r="BL3543" s="1"/>
      <c r="BM3543" s="1"/>
      <c r="BN3543" s="2"/>
      <c r="BO3543" s="1"/>
      <c r="BP3543" s="1"/>
      <c r="BQ3543" s="1"/>
      <c r="BR3543" s="2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2"/>
      <c r="CG3543" s="1"/>
      <c r="CH3543" s="1"/>
      <c r="CI3543" s="2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2"/>
      <c r="DR3543" s="1"/>
      <c r="DS3543" s="1"/>
      <c r="DT3543" s="1"/>
      <c r="DU3543" s="1"/>
      <c r="DV3543" s="1"/>
      <c r="DW3543" s="1"/>
    </row>
    <row r="3544" spans="1:127" x14ac:dyDescent="0.3">
      <c r="A3544" s="1"/>
      <c r="B3544" s="1"/>
      <c r="C3544" s="1"/>
      <c r="D3544" s="1"/>
      <c r="E3544" s="1"/>
      <c r="F3544" s="1"/>
      <c r="G3544" s="2"/>
      <c r="H3544" s="2"/>
      <c r="I3544" s="1"/>
      <c r="J3544" s="1"/>
      <c r="K3544" s="2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2"/>
      <c r="BF3544" s="1"/>
      <c r="BG3544" s="1"/>
      <c r="BH3544" s="1"/>
      <c r="BI3544" s="1"/>
      <c r="BJ3544" s="1"/>
      <c r="BK3544" s="1"/>
      <c r="BL3544" s="1"/>
      <c r="BM3544" s="1"/>
      <c r="BN3544" s="2"/>
      <c r="BO3544" s="1"/>
      <c r="BP3544" s="1"/>
      <c r="BQ3544" s="1"/>
      <c r="BR3544" s="2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2"/>
      <c r="CG3544" s="1"/>
      <c r="CH3544" s="1"/>
      <c r="CI3544" s="2"/>
      <c r="CJ3544" s="1"/>
      <c r="CK3544" s="1"/>
      <c r="CL3544" s="1"/>
      <c r="CM3544" s="1"/>
      <c r="CN3544" s="1"/>
      <c r="CO3544" s="1"/>
      <c r="CP3544" s="1"/>
      <c r="CQ3544" s="1"/>
      <c r="CR3544" s="2"/>
      <c r="CS3544" s="2"/>
      <c r="CT3544" s="2"/>
      <c r="CU3544" s="2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2"/>
      <c r="DR3544" s="1"/>
      <c r="DS3544" s="1"/>
      <c r="DT3544" s="1"/>
      <c r="DU3544" s="2"/>
      <c r="DV3544" s="1"/>
      <c r="DW3544" s="1"/>
    </row>
    <row r="3545" spans="1:127" x14ac:dyDescent="0.3">
      <c r="A3545" s="1"/>
      <c r="B3545" s="1"/>
      <c r="C3545" s="1"/>
      <c r="D3545" s="1"/>
      <c r="E3545" s="1"/>
      <c r="F3545" s="1"/>
      <c r="G3545" s="2"/>
      <c r="H3545" s="2"/>
      <c r="I3545" s="1"/>
      <c r="J3545" s="1"/>
      <c r="K3545" s="2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2"/>
      <c r="BF3545" s="1"/>
      <c r="BG3545" s="1"/>
      <c r="BH3545" s="1"/>
      <c r="BI3545" s="1"/>
      <c r="BJ3545" s="1"/>
      <c r="BK3545" s="1"/>
      <c r="BL3545" s="1"/>
      <c r="BM3545" s="1"/>
      <c r="BN3545" s="2"/>
      <c r="BO3545" s="1"/>
      <c r="BP3545" s="1"/>
      <c r="BQ3545" s="1"/>
      <c r="BR3545" s="2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2"/>
      <c r="CG3545" s="1"/>
      <c r="CH3545" s="1"/>
      <c r="CI3545" s="2"/>
      <c r="CJ3545" s="1"/>
      <c r="CK3545" s="1"/>
      <c r="CL3545" s="1"/>
      <c r="CM3545" s="1"/>
      <c r="CN3545" s="1"/>
      <c r="CO3545" s="1"/>
      <c r="CP3545" s="1"/>
      <c r="CQ3545" s="1"/>
      <c r="CR3545" s="2"/>
      <c r="CS3545" s="2"/>
      <c r="CT3545" s="2"/>
      <c r="CU3545" s="2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2"/>
      <c r="DR3545" s="1"/>
      <c r="DS3545" s="1"/>
      <c r="DT3545" s="1"/>
      <c r="DU3545" s="2"/>
      <c r="DV3545" s="1"/>
      <c r="DW3545" s="1"/>
    </row>
    <row r="3546" spans="1:127" x14ac:dyDescent="0.3">
      <c r="A3546" s="1"/>
      <c r="B3546" s="1"/>
      <c r="C3546" s="1"/>
      <c r="D3546" s="1"/>
      <c r="E3546" s="1"/>
      <c r="F3546" s="1"/>
      <c r="G3546" s="2"/>
      <c r="H3546" s="2"/>
      <c r="I3546" s="1"/>
      <c r="J3546" s="1"/>
      <c r="K3546" s="2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2"/>
      <c r="BF3546" s="1"/>
      <c r="BG3546" s="1"/>
      <c r="BH3546" s="1"/>
      <c r="BI3546" s="1"/>
      <c r="BJ3546" s="1"/>
      <c r="BK3546" s="1"/>
      <c r="BL3546" s="1"/>
      <c r="BM3546" s="1"/>
      <c r="BN3546" s="2"/>
      <c r="BO3546" s="1"/>
      <c r="BP3546" s="1"/>
      <c r="BQ3546" s="1"/>
      <c r="BR3546" s="2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2"/>
      <c r="CG3546" s="1"/>
      <c r="CH3546" s="1"/>
      <c r="CI3546" s="2"/>
      <c r="CJ3546" s="1"/>
      <c r="CK3546" s="1"/>
      <c r="CL3546" s="1"/>
      <c r="CM3546" s="1"/>
      <c r="CN3546" s="1"/>
      <c r="CO3546" s="1"/>
      <c r="CP3546" s="1"/>
      <c r="CQ3546" s="1"/>
      <c r="CR3546" s="2"/>
      <c r="CS3546" s="2"/>
      <c r="CT3546" s="2"/>
      <c r="CU3546" s="2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2"/>
      <c r="DR3546" s="1"/>
      <c r="DS3546" s="1"/>
      <c r="DT3546" s="1"/>
      <c r="DU3546" s="2"/>
      <c r="DV3546" s="1"/>
      <c r="DW3546" s="1"/>
    </row>
    <row r="3547" spans="1:127" x14ac:dyDescent="0.3">
      <c r="A3547" s="1"/>
      <c r="B3547" s="1"/>
      <c r="C3547" s="1"/>
      <c r="D3547" s="1"/>
      <c r="E3547" s="1"/>
      <c r="F3547" s="1"/>
      <c r="G3547" s="1"/>
      <c r="H3547" s="2"/>
      <c r="I3547" s="1"/>
      <c r="J3547" s="1"/>
      <c r="K3547" s="2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2"/>
      <c r="BF3547" s="1"/>
      <c r="BG3547" s="1"/>
      <c r="BH3547" s="1"/>
      <c r="BI3547" s="1"/>
      <c r="BJ3547" s="1"/>
      <c r="BK3547" s="1"/>
      <c r="BL3547" s="1"/>
      <c r="BM3547" s="1"/>
      <c r="BN3547" s="2"/>
      <c r="BO3547" s="1"/>
      <c r="BP3547" s="1"/>
      <c r="BQ3547" s="1"/>
      <c r="BR3547" s="2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2"/>
      <c r="CG3547" s="1"/>
      <c r="CH3547" s="1"/>
      <c r="CI3547" s="2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2"/>
      <c r="DR3547" s="1"/>
      <c r="DS3547" s="1"/>
      <c r="DT3547" s="1"/>
      <c r="DU3547" s="1"/>
      <c r="DV3547" s="1"/>
      <c r="DW3547" s="1"/>
    </row>
    <row r="3548" spans="1:127" x14ac:dyDescent="0.3">
      <c r="A3548" s="1"/>
      <c r="B3548" s="1"/>
      <c r="C3548" s="1"/>
      <c r="D3548" s="1"/>
      <c r="E3548" s="1"/>
      <c r="F3548" s="1"/>
      <c r="G3548" s="2"/>
      <c r="H3548" s="2"/>
      <c r="I3548" s="1"/>
      <c r="J3548" s="1"/>
      <c r="K3548" s="2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2"/>
      <c r="BF3548" s="1"/>
      <c r="BG3548" s="1"/>
      <c r="BH3548" s="1"/>
      <c r="BI3548" s="1"/>
      <c r="BJ3548" s="1"/>
      <c r="BK3548" s="1"/>
      <c r="BL3548" s="1"/>
      <c r="BM3548" s="1"/>
      <c r="BN3548" s="2"/>
      <c r="BO3548" s="1"/>
      <c r="BP3548" s="1"/>
      <c r="BQ3548" s="1"/>
      <c r="BR3548" s="2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2"/>
      <c r="CG3548" s="1"/>
      <c r="CH3548" s="1"/>
      <c r="CI3548" s="2"/>
      <c r="CJ3548" s="1"/>
      <c r="CK3548" s="1"/>
      <c r="CL3548" s="1"/>
      <c r="CM3548" s="1"/>
      <c r="CN3548" s="1"/>
      <c r="CO3548" s="1"/>
      <c r="CP3548" s="1"/>
      <c r="CQ3548" s="1"/>
      <c r="CR3548" s="2"/>
      <c r="CS3548" s="2"/>
      <c r="CT3548" s="2"/>
      <c r="CU3548" s="2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2"/>
      <c r="DR3548" s="1"/>
      <c r="DS3548" s="1"/>
      <c r="DT3548" s="1"/>
      <c r="DU3548" s="2"/>
      <c r="DV3548" s="1"/>
      <c r="DW3548" s="1"/>
    </row>
    <row r="3549" spans="1:127" x14ac:dyDescent="0.3">
      <c r="A3549" s="1"/>
      <c r="B3549" s="1"/>
      <c r="C3549" s="1"/>
      <c r="D3549" s="1"/>
      <c r="E3549" s="1"/>
      <c r="F3549" s="1"/>
      <c r="G3549" s="2"/>
      <c r="H3549" s="2"/>
      <c r="I3549" s="1"/>
      <c r="J3549" s="1"/>
      <c r="K3549" s="2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2"/>
      <c r="BF3549" s="1"/>
      <c r="BG3549" s="1"/>
      <c r="BH3549" s="1"/>
      <c r="BI3549" s="1"/>
      <c r="BJ3549" s="1"/>
      <c r="BK3549" s="1"/>
      <c r="BL3549" s="1"/>
      <c r="BM3549" s="1"/>
      <c r="BN3549" s="2"/>
      <c r="BO3549" s="1"/>
      <c r="BP3549" s="1"/>
      <c r="BQ3549" s="1"/>
      <c r="BR3549" s="2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2"/>
      <c r="CG3549" s="1"/>
      <c r="CH3549" s="1"/>
      <c r="CI3549" s="2"/>
      <c r="CJ3549" s="1"/>
      <c r="CK3549" s="1"/>
      <c r="CL3549" s="1"/>
      <c r="CM3549" s="1"/>
      <c r="CN3549" s="1"/>
      <c r="CO3549" s="1"/>
      <c r="CP3549" s="1"/>
      <c r="CQ3549" s="1"/>
      <c r="CR3549" s="2"/>
      <c r="CS3549" s="2"/>
      <c r="CT3549" s="2"/>
      <c r="CU3549" s="2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2"/>
      <c r="DR3549" s="1"/>
      <c r="DS3549" s="1"/>
      <c r="DT3549" s="1"/>
      <c r="DU3549" s="2"/>
      <c r="DV3549" s="1"/>
      <c r="DW3549" s="1"/>
    </row>
    <row r="3550" spans="1:127" x14ac:dyDescent="0.3">
      <c r="A3550" s="1"/>
      <c r="B3550" s="1"/>
      <c r="C3550" s="1"/>
      <c r="D3550" s="1"/>
      <c r="E3550" s="1"/>
      <c r="F3550" s="1"/>
      <c r="G3550" s="2"/>
      <c r="H3550" s="2"/>
      <c r="I3550" s="1"/>
      <c r="J3550" s="1"/>
      <c r="K3550" s="2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2"/>
      <c r="BF3550" s="1"/>
      <c r="BG3550" s="1"/>
      <c r="BH3550" s="1"/>
      <c r="BI3550" s="1"/>
      <c r="BJ3550" s="1"/>
      <c r="BK3550" s="1"/>
      <c r="BL3550" s="1"/>
      <c r="BM3550" s="1"/>
      <c r="BN3550" s="2"/>
      <c r="BO3550" s="1"/>
      <c r="BP3550" s="1"/>
      <c r="BQ3550" s="1"/>
      <c r="BR3550" s="2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2"/>
      <c r="CG3550" s="1"/>
      <c r="CH3550" s="1"/>
      <c r="CI3550" s="2"/>
      <c r="CJ3550" s="1"/>
      <c r="CK3550" s="1"/>
      <c r="CL3550" s="1"/>
      <c r="CM3550" s="1"/>
      <c r="CN3550" s="1"/>
      <c r="CO3550" s="1"/>
      <c r="CP3550" s="1"/>
      <c r="CQ3550" s="1"/>
      <c r="CR3550" s="2"/>
      <c r="CS3550" s="2"/>
      <c r="CT3550" s="2"/>
      <c r="CU3550" s="2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2"/>
      <c r="DR3550" s="1"/>
      <c r="DS3550" s="1"/>
      <c r="DT3550" s="1"/>
      <c r="DU3550" s="2"/>
      <c r="DV3550" s="1"/>
      <c r="DW3550" s="1"/>
    </row>
    <row r="3551" spans="1:127" x14ac:dyDescent="0.3">
      <c r="A3551" s="1"/>
      <c r="B3551" s="1"/>
      <c r="C3551" s="1"/>
      <c r="D3551" s="1"/>
      <c r="E3551" s="1"/>
      <c r="F3551" s="1"/>
      <c r="G3551" s="2"/>
      <c r="H3551" s="2"/>
      <c r="I3551" s="1"/>
      <c r="J3551" s="1"/>
      <c r="K3551" s="2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2"/>
      <c r="BF3551" s="1"/>
      <c r="BG3551" s="1"/>
      <c r="BH3551" s="1"/>
      <c r="BI3551" s="1"/>
      <c r="BJ3551" s="1"/>
      <c r="BK3551" s="1"/>
      <c r="BL3551" s="1"/>
      <c r="BM3551" s="1"/>
      <c r="BN3551" s="2"/>
      <c r="BO3551" s="1"/>
      <c r="BP3551" s="1"/>
      <c r="BQ3551" s="1"/>
      <c r="BR3551" s="2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2"/>
      <c r="CG3551" s="1"/>
      <c r="CH3551" s="1"/>
      <c r="CI3551" s="2"/>
      <c r="CJ3551" s="1"/>
      <c r="CK3551" s="1"/>
      <c r="CL3551" s="1"/>
      <c r="CM3551" s="1"/>
      <c r="CN3551" s="1"/>
      <c r="CO3551" s="1"/>
      <c r="CP3551" s="1"/>
      <c r="CQ3551" s="1"/>
      <c r="CR3551" s="2"/>
      <c r="CS3551" s="2"/>
      <c r="CT3551" s="2"/>
      <c r="CU3551" s="2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2"/>
      <c r="DR3551" s="1"/>
      <c r="DS3551" s="1"/>
      <c r="DT3551" s="1"/>
      <c r="DU3551" s="2"/>
      <c r="DV3551" s="1"/>
      <c r="DW3551" s="1"/>
    </row>
    <row r="3552" spans="1:127" x14ac:dyDescent="0.3">
      <c r="A3552" s="1"/>
      <c r="B3552" s="1"/>
      <c r="C3552" s="1"/>
      <c r="D3552" s="1"/>
      <c r="E3552" s="1"/>
      <c r="F3552" s="1"/>
      <c r="G3552" s="2"/>
      <c r="H3552" s="2"/>
      <c r="I3552" s="1"/>
      <c r="J3552" s="1"/>
      <c r="K3552" s="2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2"/>
      <c r="BF3552" s="1"/>
      <c r="BG3552" s="1"/>
      <c r="BH3552" s="1"/>
      <c r="BI3552" s="1"/>
      <c r="BJ3552" s="1"/>
      <c r="BK3552" s="1"/>
      <c r="BL3552" s="1"/>
      <c r="BM3552" s="1"/>
      <c r="BN3552" s="2"/>
      <c r="BO3552" s="1"/>
      <c r="BP3552" s="1"/>
      <c r="BQ3552" s="1"/>
      <c r="BR3552" s="2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2"/>
      <c r="CG3552" s="1"/>
      <c r="CH3552" s="1"/>
      <c r="CI3552" s="2"/>
      <c r="CJ3552" s="1"/>
      <c r="CK3552" s="1"/>
      <c r="CL3552" s="1"/>
      <c r="CM3552" s="1"/>
      <c r="CN3552" s="1"/>
      <c r="CO3552" s="1"/>
      <c r="CP3552" s="1"/>
      <c r="CQ3552" s="1"/>
      <c r="CR3552" s="2"/>
      <c r="CS3552" s="2"/>
      <c r="CT3552" s="2"/>
      <c r="CU3552" s="2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2"/>
      <c r="DR3552" s="1"/>
      <c r="DS3552" s="1"/>
      <c r="DT3552" s="1"/>
      <c r="DU3552" s="2"/>
      <c r="DV3552" s="1"/>
      <c r="DW3552" s="1"/>
    </row>
    <row r="3553" spans="1:127" x14ac:dyDescent="0.3">
      <c r="A3553" s="1"/>
      <c r="B3553" s="1"/>
      <c r="C3553" s="1"/>
      <c r="D3553" s="1"/>
      <c r="E3553" s="1"/>
      <c r="F3553" s="1"/>
      <c r="G3553" s="2"/>
      <c r="H3553" s="2"/>
      <c r="I3553" s="1"/>
      <c r="J3553" s="1"/>
      <c r="K3553" s="2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2"/>
      <c r="BF3553" s="1"/>
      <c r="BG3553" s="1"/>
      <c r="BH3553" s="1"/>
      <c r="BI3553" s="1"/>
      <c r="BJ3553" s="1"/>
      <c r="BK3553" s="1"/>
      <c r="BL3553" s="1"/>
      <c r="BM3553" s="1"/>
      <c r="BN3553" s="2"/>
      <c r="BO3553" s="1"/>
      <c r="BP3553" s="1"/>
      <c r="BQ3553" s="1"/>
      <c r="BR3553" s="2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2"/>
      <c r="CG3553" s="1"/>
      <c r="CH3553" s="1"/>
      <c r="CI3553" s="2"/>
      <c r="CJ3553" s="1"/>
      <c r="CK3553" s="1"/>
      <c r="CL3553" s="1"/>
      <c r="CM3553" s="1"/>
      <c r="CN3553" s="1"/>
      <c r="CO3553" s="1"/>
      <c r="CP3553" s="1"/>
      <c r="CQ3553" s="1"/>
      <c r="CR3553" s="2"/>
      <c r="CS3553" s="2"/>
      <c r="CT3553" s="2"/>
      <c r="CU3553" s="2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2"/>
      <c r="DR3553" s="1"/>
      <c r="DS3553" s="1"/>
      <c r="DT3553" s="1"/>
      <c r="DU3553" s="2"/>
      <c r="DV3553" s="1"/>
      <c r="DW3553" s="1"/>
    </row>
    <row r="3554" spans="1:127" x14ac:dyDescent="0.3">
      <c r="A3554" s="1"/>
      <c r="B3554" s="1"/>
      <c r="C3554" s="1"/>
      <c r="D3554" s="1"/>
      <c r="E3554" s="1"/>
      <c r="F3554" s="1"/>
      <c r="G3554" s="2"/>
      <c r="H3554" s="2"/>
      <c r="I3554" s="1"/>
      <c r="J3554" s="1"/>
      <c r="K3554" s="2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2"/>
      <c r="BF3554" s="1"/>
      <c r="BG3554" s="1"/>
      <c r="BH3554" s="1"/>
      <c r="BI3554" s="1"/>
      <c r="BJ3554" s="1"/>
      <c r="BK3554" s="1"/>
      <c r="BL3554" s="1"/>
      <c r="BM3554" s="1"/>
      <c r="BN3554" s="2"/>
      <c r="BO3554" s="1"/>
      <c r="BP3554" s="1"/>
      <c r="BQ3554" s="1"/>
      <c r="BR3554" s="2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2"/>
      <c r="CG3554" s="1"/>
      <c r="CH3554" s="1"/>
      <c r="CI3554" s="2"/>
      <c r="CJ3554" s="1"/>
      <c r="CK3554" s="1"/>
      <c r="CL3554" s="1"/>
      <c r="CM3554" s="1"/>
      <c r="CN3554" s="1"/>
      <c r="CO3554" s="1"/>
      <c r="CP3554" s="1"/>
      <c r="CQ3554" s="1"/>
      <c r="CR3554" s="2"/>
      <c r="CS3554" s="2"/>
      <c r="CT3554" s="2"/>
      <c r="CU3554" s="2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2"/>
      <c r="DR3554" s="1"/>
      <c r="DS3554" s="1"/>
      <c r="DT3554" s="1"/>
      <c r="DU3554" s="2"/>
      <c r="DV3554" s="1"/>
      <c r="DW3554" s="1"/>
    </row>
    <row r="3555" spans="1:127" x14ac:dyDescent="0.3">
      <c r="A3555" s="1"/>
      <c r="B3555" s="1"/>
      <c r="C3555" s="1"/>
      <c r="D3555" s="1"/>
      <c r="E3555" s="1"/>
      <c r="F3555" s="1"/>
      <c r="G3555" s="2"/>
      <c r="H3555" s="2"/>
      <c r="I3555" s="1"/>
      <c r="J3555" s="1"/>
      <c r="K3555" s="2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2"/>
      <c r="BF3555" s="1"/>
      <c r="BG3555" s="1"/>
      <c r="BH3555" s="1"/>
      <c r="BI3555" s="1"/>
      <c r="BJ3555" s="1"/>
      <c r="BK3555" s="1"/>
      <c r="BL3555" s="1"/>
      <c r="BM3555" s="1"/>
      <c r="BN3555" s="2"/>
      <c r="BO3555" s="1"/>
      <c r="BP3555" s="1"/>
      <c r="BQ3555" s="1"/>
      <c r="BR3555" s="2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2"/>
      <c r="CG3555" s="1"/>
      <c r="CH3555" s="1"/>
      <c r="CI3555" s="2"/>
      <c r="CJ3555" s="1"/>
      <c r="CK3555" s="1"/>
      <c r="CL3555" s="1"/>
      <c r="CM3555" s="1"/>
      <c r="CN3555" s="1"/>
      <c r="CO3555" s="1"/>
      <c r="CP3555" s="1"/>
      <c r="CQ3555" s="1"/>
      <c r="CR3555" s="2"/>
      <c r="CS3555" s="2"/>
      <c r="CT3555" s="2"/>
      <c r="CU3555" s="2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2"/>
      <c r="DR3555" s="1"/>
      <c r="DS3555" s="1"/>
      <c r="DT3555" s="1"/>
      <c r="DU3555" s="2"/>
      <c r="DV3555" s="1"/>
      <c r="DW3555" s="1"/>
    </row>
    <row r="3556" spans="1:127" x14ac:dyDescent="0.3">
      <c r="A3556" s="1"/>
      <c r="B3556" s="1"/>
      <c r="C3556" s="1"/>
      <c r="D3556" s="1"/>
      <c r="E3556" s="1"/>
      <c r="F3556" s="1"/>
      <c r="G3556" s="2"/>
      <c r="H3556" s="2"/>
      <c r="I3556" s="1"/>
      <c r="J3556" s="1"/>
      <c r="K3556" s="2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2"/>
      <c r="BF3556" s="1"/>
      <c r="BG3556" s="1"/>
      <c r="BH3556" s="1"/>
      <c r="BI3556" s="1"/>
      <c r="BJ3556" s="1"/>
      <c r="BK3556" s="1"/>
      <c r="BL3556" s="1"/>
      <c r="BM3556" s="1"/>
      <c r="BN3556" s="2"/>
      <c r="BO3556" s="1"/>
      <c r="BP3556" s="1"/>
      <c r="BQ3556" s="1"/>
      <c r="BR3556" s="2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2"/>
      <c r="CG3556" s="1"/>
      <c r="CH3556" s="1"/>
      <c r="CI3556" s="2"/>
      <c r="CJ3556" s="1"/>
      <c r="CK3556" s="1"/>
      <c r="CL3556" s="1"/>
      <c r="CM3556" s="1"/>
      <c r="CN3556" s="1"/>
      <c r="CO3556" s="1"/>
      <c r="CP3556" s="1"/>
      <c r="CQ3556" s="1"/>
      <c r="CR3556" s="2"/>
      <c r="CS3556" s="2"/>
      <c r="CT3556" s="2"/>
      <c r="CU3556" s="2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2"/>
      <c r="DR3556" s="1"/>
      <c r="DS3556" s="1"/>
      <c r="DT3556" s="1"/>
      <c r="DU3556" s="2"/>
      <c r="DV3556" s="1"/>
      <c r="DW3556" s="1"/>
    </row>
    <row r="3557" spans="1:127" x14ac:dyDescent="0.3">
      <c r="A3557" s="1"/>
      <c r="B3557" s="1"/>
      <c r="C3557" s="1"/>
      <c r="D3557" s="1"/>
      <c r="E3557" s="1"/>
      <c r="F3557" s="1"/>
      <c r="G3557" s="2"/>
      <c r="H3557" s="2"/>
      <c r="I3557" s="1"/>
      <c r="J3557" s="1"/>
      <c r="K3557" s="2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2"/>
      <c r="BF3557" s="1"/>
      <c r="BG3557" s="1"/>
      <c r="BH3557" s="1"/>
      <c r="BI3557" s="1"/>
      <c r="BJ3557" s="1"/>
      <c r="BK3557" s="1"/>
      <c r="BL3557" s="1"/>
      <c r="BM3557" s="1"/>
      <c r="BN3557" s="2"/>
      <c r="BO3557" s="1"/>
      <c r="BP3557" s="1"/>
      <c r="BQ3557" s="1"/>
      <c r="BR3557" s="2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2"/>
      <c r="CG3557" s="1"/>
      <c r="CH3557" s="1"/>
      <c r="CI3557" s="2"/>
      <c r="CJ3557" s="1"/>
      <c r="CK3557" s="1"/>
      <c r="CL3557" s="1"/>
      <c r="CM3557" s="1"/>
      <c r="CN3557" s="1"/>
      <c r="CO3557" s="1"/>
      <c r="CP3557" s="1"/>
      <c r="CQ3557" s="1"/>
      <c r="CR3557" s="2"/>
      <c r="CS3557" s="2"/>
      <c r="CT3557" s="2"/>
      <c r="CU3557" s="2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2"/>
      <c r="DR3557" s="1"/>
      <c r="DS3557" s="1"/>
      <c r="DT3557" s="1"/>
      <c r="DU3557" s="2"/>
      <c r="DV3557" s="1"/>
      <c r="DW3557" s="1"/>
    </row>
    <row r="3558" spans="1:127" x14ac:dyDescent="0.3">
      <c r="A3558" s="1"/>
      <c r="B3558" s="1"/>
      <c r="C3558" s="1"/>
      <c r="D3558" s="1"/>
      <c r="E3558" s="1"/>
      <c r="F3558" s="1"/>
      <c r="G3558" s="2"/>
      <c r="H3558" s="2"/>
      <c r="I3558" s="1"/>
      <c r="J3558" s="1"/>
      <c r="K3558" s="2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2"/>
      <c r="BF3558" s="1"/>
      <c r="BG3558" s="1"/>
      <c r="BH3558" s="1"/>
      <c r="BI3558" s="1"/>
      <c r="BJ3558" s="1"/>
      <c r="BK3558" s="1"/>
      <c r="BL3558" s="1"/>
      <c r="BM3558" s="1"/>
      <c r="BN3558" s="2"/>
      <c r="BO3558" s="1"/>
      <c r="BP3558" s="1"/>
      <c r="BQ3558" s="1"/>
      <c r="BR3558" s="2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2"/>
      <c r="CG3558" s="1"/>
      <c r="CH3558" s="1"/>
      <c r="CI3558" s="2"/>
      <c r="CJ3558" s="1"/>
      <c r="CK3558" s="1"/>
      <c r="CL3558" s="1"/>
      <c r="CM3558" s="1"/>
      <c r="CN3558" s="1"/>
      <c r="CO3558" s="1"/>
      <c r="CP3558" s="1"/>
      <c r="CQ3558" s="1"/>
      <c r="CR3558" s="2"/>
      <c r="CS3558" s="2"/>
      <c r="CT3558" s="2"/>
      <c r="CU3558" s="2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2"/>
      <c r="DR3558" s="1"/>
      <c r="DS3558" s="1"/>
      <c r="DT3558" s="1"/>
      <c r="DU3558" s="2"/>
      <c r="DV3558" s="1"/>
      <c r="DW3558" s="1"/>
    </row>
    <row r="3559" spans="1:127" x14ac:dyDescent="0.3">
      <c r="A3559" s="1"/>
      <c r="B3559" s="1"/>
      <c r="C3559" s="1"/>
      <c r="D3559" s="1"/>
      <c r="E3559" s="1"/>
      <c r="F3559" s="1"/>
      <c r="G3559" s="2"/>
      <c r="H3559" s="2"/>
      <c r="I3559" s="1"/>
      <c r="J3559" s="1"/>
      <c r="K3559" s="2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2"/>
      <c r="BF3559" s="1"/>
      <c r="BG3559" s="1"/>
      <c r="BH3559" s="1"/>
      <c r="BI3559" s="1"/>
      <c r="BJ3559" s="1"/>
      <c r="BK3559" s="1"/>
      <c r="BL3559" s="1"/>
      <c r="BM3559" s="1"/>
      <c r="BN3559" s="2"/>
      <c r="BO3559" s="1"/>
      <c r="BP3559" s="1"/>
      <c r="BQ3559" s="1"/>
      <c r="BR3559" s="2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2"/>
      <c r="CG3559" s="1"/>
      <c r="CH3559" s="1"/>
      <c r="CI3559" s="2"/>
      <c r="CJ3559" s="1"/>
      <c r="CK3559" s="1"/>
      <c r="CL3559" s="1"/>
      <c r="CM3559" s="1"/>
      <c r="CN3559" s="1"/>
      <c r="CO3559" s="1"/>
      <c r="CP3559" s="1"/>
      <c r="CQ3559" s="1"/>
      <c r="CR3559" s="2"/>
      <c r="CS3559" s="2"/>
      <c r="CT3559" s="2"/>
      <c r="CU3559" s="2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2"/>
      <c r="DR3559" s="1"/>
      <c r="DS3559" s="1"/>
      <c r="DT3559" s="1"/>
      <c r="DU3559" s="2"/>
      <c r="DV3559" s="1"/>
      <c r="DW3559" s="1"/>
    </row>
    <row r="3560" spans="1:127" x14ac:dyDescent="0.3">
      <c r="A3560" s="1"/>
      <c r="B3560" s="1"/>
      <c r="C3560" s="1"/>
      <c r="D3560" s="1"/>
      <c r="E3560" s="1"/>
      <c r="F3560" s="1"/>
      <c r="G3560" s="2"/>
      <c r="H3560" s="2"/>
      <c r="I3560" s="1"/>
      <c r="J3560" s="1"/>
      <c r="K3560" s="2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2"/>
      <c r="BF3560" s="1"/>
      <c r="BG3560" s="1"/>
      <c r="BH3560" s="1"/>
      <c r="BI3560" s="1"/>
      <c r="BJ3560" s="1"/>
      <c r="BK3560" s="1"/>
      <c r="BL3560" s="1"/>
      <c r="BM3560" s="1"/>
      <c r="BN3560" s="2"/>
      <c r="BO3560" s="1"/>
      <c r="BP3560" s="1"/>
      <c r="BQ3560" s="1"/>
      <c r="BR3560" s="2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2"/>
      <c r="CG3560" s="1"/>
      <c r="CH3560" s="1"/>
      <c r="CI3560" s="2"/>
      <c r="CJ3560" s="1"/>
      <c r="CK3560" s="1"/>
      <c r="CL3560" s="1"/>
      <c r="CM3560" s="1"/>
      <c r="CN3560" s="1"/>
      <c r="CO3560" s="1"/>
      <c r="CP3560" s="1"/>
      <c r="CQ3560" s="1"/>
      <c r="CR3560" s="2"/>
      <c r="CS3560" s="2"/>
      <c r="CT3560" s="2"/>
      <c r="CU3560" s="2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2"/>
      <c r="DR3560" s="1"/>
      <c r="DS3560" s="1"/>
      <c r="DT3560" s="1"/>
      <c r="DU3560" s="2"/>
      <c r="DV3560" s="1"/>
      <c r="DW3560" s="1"/>
    </row>
    <row r="3561" spans="1:127" x14ac:dyDescent="0.3">
      <c r="A3561" s="1"/>
      <c r="B3561" s="1"/>
      <c r="C3561" s="1"/>
      <c r="D3561" s="1"/>
      <c r="E3561" s="1"/>
      <c r="F3561" s="1"/>
      <c r="G3561" s="2"/>
      <c r="H3561" s="2"/>
      <c r="I3561" s="1"/>
      <c r="J3561" s="1"/>
      <c r="K3561" s="2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2"/>
      <c r="BF3561" s="1"/>
      <c r="BG3561" s="1"/>
      <c r="BH3561" s="1"/>
      <c r="BI3561" s="1"/>
      <c r="BJ3561" s="1"/>
      <c r="BK3561" s="1"/>
      <c r="BL3561" s="1"/>
      <c r="BM3561" s="1"/>
      <c r="BN3561" s="2"/>
      <c r="BO3561" s="1"/>
      <c r="BP3561" s="1"/>
      <c r="BQ3561" s="1"/>
      <c r="BR3561" s="2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2"/>
      <c r="CG3561" s="1"/>
      <c r="CH3561" s="1"/>
      <c r="CI3561" s="2"/>
      <c r="CJ3561" s="1"/>
      <c r="CK3561" s="1"/>
      <c r="CL3561" s="1"/>
      <c r="CM3561" s="1"/>
      <c r="CN3561" s="1"/>
      <c r="CO3561" s="1"/>
      <c r="CP3561" s="1"/>
      <c r="CQ3561" s="1"/>
      <c r="CR3561" s="2"/>
      <c r="CS3561" s="2"/>
      <c r="CT3561" s="2"/>
      <c r="CU3561" s="2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2"/>
      <c r="DR3561" s="1"/>
      <c r="DS3561" s="1"/>
      <c r="DT3561" s="1"/>
      <c r="DU3561" s="2"/>
      <c r="DV3561" s="1"/>
      <c r="DW3561" s="1"/>
    </row>
    <row r="3562" spans="1:127" x14ac:dyDescent="0.3">
      <c r="A3562" s="1"/>
      <c r="B3562" s="1"/>
      <c r="C3562" s="1"/>
      <c r="D3562" s="1"/>
      <c r="E3562" s="1"/>
      <c r="F3562" s="1"/>
      <c r="G3562" s="2"/>
      <c r="H3562" s="2"/>
      <c r="I3562" s="1"/>
      <c r="J3562" s="1"/>
      <c r="K3562" s="2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2"/>
      <c r="BF3562" s="1"/>
      <c r="BG3562" s="1"/>
      <c r="BH3562" s="1"/>
      <c r="BI3562" s="1"/>
      <c r="BJ3562" s="1"/>
      <c r="BK3562" s="1"/>
      <c r="BL3562" s="1"/>
      <c r="BM3562" s="1"/>
      <c r="BN3562" s="2"/>
      <c r="BO3562" s="1"/>
      <c r="BP3562" s="1"/>
      <c r="BQ3562" s="1"/>
      <c r="BR3562" s="2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2"/>
      <c r="CG3562" s="1"/>
      <c r="CH3562" s="1"/>
      <c r="CI3562" s="2"/>
      <c r="CJ3562" s="1"/>
      <c r="CK3562" s="1"/>
      <c r="CL3562" s="1"/>
      <c r="CM3562" s="1"/>
      <c r="CN3562" s="1"/>
      <c r="CO3562" s="1"/>
      <c r="CP3562" s="1"/>
      <c r="CQ3562" s="1"/>
      <c r="CR3562" s="2"/>
      <c r="CS3562" s="2"/>
      <c r="CT3562" s="2"/>
      <c r="CU3562" s="2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2"/>
      <c r="DR3562" s="1"/>
      <c r="DS3562" s="1"/>
      <c r="DT3562" s="1"/>
      <c r="DU3562" s="2"/>
      <c r="DV3562" s="1"/>
      <c r="DW3562" s="1"/>
    </row>
    <row r="3563" spans="1:127" x14ac:dyDescent="0.3">
      <c r="A3563" s="1"/>
      <c r="B3563" s="1"/>
      <c r="C3563" s="1"/>
      <c r="D3563" s="1"/>
      <c r="E3563" s="1"/>
      <c r="F3563" s="1"/>
      <c r="G3563" s="2"/>
      <c r="H3563" s="2"/>
      <c r="I3563" s="1"/>
      <c r="J3563" s="1"/>
      <c r="K3563" s="2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2"/>
      <c r="BF3563" s="1"/>
      <c r="BG3563" s="1"/>
      <c r="BH3563" s="1"/>
      <c r="BI3563" s="1"/>
      <c r="BJ3563" s="1"/>
      <c r="BK3563" s="1"/>
      <c r="BL3563" s="1"/>
      <c r="BM3563" s="1"/>
      <c r="BN3563" s="2"/>
      <c r="BO3563" s="1"/>
      <c r="BP3563" s="1"/>
      <c r="BQ3563" s="1"/>
      <c r="BR3563" s="2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2"/>
      <c r="CG3563" s="1"/>
      <c r="CH3563" s="1"/>
      <c r="CI3563" s="2"/>
      <c r="CJ3563" s="1"/>
      <c r="CK3563" s="1"/>
      <c r="CL3563" s="1"/>
      <c r="CM3563" s="1"/>
      <c r="CN3563" s="1"/>
      <c r="CO3563" s="1"/>
      <c r="CP3563" s="1"/>
      <c r="CQ3563" s="1"/>
      <c r="CR3563" s="2"/>
      <c r="CS3563" s="2"/>
      <c r="CT3563" s="2"/>
      <c r="CU3563" s="2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2"/>
      <c r="DR3563" s="1"/>
      <c r="DS3563" s="1"/>
      <c r="DT3563" s="1"/>
      <c r="DU3563" s="2"/>
      <c r="DV3563" s="1"/>
      <c r="DW3563" s="1"/>
    </row>
    <row r="3564" spans="1:127" x14ac:dyDescent="0.3">
      <c r="A3564" s="1"/>
      <c r="B3564" s="1"/>
      <c r="C3564" s="1"/>
      <c r="D3564" s="1"/>
      <c r="E3564" s="1"/>
      <c r="F3564" s="1"/>
      <c r="G3564" s="2"/>
      <c r="H3564" s="2"/>
      <c r="I3564" s="1"/>
      <c r="J3564" s="1"/>
      <c r="K3564" s="2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2"/>
      <c r="BF3564" s="1"/>
      <c r="BG3564" s="1"/>
      <c r="BH3564" s="1"/>
      <c r="BI3564" s="1"/>
      <c r="BJ3564" s="1"/>
      <c r="BK3564" s="1"/>
      <c r="BL3564" s="1"/>
      <c r="BM3564" s="1"/>
      <c r="BN3564" s="2"/>
      <c r="BO3564" s="1"/>
      <c r="BP3564" s="1"/>
      <c r="BQ3564" s="1"/>
      <c r="BR3564" s="2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2"/>
      <c r="CG3564" s="1"/>
      <c r="CH3564" s="1"/>
      <c r="CI3564" s="2"/>
      <c r="CJ3564" s="1"/>
      <c r="CK3564" s="1"/>
      <c r="CL3564" s="1"/>
      <c r="CM3564" s="1"/>
      <c r="CN3564" s="1"/>
      <c r="CO3564" s="1"/>
      <c r="CP3564" s="1"/>
      <c r="CQ3564" s="1"/>
      <c r="CR3564" s="2"/>
      <c r="CS3564" s="2"/>
      <c r="CT3564" s="2"/>
      <c r="CU3564" s="2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2"/>
      <c r="DR3564" s="1"/>
      <c r="DS3564" s="1"/>
      <c r="DT3564" s="1"/>
      <c r="DU3564" s="2"/>
      <c r="DV3564" s="1"/>
      <c r="DW3564" s="1"/>
    </row>
    <row r="3565" spans="1:127" x14ac:dyDescent="0.3">
      <c r="A3565" s="1"/>
      <c r="B3565" s="1"/>
      <c r="C3565" s="1"/>
      <c r="D3565" s="1"/>
      <c r="E3565" s="1"/>
      <c r="F3565" s="1"/>
      <c r="G3565" s="2"/>
      <c r="H3565" s="2"/>
      <c r="I3565" s="1"/>
      <c r="J3565" s="1"/>
      <c r="K3565" s="2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2"/>
      <c r="BF3565" s="1"/>
      <c r="BG3565" s="1"/>
      <c r="BH3565" s="1"/>
      <c r="BI3565" s="1"/>
      <c r="BJ3565" s="1"/>
      <c r="BK3565" s="1"/>
      <c r="BL3565" s="1"/>
      <c r="BM3565" s="1"/>
      <c r="BN3565" s="2"/>
      <c r="BO3565" s="1"/>
      <c r="BP3565" s="1"/>
      <c r="BQ3565" s="1"/>
      <c r="BR3565" s="2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2"/>
      <c r="CG3565" s="1"/>
      <c r="CH3565" s="1"/>
      <c r="CI3565" s="2"/>
      <c r="CJ3565" s="1"/>
      <c r="CK3565" s="1"/>
      <c r="CL3565" s="1"/>
      <c r="CM3565" s="1"/>
      <c r="CN3565" s="1"/>
      <c r="CO3565" s="1"/>
      <c r="CP3565" s="1"/>
      <c r="CQ3565" s="1"/>
      <c r="CR3565" s="2"/>
      <c r="CS3565" s="2"/>
      <c r="CT3565" s="2"/>
      <c r="CU3565" s="2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2"/>
      <c r="DR3565" s="1"/>
      <c r="DS3565" s="1"/>
      <c r="DT3565" s="1"/>
      <c r="DU3565" s="2"/>
      <c r="DV3565" s="1"/>
      <c r="DW3565" s="1"/>
    </row>
    <row r="3566" spans="1:127" x14ac:dyDescent="0.3">
      <c r="A3566" s="1"/>
      <c r="B3566" s="1"/>
      <c r="C3566" s="1"/>
      <c r="D3566" s="1"/>
      <c r="E3566" s="1"/>
      <c r="F3566" s="1"/>
      <c r="G3566" s="2"/>
      <c r="H3566" s="2"/>
      <c r="I3566" s="1"/>
      <c r="J3566" s="1"/>
      <c r="K3566" s="2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2"/>
      <c r="BF3566" s="1"/>
      <c r="BG3566" s="1"/>
      <c r="BH3566" s="1"/>
      <c r="BI3566" s="1"/>
      <c r="BJ3566" s="1"/>
      <c r="BK3566" s="1"/>
      <c r="BL3566" s="1"/>
      <c r="BM3566" s="1"/>
      <c r="BN3566" s="2"/>
      <c r="BO3566" s="1"/>
      <c r="BP3566" s="1"/>
      <c r="BQ3566" s="1"/>
      <c r="BR3566" s="2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2"/>
      <c r="CG3566" s="1"/>
      <c r="CH3566" s="1"/>
      <c r="CI3566" s="2"/>
      <c r="CJ3566" s="1"/>
      <c r="CK3566" s="1"/>
      <c r="CL3566" s="1"/>
      <c r="CM3566" s="1"/>
      <c r="CN3566" s="1"/>
      <c r="CO3566" s="1"/>
      <c r="CP3566" s="1"/>
      <c r="CQ3566" s="1"/>
      <c r="CR3566" s="2"/>
      <c r="CS3566" s="2"/>
      <c r="CT3566" s="2"/>
      <c r="CU3566" s="2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2"/>
      <c r="DR3566" s="1"/>
      <c r="DS3566" s="1"/>
      <c r="DT3566" s="1"/>
      <c r="DU3566" s="2"/>
      <c r="DV3566" s="1"/>
      <c r="DW3566" s="1"/>
    </row>
    <row r="3567" spans="1:127" x14ac:dyDescent="0.3">
      <c r="A3567" s="1"/>
      <c r="B3567" s="1"/>
      <c r="C3567" s="1"/>
      <c r="D3567" s="1"/>
      <c r="E3567" s="1"/>
      <c r="F3567" s="1"/>
      <c r="G3567" s="2"/>
      <c r="H3567" s="2"/>
      <c r="I3567" s="1"/>
      <c r="J3567" s="1"/>
      <c r="K3567" s="2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2"/>
      <c r="BF3567" s="1"/>
      <c r="BG3567" s="1"/>
      <c r="BH3567" s="1"/>
      <c r="BI3567" s="1"/>
      <c r="BJ3567" s="1"/>
      <c r="BK3567" s="1"/>
      <c r="BL3567" s="1"/>
      <c r="BM3567" s="1"/>
      <c r="BN3567" s="2"/>
      <c r="BO3567" s="1"/>
      <c r="BP3567" s="1"/>
      <c r="BQ3567" s="1"/>
      <c r="BR3567" s="2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2"/>
      <c r="CG3567" s="1"/>
      <c r="CH3567" s="1"/>
      <c r="CI3567" s="2"/>
      <c r="CJ3567" s="1"/>
      <c r="CK3567" s="1"/>
      <c r="CL3567" s="1"/>
      <c r="CM3567" s="1"/>
      <c r="CN3567" s="1"/>
      <c r="CO3567" s="1"/>
      <c r="CP3567" s="1"/>
      <c r="CQ3567" s="1"/>
      <c r="CR3567" s="2"/>
      <c r="CS3567" s="2"/>
      <c r="CT3567" s="2"/>
      <c r="CU3567" s="2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2"/>
      <c r="DR3567" s="1"/>
      <c r="DS3567" s="1"/>
      <c r="DT3567" s="1"/>
      <c r="DU3567" s="2"/>
      <c r="DV3567" s="1"/>
      <c r="DW3567" s="1"/>
    </row>
    <row r="3568" spans="1:127" x14ac:dyDescent="0.3">
      <c r="A3568" s="1"/>
      <c r="B3568" s="1"/>
      <c r="C3568" s="1"/>
      <c r="D3568" s="1"/>
      <c r="E3568" s="1"/>
      <c r="F3568" s="1"/>
      <c r="G3568" s="2"/>
      <c r="H3568" s="2"/>
      <c r="I3568" s="1"/>
      <c r="J3568" s="1"/>
      <c r="K3568" s="2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2"/>
      <c r="BF3568" s="1"/>
      <c r="BG3568" s="1"/>
      <c r="BH3568" s="1"/>
      <c r="BI3568" s="1"/>
      <c r="BJ3568" s="1"/>
      <c r="BK3568" s="1"/>
      <c r="BL3568" s="1"/>
      <c r="BM3568" s="1"/>
      <c r="BN3568" s="2"/>
      <c r="BO3568" s="1"/>
      <c r="BP3568" s="1"/>
      <c r="BQ3568" s="1"/>
      <c r="BR3568" s="2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2"/>
      <c r="CG3568" s="1"/>
      <c r="CH3568" s="1"/>
      <c r="CI3568" s="2"/>
      <c r="CJ3568" s="1"/>
      <c r="CK3568" s="1"/>
      <c r="CL3568" s="1"/>
      <c r="CM3568" s="1"/>
      <c r="CN3568" s="1"/>
      <c r="CO3568" s="1"/>
      <c r="CP3568" s="1"/>
      <c r="CQ3568" s="1"/>
      <c r="CR3568" s="2"/>
      <c r="CS3568" s="2"/>
      <c r="CT3568" s="2"/>
      <c r="CU3568" s="2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2"/>
      <c r="DR3568" s="1"/>
      <c r="DS3568" s="1"/>
      <c r="DT3568" s="1"/>
      <c r="DU3568" s="2"/>
      <c r="DV3568" s="1"/>
      <c r="DW3568" s="1"/>
    </row>
    <row r="3569" spans="1:127" x14ac:dyDescent="0.3">
      <c r="A3569" s="1"/>
      <c r="B3569" s="1"/>
      <c r="C3569" s="1"/>
      <c r="D3569" s="1"/>
      <c r="E3569" s="1"/>
      <c r="F3569" s="1"/>
      <c r="G3569" s="2"/>
      <c r="H3569" s="2"/>
      <c r="I3569" s="1"/>
      <c r="J3569" s="1"/>
      <c r="K3569" s="2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2"/>
      <c r="BF3569" s="1"/>
      <c r="BG3569" s="1"/>
      <c r="BH3569" s="1"/>
      <c r="BI3569" s="1"/>
      <c r="BJ3569" s="1"/>
      <c r="BK3569" s="1"/>
      <c r="BL3569" s="1"/>
      <c r="BM3569" s="1"/>
      <c r="BN3569" s="2"/>
      <c r="BO3569" s="1"/>
      <c r="BP3569" s="1"/>
      <c r="BQ3569" s="1"/>
      <c r="BR3569" s="2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2"/>
      <c r="CG3569" s="1"/>
      <c r="CH3569" s="1"/>
      <c r="CI3569" s="2"/>
      <c r="CJ3569" s="1"/>
      <c r="CK3569" s="1"/>
      <c r="CL3569" s="1"/>
      <c r="CM3569" s="1"/>
      <c r="CN3569" s="1"/>
      <c r="CO3569" s="1"/>
      <c r="CP3569" s="1"/>
      <c r="CQ3569" s="1"/>
      <c r="CR3569" s="2"/>
      <c r="CS3569" s="2"/>
      <c r="CT3569" s="2"/>
      <c r="CU3569" s="2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2"/>
      <c r="DR3569" s="1"/>
      <c r="DS3569" s="1"/>
      <c r="DT3569" s="1"/>
      <c r="DU3569" s="2"/>
      <c r="DV3569" s="1"/>
      <c r="DW3569" s="1"/>
    </row>
    <row r="3570" spans="1:127" x14ac:dyDescent="0.3">
      <c r="A3570" s="1"/>
      <c r="B3570" s="1"/>
      <c r="C3570" s="1"/>
      <c r="D3570" s="1"/>
      <c r="E3570" s="1"/>
      <c r="F3570" s="1"/>
      <c r="G3570" s="2"/>
      <c r="H3570" s="2"/>
      <c r="I3570" s="1"/>
      <c r="J3570" s="1"/>
      <c r="K3570" s="2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2"/>
      <c r="BF3570" s="1"/>
      <c r="BG3570" s="1"/>
      <c r="BH3570" s="1"/>
      <c r="BI3570" s="1"/>
      <c r="BJ3570" s="1"/>
      <c r="BK3570" s="1"/>
      <c r="BL3570" s="1"/>
      <c r="BM3570" s="1"/>
      <c r="BN3570" s="2"/>
      <c r="BO3570" s="1"/>
      <c r="BP3570" s="1"/>
      <c r="BQ3570" s="1"/>
      <c r="BR3570" s="2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2"/>
      <c r="CG3570" s="1"/>
      <c r="CH3570" s="1"/>
      <c r="CI3570" s="2"/>
      <c r="CJ3570" s="1"/>
      <c r="CK3570" s="1"/>
      <c r="CL3570" s="1"/>
      <c r="CM3570" s="1"/>
      <c r="CN3570" s="1"/>
      <c r="CO3570" s="1"/>
      <c r="CP3570" s="1"/>
      <c r="CQ3570" s="1"/>
      <c r="CR3570" s="2"/>
      <c r="CS3570" s="2"/>
      <c r="CT3570" s="2"/>
      <c r="CU3570" s="2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2"/>
      <c r="DR3570" s="1"/>
      <c r="DS3570" s="1"/>
      <c r="DT3570" s="1"/>
      <c r="DU3570" s="2"/>
      <c r="DV3570" s="1"/>
      <c r="DW3570" s="1"/>
    </row>
    <row r="3571" spans="1:127" x14ac:dyDescent="0.3">
      <c r="A3571" s="1"/>
      <c r="B3571" s="1"/>
      <c r="C3571" s="1"/>
      <c r="D3571" s="1"/>
      <c r="E3571" s="1"/>
      <c r="F3571" s="1"/>
      <c r="G3571" s="2"/>
      <c r="H3571" s="2"/>
      <c r="I3571" s="1"/>
      <c r="J3571" s="1"/>
      <c r="K3571" s="2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2"/>
      <c r="BF3571" s="1"/>
      <c r="BG3571" s="1"/>
      <c r="BH3571" s="1"/>
      <c r="BI3571" s="1"/>
      <c r="BJ3571" s="1"/>
      <c r="BK3571" s="1"/>
      <c r="BL3571" s="1"/>
      <c r="BM3571" s="1"/>
      <c r="BN3571" s="2"/>
      <c r="BO3571" s="1"/>
      <c r="BP3571" s="1"/>
      <c r="BQ3571" s="1"/>
      <c r="BR3571" s="2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2"/>
      <c r="CG3571" s="1"/>
      <c r="CH3571" s="1"/>
      <c r="CI3571" s="2"/>
      <c r="CJ3571" s="1"/>
      <c r="CK3571" s="1"/>
      <c r="CL3571" s="1"/>
      <c r="CM3571" s="1"/>
      <c r="CN3571" s="1"/>
      <c r="CO3571" s="1"/>
      <c r="CP3571" s="1"/>
      <c r="CQ3571" s="1"/>
      <c r="CR3571" s="2"/>
      <c r="CS3571" s="2"/>
      <c r="CT3571" s="2"/>
      <c r="CU3571" s="2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2"/>
      <c r="DR3571" s="1"/>
      <c r="DS3571" s="1"/>
      <c r="DT3571" s="1"/>
      <c r="DU3571" s="2"/>
      <c r="DV3571" s="1"/>
      <c r="DW3571" s="1"/>
    </row>
    <row r="3572" spans="1:127" x14ac:dyDescent="0.3">
      <c r="A3572" s="1"/>
      <c r="B3572" s="1"/>
      <c r="C3572" s="1"/>
      <c r="D3572" s="1"/>
      <c r="E3572" s="1"/>
      <c r="F3572" s="1"/>
      <c r="G3572" s="2"/>
      <c r="H3572" s="2"/>
      <c r="I3572" s="1"/>
      <c r="J3572" s="1"/>
      <c r="K3572" s="2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2"/>
      <c r="BF3572" s="1"/>
      <c r="BG3572" s="1"/>
      <c r="BH3572" s="1"/>
      <c r="BI3572" s="1"/>
      <c r="BJ3572" s="1"/>
      <c r="BK3572" s="1"/>
      <c r="BL3572" s="1"/>
      <c r="BM3572" s="1"/>
      <c r="BN3572" s="2"/>
      <c r="BO3572" s="1"/>
      <c r="BP3572" s="1"/>
      <c r="BQ3572" s="1"/>
      <c r="BR3572" s="2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2"/>
      <c r="CG3572" s="1"/>
      <c r="CH3572" s="1"/>
      <c r="CI3572" s="2"/>
      <c r="CJ3572" s="1"/>
      <c r="CK3572" s="1"/>
      <c r="CL3572" s="1"/>
      <c r="CM3572" s="1"/>
      <c r="CN3572" s="1"/>
      <c r="CO3572" s="1"/>
      <c r="CP3572" s="1"/>
      <c r="CQ3572" s="1"/>
      <c r="CR3572" s="2"/>
      <c r="CS3572" s="2"/>
      <c r="CT3572" s="2"/>
      <c r="CU3572" s="2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2"/>
      <c r="DR3572" s="1"/>
      <c r="DS3572" s="1"/>
      <c r="DT3572" s="1"/>
      <c r="DU3572" s="2"/>
      <c r="DV3572" s="1"/>
      <c r="DW3572" s="1"/>
    </row>
    <row r="3573" spans="1:127" x14ac:dyDescent="0.3">
      <c r="A3573" s="1"/>
      <c r="B3573" s="1"/>
      <c r="C3573" s="1"/>
      <c r="D3573" s="1"/>
      <c r="E3573" s="1"/>
      <c r="F3573" s="1"/>
      <c r="G3573" s="2"/>
      <c r="H3573" s="2"/>
      <c r="I3573" s="1"/>
      <c r="J3573" s="1"/>
      <c r="K3573" s="2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2"/>
      <c r="BF3573" s="1"/>
      <c r="BG3573" s="1"/>
      <c r="BH3573" s="1"/>
      <c r="BI3573" s="1"/>
      <c r="BJ3573" s="1"/>
      <c r="BK3573" s="1"/>
      <c r="BL3573" s="1"/>
      <c r="BM3573" s="1"/>
      <c r="BN3573" s="2"/>
      <c r="BO3573" s="1"/>
      <c r="BP3573" s="1"/>
      <c r="BQ3573" s="1"/>
      <c r="BR3573" s="2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2"/>
      <c r="CG3573" s="1"/>
      <c r="CH3573" s="1"/>
      <c r="CI3573" s="2"/>
      <c r="CJ3573" s="1"/>
      <c r="CK3573" s="1"/>
      <c r="CL3573" s="1"/>
      <c r="CM3573" s="1"/>
      <c r="CN3573" s="1"/>
      <c r="CO3573" s="1"/>
      <c r="CP3573" s="1"/>
      <c r="CQ3573" s="1"/>
      <c r="CR3573" s="2"/>
      <c r="CS3573" s="2"/>
      <c r="CT3573" s="2"/>
      <c r="CU3573" s="2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2"/>
      <c r="DR3573" s="1"/>
      <c r="DS3573" s="1"/>
      <c r="DT3573" s="1"/>
      <c r="DU3573" s="2"/>
      <c r="DV3573" s="1"/>
      <c r="DW3573" s="1"/>
    </row>
    <row r="3574" spans="1:127" x14ac:dyDescent="0.3">
      <c r="A3574" s="1"/>
      <c r="B3574" s="1"/>
      <c r="C3574" s="1"/>
      <c r="D3574" s="1"/>
      <c r="E3574" s="1"/>
      <c r="F3574" s="1"/>
      <c r="G3574" s="2"/>
      <c r="H3574" s="2"/>
      <c r="I3574" s="1"/>
      <c r="J3574" s="1"/>
      <c r="K3574" s="2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2"/>
      <c r="BF3574" s="1"/>
      <c r="BG3574" s="1"/>
      <c r="BH3574" s="1"/>
      <c r="BI3574" s="1"/>
      <c r="BJ3574" s="1"/>
      <c r="BK3574" s="1"/>
      <c r="BL3574" s="1"/>
      <c r="BM3574" s="1"/>
      <c r="BN3574" s="2"/>
      <c r="BO3574" s="1"/>
      <c r="BP3574" s="1"/>
      <c r="BQ3574" s="1"/>
      <c r="BR3574" s="2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2"/>
      <c r="CG3574" s="1"/>
      <c r="CH3574" s="1"/>
      <c r="CI3574" s="2"/>
      <c r="CJ3574" s="1"/>
      <c r="CK3574" s="1"/>
      <c r="CL3574" s="1"/>
      <c r="CM3574" s="1"/>
      <c r="CN3574" s="1"/>
      <c r="CO3574" s="1"/>
      <c r="CP3574" s="1"/>
      <c r="CQ3574" s="1"/>
      <c r="CR3574" s="2"/>
      <c r="CS3574" s="2"/>
      <c r="CT3574" s="2"/>
      <c r="CU3574" s="2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2"/>
      <c r="DR3574" s="1"/>
      <c r="DS3574" s="1"/>
      <c r="DT3574" s="1"/>
      <c r="DU3574" s="2"/>
      <c r="DV3574" s="1"/>
      <c r="DW3574" s="1"/>
    </row>
    <row r="3575" spans="1:127" x14ac:dyDescent="0.3">
      <c r="A3575" s="1"/>
      <c r="B3575" s="1"/>
      <c r="C3575" s="1"/>
      <c r="D3575" s="1"/>
      <c r="E3575" s="1"/>
      <c r="F3575" s="1"/>
      <c r="G3575" s="2"/>
      <c r="H3575" s="2"/>
      <c r="I3575" s="1"/>
      <c r="J3575" s="1"/>
      <c r="K3575" s="2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2"/>
      <c r="BF3575" s="1"/>
      <c r="BG3575" s="1"/>
      <c r="BH3575" s="1"/>
      <c r="BI3575" s="1"/>
      <c r="BJ3575" s="1"/>
      <c r="BK3575" s="1"/>
      <c r="BL3575" s="1"/>
      <c r="BM3575" s="1"/>
      <c r="BN3575" s="2"/>
      <c r="BO3575" s="1"/>
      <c r="BP3575" s="1"/>
      <c r="BQ3575" s="1"/>
      <c r="BR3575" s="2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2"/>
      <c r="CG3575" s="1"/>
      <c r="CH3575" s="1"/>
      <c r="CI3575" s="2"/>
      <c r="CJ3575" s="1"/>
      <c r="CK3575" s="1"/>
      <c r="CL3575" s="1"/>
      <c r="CM3575" s="1"/>
      <c r="CN3575" s="1"/>
      <c r="CO3575" s="1"/>
      <c r="CP3575" s="1"/>
      <c r="CQ3575" s="1"/>
      <c r="CR3575" s="2"/>
      <c r="CS3575" s="2"/>
      <c r="CT3575" s="2"/>
      <c r="CU3575" s="2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2"/>
      <c r="DR3575" s="1"/>
      <c r="DS3575" s="1"/>
      <c r="DT3575" s="1"/>
      <c r="DU3575" s="2"/>
      <c r="DV3575" s="1"/>
      <c r="DW3575" s="1"/>
    </row>
    <row r="3576" spans="1:127" x14ac:dyDescent="0.3">
      <c r="A3576" s="1"/>
      <c r="B3576" s="1"/>
      <c r="C3576" s="1"/>
      <c r="D3576" s="1"/>
      <c r="E3576" s="1"/>
      <c r="F3576" s="1"/>
      <c r="G3576" s="2"/>
      <c r="H3576" s="2"/>
      <c r="I3576" s="1"/>
      <c r="J3576" s="1"/>
      <c r="K3576" s="2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2"/>
      <c r="BF3576" s="1"/>
      <c r="BG3576" s="1"/>
      <c r="BH3576" s="1"/>
      <c r="BI3576" s="1"/>
      <c r="BJ3576" s="1"/>
      <c r="BK3576" s="1"/>
      <c r="BL3576" s="1"/>
      <c r="BM3576" s="1"/>
      <c r="BN3576" s="2"/>
      <c r="BO3576" s="1"/>
      <c r="BP3576" s="1"/>
      <c r="BQ3576" s="1"/>
      <c r="BR3576" s="2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2"/>
      <c r="CG3576" s="1"/>
      <c r="CH3576" s="1"/>
      <c r="CI3576" s="2"/>
      <c r="CJ3576" s="1"/>
      <c r="CK3576" s="1"/>
      <c r="CL3576" s="1"/>
      <c r="CM3576" s="1"/>
      <c r="CN3576" s="1"/>
      <c r="CO3576" s="1"/>
      <c r="CP3576" s="1"/>
      <c r="CQ3576" s="1"/>
      <c r="CR3576" s="2"/>
      <c r="CS3576" s="2"/>
      <c r="CT3576" s="2"/>
      <c r="CU3576" s="2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2"/>
      <c r="DR3576" s="1"/>
      <c r="DS3576" s="1"/>
      <c r="DT3576" s="1"/>
      <c r="DU3576" s="2"/>
      <c r="DV3576" s="1"/>
      <c r="DW3576" s="1"/>
    </row>
    <row r="3577" spans="1:127" x14ac:dyDescent="0.3">
      <c r="A3577" s="1"/>
      <c r="B3577" s="1"/>
      <c r="C3577" s="1"/>
      <c r="D3577" s="1"/>
      <c r="E3577" s="1"/>
      <c r="F3577" s="1"/>
      <c r="G3577" s="2"/>
      <c r="H3577" s="2"/>
      <c r="I3577" s="1"/>
      <c r="J3577" s="1"/>
      <c r="K3577" s="2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2"/>
      <c r="BF3577" s="1"/>
      <c r="BG3577" s="1"/>
      <c r="BH3577" s="1"/>
      <c r="BI3577" s="1"/>
      <c r="BJ3577" s="1"/>
      <c r="BK3577" s="1"/>
      <c r="BL3577" s="1"/>
      <c r="BM3577" s="1"/>
      <c r="BN3577" s="2"/>
      <c r="BO3577" s="1"/>
      <c r="BP3577" s="1"/>
      <c r="BQ3577" s="1"/>
      <c r="BR3577" s="2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2"/>
      <c r="CG3577" s="1"/>
      <c r="CH3577" s="1"/>
      <c r="CI3577" s="2"/>
      <c r="CJ3577" s="1"/>
      <c r="CK3577" s="1"/>
      <c r="CL3577" s="1"/>
      <c r="CM3577" s="1"/>
      <c r="CN3577" s="1"/>
      <c r="CO3577" s="1"/>
      <c r="CP3577" s="1"/>
      <c r="CQ3577" s="1"/>
      <c r="CR3577" s="2"/>
      <c r="CS3577" s="2"/>
      <c r="CT3577" s="2"/>
      <c r="CU3577" s="2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2"/>
      <c r="DR3577" s="1"/>
      <c r="DS3577" s="1"/>
      <c r="DT3577" s="1"/>
      <c r="DU3577" s="2"/>
      <c r="DV3577" s="1"/>
      <c r="DW3577" s="1"/>
    </row>
    <row r="3578" spans="1:127" x14ac:dyDescent="0.3">
      <c r="A3578" s="1"/>
      <c r="B3578" s="1"/>
      <c r="C3578" s="1"/>
      <c r="D3578" s="1"/>
      <c r="E3578" s="1"/>
      <c r="F3578" s="1"/>
      <c r="G3578" s="2"/>
      <c r="H3578" s="2"/>
      <c r="I3578" s="1"/>
      <c r="J3578" s="1"/>
      <c r="K3578" s="2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2"/>
      <c r="BF3578" s="1"/>
      <c r="BG3578" s="1"/>
      <c r="BH3578" s="1"/>
      <c r="BI3578" s="1"/>
      <c r="BJ3578" s="1"/>
      <c r="BK3578" s="1"/>
      <c r="BL3578" s="1"/>
      <c r="BM3578" s="1"/>
      <c r="BN3578" s="2"/>
      <c r="BO3578" s="1"/>
      <c r="BP3578" s="1"/>
      <c r="BQ3578" s="1"/>
      <c r="BR3578" s="2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2"/>
      <c r="CG3578" s="1"/>
      <c r="CH3578" s="1"/>
      <c r="CI3578" s="2"/>
      <c r="CJ3578" s="1"/>
      <c r="CK3578" s="1"/>
      <c r="CL3578" s="1"/>
      <c r="CM3578" s="1"/>
      <c r="CN3578" s="1"/>
      <c r="CO3578" s="1"/>
      <c r="CP3578" s="1"/>
      <c r="CQ3578" s="1"/>
      <c r="CR3578" s="2"/>
      <c r="CS3578" s="2"/>
      <c r="CT3578" s="2"/>
      <c r="CU3578" s="2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2"/>
      <c r="DR3578" s="1"/>
      <c r="DS3578" s="1"/>
      <c r="DT3578" s="1"/>
      <c r="DU3578" s="2"/>
      <c r="DV3578" s="1"/>
      <c r="DW3578" s="1"/>
    </row>
    <row r="3579" spans="1:127" x14ac:dyDescent="0.3">
      <c r="A3579" s="1"/>
      <c r="B3579" s="1"/>
      <c r="C3579" s="1"/>
      <c r="D3579" s="1"/>
      <c r="E3579" s="1"/>
      <c r="F3579" s="1"/>
      <c r="G3579" s="2"/>
      <c r="H3579" s="2"/>
      <c r="I3579" s="1"/>
      <c r="J3579" s="1"/>
      <c r="K3579" s="2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2"/>
      <c r="BF3579" s="1"/>
      <c r="BG3579" s="1"/>
      <c r="BH3579" s="1"/>
      <c r="BI3579" s="1"/>
      <c r="BJ3579" s="1"/>
      <c r="BK3579" s="1"/>
      <c r="BL3579" s="1"/>
      <c r="BM3579" s="1"/>
      <c r="BN3579" s="2"/>
      <c r="BO3579" s="1"/>
      <c r="BP3579" s="1"/>
      <c r="BQ3579" s="1"/>
      <c r="BR3579" s="2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2"/>
      <c r="CG3579" s="1"/>
      <c r="CH3579" s="1"/>
      <c r="CI3579" s="2"/>
      <c r="CJ3579" s="1"/>
      <c r="CK3579" s="1"/>
      <c r="CL3579" s="1"/>
      <c r="CM3579" s="1"/>
      <c r="CN3579" s="1"/>
      <c r="CO3579" s="1"/>
      <c r="CP3579" s="1"/>
      <c r="CQ3579" s="1"/>
      <c r="CR3579" s="2"/>
      <c r="CS3579" s="2"/>
      <c r="CT3579" s="2"/>
      <c r="CU3579" s="2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2"/>
      <c r="DR3579" s="1"/>
      <c r="DS3579" s="1"/>
      <c r="DT3579" s="1"/>
      <c r="DU3579" s="2"/>
      <c r="DV3579" s="1"/>
      <c r="DW3579" s="1"/>
    </row>
    <row r="3580" spans="1:127" x14ac:dyDescent="0.3">
      <c r="A3580" s="1"/>
      <c r="B3580" s="1"/>
      <c r="C3580" s="1"/>
      <c r="D3580" s="1"/>
      <c r="E3580" s="1"/>
      <c r="F3580" s="1"/>
      <c r="G3580" s="2"/>
      <c r="H3580" s="2"/>
      <c r="I3580" s="1"/>
      <c r="J3580" s="1"/>
      <c r="K3580" s="2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2"/>
      <c r="BF3580" s="1"/>
      <c r="BG3580" s="1"/>
      <c r="BH3580" s="1"/>
      <c r="BI3580" s="1"/>
      <c r="BJ3580" s="1"/>
      <c r="BK3580" s="1"/>
      <c r="BL3580" s="1"/>
      <c r="BM3580" s="1"/>
      <c r="BN3580" s="2"/>
      <c r="BO3580" s="1"/>
      <c r="BP3580" s="1"/>
      <c r="BQ3580" s="1"/>
      <c r="BR3580" s="2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2"/>
      <c r="CG3580" s="1"/>
      <c r="CH3580" s="1"/>
      <c r="CI3580" s="2"/>
      <c r="CJ3580" s="1"/>
      <c r="CK3580" s="1"/>
      <c r="CL3580" s="1"/>
      <c r="CM3580" s="1"/>
      <c r="CN3580" s="1"/>
      <c r="CO3580" s="1"/>
      <c r="CP3580" s="1"/>
      <c r="CQ3580" s="1"/>
      <c r="CR3580" s="2"/>
      <c r="CS3580" s="2"/>
      <c r="CT3580" s="2"/>
      <c r="CU3580" s="2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2"/>
      <c r="DR3580" s="1"/>
      <c r="DS3580" s="1"/>
      <c r="DT3580" s="1"/>
      <c r="DU3580" s="2"/>
      <c r="DV3580" s="1"/>
      <c r="DW3580" s="1"/>
    </row>
    <row r="3581" spans="1:127" x14ac:dyDescent="0.3">
      <c r="A3581" s="1"/>
      <c r="B3581" s="1"/>
      <c r="C3581" s="1"/>
      <c r="D3581" s="1"/>
      <c r="E3581" s="1"/>
      <c r="F3581" s="1"/>
      <c r="G3581" s="2"/>
      <c r="H3581" s="2"/>
      <c r="I3581" s="1"/>
      <c r="J3581" s="1"/>
      <c r="K3581" s="2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2"/>
      <c r="BF3581" s="1"/>
      <c r="BG3581" s="1"/>
      <c r="BH3581" s="1"/>
      <c r="BI3581" s="1"/>
      <c r="BJ3581" s="1"/>
      <c r="BK3581" s="1"/>
      <c r="BL3581" s="1"/>
      <c r="BM3581" s="1"/>
      <c r="BN3581" s="2"/>
      <c r="BO3581" s="1"/>
      <c r="BP3581" s="1"/>
      <c r="BQ3581" s="1"/>
      <c r="BR3581" s="2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2"/>
      <c r="CG3581" s="1"/>
      <c r="CH3581" s="1"/>
      <c r="CI3581" s="2"/>
      <c r="CJ3581" s="1"/>
      <c r="CK3581" s="1"/>
      <c r="CL3581" s="1"/>
      <c r="CM3581" s="1"/>
      <c r="CN3581" s="1"/>
      <c r="CO3581" s="1"/>
      <c r="CP3581" s="1"/>
      <c r="CQ3581" s="1"/>
      <c r="CR3581" s="2"/>
      <c r="CS3581" s="2"/>
      <c r="CT3581" s="2"/>
      <c r="CU3581" s="2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2"/>
      <c r="DR3581" s="1"/>
      <c r="DS3581" s="1"/>
      <c r="DT3581" s="1"/>
      <c r="DU3581" s="2"/>
      <c r="DV3581" s="1"/>
      <c r="DW3581" s="1"/>
    </row>
    <row r="3582" spans="1:127" x14ac:dyDescent="0.3">
      <c r="A3582" s="1"/>
      <c r="B3582" s="1"/>
      <c r="C3582" s="1"/>
      <c r="D3582" s="1"/>
      <c r="E3582" s="1"/>
      <c r="F3582" s="1"/>
      <c r="G3582" s="2"/>
      <c r="H3582" s="2"/>
      <c r="I3582" s="1"/>
      <c r="J3582" s="1"/>
      <c r="K3582" s="2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2"/>
      <c r="BF3582" s="1"/>
      <c r="BG3582" s="1"/>
      <c r="BH3582" s="1"/>
      <c r="BI3582" s="1"/>
      <c r="BJ3582" s="1"/>
      <c r="BK3582" s="1"/>
      <c r="BL3582" s="1"/>
      <c r="BM3582" s="1"/>
      <c r="BN3582" s="2"/>
      <c r="BO3582" s="1"/>
      <c r="BP3582" s="1"/>
      <c r="BQ3582" s="1"/>
      <c r="BR3582" s="2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2"/>
      <c r="CG3582" s="1"/>
      <c r="CH3582" s="1"/>
      <c r="CI3582" s="2"/>
      <c r="CJ3582" s="1"/>
      <c r="CK3582" s="1"/>
      <c r="CL3582" s="1"/>
      <c r="CM3582" s="1"/>
      <c r="CN3582" s="1"/>
      <c r="CO3582" s="1"/>
      <c r="CP3582" s="1"/>
      <c r="CQ3582" s="1"/>
      <c r="CR3582" s="2"/>
      <c r="CS3582" s="2"/>
      <c r="CT3582" s="2"/>
      <c r="CU3582" s="2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2"/>
      <c r="DR3582" s="1"/>
      <c r="DS3582" s="1"/>
      <c r="DT3582" s="1"/>
      <c r="DU3582" s="2"/>
      <c r="DV3582" s="1"/>
      <c r="DW3582" s="1"/>
    </row>
    <row r="3583" spans="1:127" x14ac:dyDescent="0.3">
      <c r="A3583" s="1"/>
      <c r="B3583" s="1"/>
      <c r="C3583" s="1"/>
      <c r="D3583" s="1"/>
      <c r="E3583" s="1"/>
      <c r="F3583" s="1"/>
      <c r="G3583" s="2"/>
      <c r="H3583" s="2"/>
      <c r="I3583" s="1"/>
      <c r="J3583" s="1"/>
      <c r="K3583" s="2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2"/>
      <c r="BF3583" s="1"/>
      <c r="BG3583" s="1"/>
      <c r="BH3583" s="1"/>
      <c r="BI3583" s="1"/>
      <c r="BJ3583" s="1"/>
      <c r="BK3583" s="1"/>
      <c r="BL3583" s="1"/>
      <c r="BM3583" s="1"/>
      <c r="BN3583" s="2"/>
      <c r="BO3583" s="1"/>
      <c r="BP3583" s="1"/>
      <c r="BQ3583" s="1"/>
      <c r="BR3583" s="2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2"/>
      <c r="CG3583" s="1"/>
      <c r="CH3583" s="1"/>
      <c r="CI3583" s="2"/>
      <c r="CJ3583" s="1"/>
      <c r="CK3583" s="1"/>
      <c r="CL3583" s="1"/>
      <c r="CM3583" s="1"/>
      <c r="CN3583" s="1"/>
      <c r="CO3583" s="1"/>
      <c r="CP3583" s="1"/>
      <c r="CQ3583" s="1"/>
      <c r="CR3583" s="2"/>
      <c r="CS3583" s="2"/>
      <c r="CT3583" s="2"/>
      <c r="CU3583" s="2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2"/>
      <c r="DR3583" s="1"/>
      <c r="DS3583" s="1"/>
      <c r="DT3583" s="1"/>
      <c r="DU3583" s="2"/>
      <c r="DV3583" s="1"/>
      <c r="DW3583" s="1"/>
    </row>
    <row r="3584" spans="1:127" x14ac:dyDescent="0.3">
      <c r="A3584" s="1"/>
      <c r="B3584" s="1"/>
      <c r="C3584" s="1"/>
      <c r="D3584" s="1"/>
      <c r="E3584" s="1"/>
      <c r="F3584" s="1"/>
      <c r="G3584" s="2"/>
      <c r="H3584" s="2"/>
      <c r="I3584" s="1"/>
      <c r="J3584" s="1"/>
      <c r="K3584" s="2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2"/>
      <c r="BF3584" s="1"/>
      <c r="BG3584" s="1"/>
      <c r="BH3584" s="1"/>
      <c r="BI3584" s="1"/>
      <c r="BJ3584" s="1"/>
      <c r="BK3584" s="1"/>
      <c r="BL3584" s="1"/>
      <c r="BM3584" s="1"/>
      <c r="BN3584" s="2"/>
      <c r="BO3584" s="1"/>
      <c r="BP3584" s="1"/>
      <c r="BQ3584" s="1"/>
      <c r="BR3584" s="2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2"/>
      <c r="CG3584" s="1"/>
      <c r="CH3584" s="1"/>
      <c r="CI3584" s="2"/>
      <c r="CJ3584" s="1"/>
      <c r="CK3584" s="1"/>
      <c r="CL3584" s="1"/>
      <c r="CM3584" s="1"/>
      <c r="CN3584" s="1"/>
      <c r="CO3584" s="1"/>
      <c r="CP3584" s="1"/>
      <c r="CQ3584" s="1"/>
      <c r="CR3584" s="2"/>
      <c r="CS3584" s="2"/>
      <c r="CT3584" s="2"/>
      <c r="CU3584" s="2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2"/>
      <c r="DR3584" s="1"/>
      <c r="DS3584" s="1"/>
      <c r="DT3584" s="1"/>
      <c r="DU3584" s="2"/>
      <c r="DV3584" s="1"/>
      <c r="DW3584" s="1"/>
    </row>
    <row r="3585" spans="1:127" x14ac:dyDescent="0.3">
      <c r="A3585" s="1"/>
      <c r="B3585" s="1"/>
      <c r="C3585" s="1"/>
      <c r="D3585" s="1"/>
      <c r="E3585" s="1"/>
      <c r="F3585" s="1"/>
      <c r="G3585" s="2"/>
      <c r="H3585" s="2"/>
      <c r="I3585" s="1"/>
      <c r="J3585" s="1"/>
      <c r="K3585" s="2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2"/>
      <c r="BF3585" s="1"/>
      <c r="BG3585" s="1"/>
      <c r="BH3585" s="1"/>
      <c r="BI3585" s="1"/>
      <c r="BJ3585" s="1"/>
      <c r="BK3585" s="1"/>
      <c r="BL3585" s="1"/>
      <c r="BM3585" s="1"/>
      <c r="BN3585" s="2"/>
      <c r="BO3585" s="1"/>
      <c r="BP3585" s="1"/>
      <c r="BQ3585" s="1"/>
      <c r="BR3585" s="2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2"/>
      <c r="CG3585" s="1"/>
      <c r="CH3585" s="1"/>
      <c r="CI3585" s="2"/>
      <c r="CJ3585" s="1"/>
      <c r="CK3585" s="1"/>
      <c r="CL3585" s="1"/>
      <c r="CM3585" s="1"/>
      <c r="CN3585" s="1"/>
      <c r="CO3585" s="1"/>
      <c r="CP3585" s="1"/>
      <c r="CQ3585" s="1"/>
      <c r="CR3585" s="2"/>
      <c r="CS3585" s="2"/>
      <c r="CT3585" s="2"/>
      <c r="CU3585" s="2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2"/>
      <c r="DR3585" s="1"/>
      <c r="DS3585" s="1"/>
      <c r="DT3585" s="1"/>
      <c r="DU3585" s="2"/>
      <c r="DV3585" s="1"/>
      <c r="DW3585" s="1"/>
    </row>
    <row r="3586" spans="1:127" x14ac:dyDescent="0.3">
      <c r="A3586" s="1"/>
      <c r="B3586" s="1"/>
      <c r="C3586" s="1"/>
      <c r="D3586" s="1"/>
      <c r="E3586" s="1"/>
      <c r="F3586" s="1"/>
      <c r="G3586" s="2"/>
      <c r="H3586" s="2"/>
      <c r="I3586" s="1"/>
      <c r="J3586" s="1"/>
      <c r="K3586" s="2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2"/>
      <c r="BF3586" s="1"/>
      <c r="BG3586" s="1"/>
      <c r="BH3586" s="1"/>
      <c r="BI3586" s="1"/>
      <c r="BJ3586" s="1"/>
      <c r="BK3586" s="1"/>
      <c r="BL3586" s="1"/>
      <c r="BM3586" s="1"/>
      <c r="BN3586" s="2"/>
      <c r="BO3586" s="1"/>
      <c r="BP3586" s="1"/>
      <c r="BQ3586" s="1"/>
      <c r="BR3586" s="2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2"/>
      <c r="CG3586" s="1"/>
      <c r="CH3586" s="1"/>
      <c r="CI3586" s="2"/>
      <c r="CJ3586" s="1"/>
      <c r="CK3586" s="1"/>
      <c r="CL3586" s="1"/>
      <c r="CM3586" s="1"/>
      <c r="CN3586" s="1"/>
      <c r="CO3586" s="1"/>
      <c r="CP3586" s="1"/>
      <c r="CQ3586" s="1"/>
      <c r="CR3586" s="2"/>
      <c r="CS3586" s="2"/>
      <c r="CT3586" s="2"/>
      <c r="CU3586" s="2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2"/>
      <c r="DR3586" s="1"/>
      <c r="DS3586" s="1"/>
      <c r="DT3586" s="1"/>
      <c r="DU3586" s="2"/>
      <c r="DV3586" s="1"/>
      <c r="DW3586" s="1"/>
    </row>
    <row r="3587" spans="1:127" x14ac:dyDescent="0.3">
      <c r="A3587" s="1"/>
      <c r="B3587" s="1"/>
      <c r="C3587" s="1"/>
      <c r="D3587" s="1"/>
      <c r="E3587" s="1"/>
      <c r="F3587" s="1"/>
      <c r="G3587" s="2"/>
      <c r="H3587" s="2"/>
      <c r="I3587" s="1"/>
      <c r="J3587" s="1"/>
      <c r="K3587" s="2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2"/>
      <c r="BF3587" s="1"/>
      <c r="BG3587" s="1"/>
      <c r="BH3587" s="1"/>
      <c r="BI3587" s="1"/>
      <c r="BJ3587" s="1"/>
      <c r="BK3587" s="1"/>
      <c r="BL3587" s="1"/>
      <c r="BM3587" s="1"/>
      <c r="BN3587" s="2"/>
      <c r="BO3587" s="1"/>
      <c r="BP3587" s="1"/>
      <c r="BQ3587" s="1"/>
      <c r="BR3587" s="2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2"/>
      <c r="CG3587" s="1"/>
      <c r="CH3587" s="1"/>
      <c r="CI3587" s="2"/>
      <c r="CJ3587" s="1"/>
      <c r="CK3587" s="1"/>
      <c r="CL3587" s="1"/>
      <c r="CM3587" s="1"/>
      <c r="CN3587" s="1"/>
      <c r="CO3587" s="1"/>
      <c r="CP3587" s="1"/>
      <c r="CQ3587" s="1"/>
      <c r="CR3587" s="2"/>
      <c r="CS3587" s="2"/>
      <c r="CT3587" s="2"/>
      <c r="CU3587" s="2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2"/>
      <c r="DR3587" s="1"/>
      <c r="DS3587" s="1"/>
      <c r="DT3587" s="1"/>
      <c r="DU3587" s="2"/>
      <c r="DV3587" s="1"/>
      <c r="DW3587" s="1"/>
    </row>
    <row r="3588" spans="1:127" x14ac:dyDescent="0.3">
      <c r="A3588" s="1"/>
      <c r="B3588" s="1"/>
      <c r="C3588" s="1"/>
      <c r="D3588" s="1"/>
      <c r="E3588" s="1"/>
      <c r="F3588" s="1"/>
      <c r="G3588" s="2"/>
      <c r="H3588" s="2"/>
      <c r="I3588" s="1"/>
      <c r="J3588" s="1"/>
      <c r="K3588" s="2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2"/>
      <c r="BF3588" s="1"/>
      <c r="BG3588" s="1"/>
      <c r="BH3588" s="1"/>
      <c r="BI3588" s="1"/>
      <c r="BJ3588" s="1"/>
      <c r="BK3588" s="1"/>
      <c r="BL3588" s="1"/>
      <c r="BM3588" s="1"/>
      <c r="BN3588" s="2"/>
      <c r="BO3588" s="1"/>
      <c r="BP3588" s="1"/>
      <c r="BQ3588" s="1"/>
      <c r="BR3588" s="2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2"/>
      <c r="CG3588" s="1"/>
      <c r="CH3588" s="1"/>
      <c r="CI3588" s="2"/>
      <c r="CJ3588" s="1"/>
      <c r="CK3588" s="1"/>
      <c r="CL3588" s="1"/>
      <c r="CM3588" s="1"/>
      <c r="CN3588" s="1"/>
      <c r="CO3588" s="1"/>
      <c r="CP3588" s="1"/>
      <c r="CQ3588" s="1"/>
      <c r="CR3588" s="2"/>
      <c r="CS3588" s="2"/>
      <c r="CT3588" s="2"/>
      <c r="CU3588" s="2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2"/>
      <c r="DR3588" s="1"/>
      <c r="DS3588" s="1"/>
      <c r="DT3588" s="1"/>
      <c r="DU3588" s="2"/>
      <c r="DV3588" s="1"/>
      <c r="DW3588" s="1"/>
    </row>
    <row r="3589" spans="1:127" x14ac:dyDescent="0.3">
      <c r="A3589" s="1"/>
      <c r="B3589" s="1"/>
      <c r="C3589" s="1"/>
      <c r="D3589" s="1"/>
      <c r="E3589" s="1"/>
      <c r="F3589" s="1"/>
      <c r="G3589" s="2"/>
      <c r="H3589" s="2"/>
      <c r="I3589" s="1"/>
      <c r="J3589" s="1"/>
      <c r="K3589" s="2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2"/>
      <c r="BF3589" s="1"/>
      <c r="BG3589" s="1"/>
      <c r="BH3589" s="1"/>
      <c r="BI3589" s="1"/>
      <c r="BJ3589" s="1"/>
      <c r="BK3589" s="1"/>
      <c r="BL3589" s="1"/>
      <c r="BM3589" s="1"/>
      <c r="BN3589" s="2"/>
      <c r="BO3589" s="1"/>
      <c r="BP3589" s="1"/>
      <c r="BQ3589" s="1"/>
      <c r="BR3589" s="2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2"/>
      <c r="CG3589" s="1"/>
      <c r="CH3589" s="1"/>
      <c r="CI3589" s="2"/>
      <c r="CJ3589" s="1"/>
      <c r="CK3589" s="1"/>
      <c r="CL3589" s="1"/>
      <c r="CM3589" s="1"/>
      <c r="CN3589" s="1"/>
      <c r="CO3589" s="1"/>
      <c r="CP3589" s="1"/>
      <c r="CQ3589" s="1"/>
      <c r="CR3589" s="2"/>
      <c r="CS3589" s="2"/>
      <c r="CT3589" s="2"/>
      <c r="CU3589" s="2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2"/>
      <c r="DR3589" s="1"/>
      <c r="DS3589" s="1"/>
      <c r="DT3589" s="1"/>
      <c r="DU3589" s="2"/>
      <c r="DV3589" s="1"/>
      <c r="DW3589" s="1"/>
    </row>
    <row r="3590" spans="1:127" x14ac:dyDescent="0.3">
      <c r="A3590" s="1"/>
      <c r="B3590" s="1"/>
      <c r="C3590" s="1"/>
      <c r="D3590" s="1"/>
      <c r="E3590" s="1"/>
      <c r="F3590" s="1"/>
      <c r="G3590" s="2"/>
      <c r="H3590" s="2"/>
      <c r="I3590" s="1"/>
      <c r="J3590" s="1"/>
      <c r="K3590" s="2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2"/>
      <c r="BF3590" s="1"/>
      <c r="BG3590" s="1"/>
      <c r="BH3590" s="1"/>
      <c r="BI3590" s="1"/>
      <c r="BJ3590" s="1"/>
      <c r="BK3590" s="1"/>
      <c r="BL3590" s="1"/>
      <c r="BM3590" s="1"/>
      <c r="BN3590" s="2"/>
      <c r="BO3590" s="1"/>
      <c r="BP3590" s="1"/>
      <c r="BQ3590" s="1"/>
      <c r="BR3590" s="2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2"/>
      <c r="CG3590" s="1"/>
      <c r="CH3590" s="1"/>
      <c r="CI3590" s="2"/>
      <c r="CJ3590" s="1"/>
      <c r="CK3590" s="1"/>
      <c r="CL3590" s="1"/>
      <c r="CM3590" s="1"/>
      <c r="CN3590" s="1"/>
      <c r="CO3590" s="1"/>
      <c r="CP3590" s="1"/>
      <c r="CQ3590" s="1"/>
      <c r="CR3590" s="2"/>
      <c r="CS3590" s="2"/>
      <c r="CT3590" s="2"/>
      <c r="CU3590" s="2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2"/>
      <c r="DR3590" s="1"/>
      <c r="DS3590" s="1"/>
      <c r="DT3590" s="1"/>
      <c r="DU3590" s="2"/>
      <c r="DV3590" s="1"/>
      <c r="DW3590" s="1"/>
    </row>
    <row r="3591" spans="1:127" x14ac:dyDescent="0.3">
      <c r="A3591" s="1"/>
      <c r="B3591" s="1"/>
      <c r="C3591" s="1"/>
      <c r="D3591" s="1"/>
      <c r="E3591" s="1"/>
      <c r="F3591" s="1"/>
      <c r="G3591" s="2"/>
      <c r="H3591" s="2"/>
      <c r="I3591" s="1"/>
      <c r="J3591" s="1"/>
      <c r="K3591" s="2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2"/>
      <c r="BF3591" s="1"/>
      <c r="BG3591" s="1"/>
      <c r="BH3591" s="1"/>
      <c r="BI3591" s="1"/>
      <c r="BJ3591" s="1"/>
      <c r="BK3591" s="1"/>
      <c r="BL3591" s="1"/>
      <c r="BM3591" s="1"/>
      <c r="BN3591" s="2"/>
      <c r="BO3591" s="1"/>
      <c r="BP3591" s="1"/>
      <c r="BQ3591" s="1"/>
      <c r="BR3591" s="2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2"/>
      <c r="CG3591" s="1"/>
      <c r="CH3591" s="1"/>
      <c r="CI3591" s="2"/>
      <c r="CJ3591" s="1"/>
      <c r="CK3591" s="1"/>
      <c r="CL3591" s="1"/>
      <c r="CM3591" s="1"/>
      <c r="CN3591" s="1"/>
      <c r="CO3591" s="1"/>
      <c r="CP3591" s="1"/>
      <c r="CQ3591" s="1"/>
      <c r="CR3591" s="2"/>
      <c r="CS3591" s="2"/>
      <c r="CT3591" s="2"/>
      <c r="CU3591" s="2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2"/>
      <c r="DR3591" s="1"/>
      <c r="DS3591" s="1"/>
      <c r="DT3591" s="1"/>
      <c r="DU3591" s="2"/>
      <c r="DV3591" s="1"/>
      <c r="DW3591" s="1"/>
    </row>
    <row r="3592" spans="1:127" x14ac:dyDescent="0.3">
      <c r="A3592" s="1"/>
      <c r="B3592" s="1"/>
      <c r="C3592" s="1"/>
      <c r="D3592" s="1"/>
      <c r="E3592" s="1"/>
      <c r="F3592" s="1"/>
      <c r="G3592" s="2"/>
      <c r="H3592" s="2"/>
      <c r="I3592" s="1"/>
      <c r="J3592" s="1"/>
      <c r="K3592" s="2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2"/>
      <c r="BF3592" s="1"/>
      <c r="BG3592" s="1"/>
      <c r="BH3592" s="1"/>
      <c r="BI3592" s="1"/>
      <c r="BJ3592" s="1"/>
      <c r="BK3592" s="1"/>
      <c r="BL3592" s="1"/>
      <c r="BM3592" s="1"/>
      <c r="BN3592" s="2"/>
      <c r="BO3592" s="1"/>
      <c r="BP3592" s="1"/>
      <c r="BQ3592" s="1"/>
      <c r="BR3592" s="2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2"/>
      <c r="CG3592" s="1"/>
      <c r="CH3592" s="1"/>
      <c r="CI3592" s="2"/>
      <c r="CJ3592" s="1"/>
      <c r="CK3592" s="1"/>
      <c r="CL3592" s="1"/>
      <c r="CM3592" s="1"/>
      <c r="CN3592" s="1"/>
      <c r="CO3592" s="1"/>
      <c r="CP3592" s="1"/>
      <c r="CQ3592" s="1"/>
      <c r="CR3592" s="2"/>
      <c r="CS3592" s="2"/>
      <c r="CT3592" s="2"/>
      <c r="CU3592" s="2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2"/>
      <c r="DR3592" s="1"/>
      <c r="DS3592" s="1"/>
      <c r="DT3592" s="1"/>
      <c r="DU3592" s="2"/>
      <c r="DV3592" s="1"/>
      <c r="DW3592" s="1"/>
    </row>
    <row r="3593" spans="1:127" x14ac:dyDescent="0.3">
      <c r="A3593" s="1"/>
      <c r="B3593" s="1"/>
      <c r="C3593" s="1"/>
      <c r="D3593" s="1"/>
      <c r="E3593" s="1"/>
      <c r="F3593" s="1"/>
      <c r="G3593" s="2"/>
      <c r="H3593" s="2"/>
      <c r="I3593" s="1"/>
      <c r="J3593" s="1"/>
      <c r="K3593" s="2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2"/>
      <c r="BF3593" s="1"/>
      <c r="BG3593" s="1"/>
      <c r="BH3593" s="1"/>
      <c r="BI3593" s="1"/>
      <c r="BJ3593" s="1"/>
      <c r="BK3593" s="1"/>
      <c r="BL3593" s="1"/>
      <c r="BM3593" s="1"/>
      <c r="BN3593" s="2"/>
      <c r="BO3593" s="1"/>
      <c r="BP3593" s="1"/>
      <c r="BQ3593" s="1"/>
      <c r="BR3593" s="2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2"/>
      <c r="CG3593" s="1"/>
      <c r="CH3593" s="1"/>
      <c r="CI3593" s="2"/>
      <c r="CJ3593" s="1"/>
      <c r="CK3593" s="1"/>
      <c r="CL3593" s="1"/>
      <c r="CM3593" s="1"/>
      <c r="CN3593" s="1"/>
      <c r="CO3593" s="1"/>
      <c r="CP3593" s="1"/>
      <c r="CQ3593" s="1"/>
      <c r="CR3593" s="2"/>
      <c r="CS3593" s="2"/>
      <c r="CT3593" s="2"/>
      <c r="CU3593" s="2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2"/>
      <c r="DR3593" s="1"/>
      <c r="DS3593" s="1"/>
      <c r="DT3593" s="1"/>
      <c r="DU3593" s="2"/>
      <c r="DV3593" s="1"/>
      <c r="DW3593" s="1"/>
    </row>
    <row r="3594" spans="1:127" x14ac:dyDescent="0.3">
      <c r="A3594" s="1"/>
      <c r="B3594" s="1"/>
      <c r="C3594" s="1"/>
      <c r="D3594" s="1"/>
      <c r="E3594" s="1"/>
      <c r="F3594" s="1"/>
      <c r="G3594" s="2"/>
      <c r="H3594" s="2"/>
      <c r="I3594" s="1"/>
      <c r="J3594" s="1"/>
      <c r="K3594" s="2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2"/>
      <c r="BF3594" s="1"/>
      <c r="BG3594" s="1"/>
      <c r="BH3594" s="1"/>
      <c r="BI3594" s="1"/>
      <c r="BJ3594" s="1"/>
      <c r="BK3594" s="1"/>
      <c r="BL3594" s="1"/>
      <c r="BM3594" s="1"/>
      <c r="BN3594" s="2"/>
      <c r="BO3594" s="1"/>
      <c r="BP3594" s="1"/>
      <c r="BQ3594" s="1"/>
      <c r="BR3594" s="2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2"/>
      <c r="CG3594" s="1"/>
      <c r="CH3594" s="1"/>
      <c r="CI3594" s="2"/>
      <c r="CJ3594" s="1"/>
      <c r="CK3594" s="1"/>
      <c r="CL3594" s="1"/>
      <c r="CM3594" s="1"/>
      <c r="CN3594" s="1"/>
      <c r="CO3594" s="1"/>
      <c r="CP3594" s="1"/>
      <c r="CQ3594" s="1"/>
      <c r="CR3594" s="2"/>
      <c r="CS3594" s="2"/>
      <c r="CT3594" s="2"/>
      <c r="CU3594" s="2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2"/>
      <c r="DR3594" s="1"/>
      <c r="DS3594" s="1"/>
      <c r="DT3594" s="1"/>
      <c r="DU3594" s="2"/>
      <c r="DV3594" s="1"/>
      <c r="DW3594" s="1"/>
    </row>
    <row r="3595" spans="1:127" x14ac:dyDescent="0.3">
      <c r="A3595" s="1"/>
      <c r="B3595" s="1"/>
      <c r="C3595" s="1"/>
      <c r="D3595" s="1"/>
      <c r="E3595" s="1"/>
      <c r="F3595" s="1"/>
      <c r="G3595" s="2"/>
      <c r="H3595" s="2"/>
      <c r="I3595" s="1"/>
      <c r="J3595" s="1"/>
      <c r="K3595" s="2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2"/>
      <c r="BF3595" s="1"/>
      <c r="BG3595" s="1"/>
      <c r="BH3595" s="1"/>
      <c r="BI3595" s="1"/>
      <c r="BJ3595" s="1"/>
      <c r="BK3595" s="1"/>
      <c r="BL3595" s="1"/>
      <c r="BM3595" s="1"/>
      <c r="BN3595" s="2"/>
      <c r="BO3595" s="1"/>
      <c r="BP3595" s="1"/>
      <c r="BQ3595" s="1"/>
      <c r="BR3595" s="2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2"/>
      <c r="CG3595" s="1"/>
      <c r="CH3595" s="1"/>
      <c r="CI3595" s="2"/>
      <c r="CJ3595" s="1"/>
      <c r="CK3595" s="1"/>
      <c r="CL3595" s="1"/>
      <c r="CM3595" s="1"/>
      <c r="CN3595" s="1"/>
      <c r="CO3595" s="1"/>
      <c r="CP3595" s="1"/>
      <c r="CQ3595" s="1"/>
      <c r="CR3595" s="2"/>
      <c r="CS3595" s="2"/>
      <c r="CT3595" s="2"/>
      <c r="CU3595" s="2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2"/>
      <c r="DR3595" s="1"/>
      <c r="DS3595" s="1"/>
      <c r="DT3595" s="1"/>
      <c r="DU3595" s="2"/>
      <c r="DV3595" s="1"/>
      <c r="DW3595" s="1"/>
    </row>
    <row r="3596" spans="1:127" x14ac:dyDescent="0.3">
      <c r="A3596" s="1"/>
      <c r="B3596" s="1"/>
      <c r="C3596" s="1"/>
      <c r="D3596" s="1"/>
      <c r="E3596" s="1"/>
      <c r="F3596" s="1"/>
      <c r="G3596" s="2"/>
      <c r="H3596" s="2"/>
      <c r="I3596" s="1"/>
      <c r="J3596" s="1"/>
      <c r="K3596" s="2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2"/>
      <c r="BF3596" s="1"/>
      <c r="BG3596" s="1"/>
      <c r="BH3596" s="1"/>
      <c r="BI3596" s="1"/>
      <c r="BJ3596" s="1"/>
      <c r="BK3596" s="1"/>
      <c r="BL3596" s="1"/>
      <c r="BM3596" s="1"/>
      <c r="BN3596" s="2"/>
      <c r="BO3596" s="1"/>
      <c r="BP3596" s="1"/>
      <c r="BQ3596" s="1"/>
      <c r="BR3596" s="2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2"/>
      <c r="CG3596" s="1"/>
      <c r="CH3596" s="1"/>
      <c r="CI3596" s="2"/>
      <c r="CJ3596" s="1"/>
      <c r="CK3596" s="1"/>
      <c r="CL3596" s="1"/>
      <c r="CM3596" s="1"/>
      <c r="CN3596" s="1"/>
      <c r="CO3596" s="1"/>
      <c r="CP3596" s="1"/>
      <c r="CQ3596" s="1"/>
      <c r="CR3596" s="2"/>
      <c r="CS3596" s="2"/>
      <c r="CT3596" s="2"/>
      <c r="CU3596" s="2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2"/>
      <c r="DR3596" s="1"/>
      <c r="DS3596" s="1"/>
      <c r="DT3596" s="1"/>
      <c r="DU3596" s="2"/>
      <c r="DV3596" s="1"/>
      <c r="DW3596" s="1"/>
    </row>
    <row r="3597" spans="1:127" x14ac:dyDescent="0.3">
      <c r="A3597" s="1"/>
      <c r="B3597" s="1"/>
      <c r="C3597" s="1"/>
      <c r="D3597" s="1"/>
      <c r="E3597" s="1"/>
      <c r="F3597" s="1"/>
      <c r="G3597" s="2"/>
      <c r="H3597" s="2"/>
      <c r="I3597" s="1"/>
      <c r="J3597" s="1"/>
      <c r="K3597" s="2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2"/>
      <c r="BF3597" s="1"/>
      <c r="BG3597" s="1"/>
      <c r="BH3597" s="1"/>
      <c r="BI3597" s="1"/>
      <c r="BJ3597" s="1"/>
      <c r="BK3597" s="1"/>
      <c r="BL3597" s="1"/>
      <c r="BM3597" s="1"/>
      <c r="BN3597" s="2"/>
      <c r="BO3597" s="1"/>
      <c r="BP3597" s="1"/>
      <c r="BQ3597" s="1"/>
      <c r="BR3597" s="2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2"/>
      <c r="CG3597" s="1"/>
      <c r="CH3597" s="1"/>
      <c r="CI3597" s="2"/>
      <c r="CJ3597" s="1"/>
      <c r="CK3597" s="1"/>
      <c r="CL3597" s="1"/>
      <c r="CM3597" s="1"/>
      <c r="CN3597" s="1"/>
      <c r="CO3597" s="1"/>
      <c r="CP3597" s="1"/>
      <c r="CQ3597" s="1"/>
      <c r="CR3597" s="2"/>
      <c r="CS3597" s="2"/>
      <c r="CT3597" s="2"/>
      <c r="CU3597" s="2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2"/>
      <c r="DR3597" s="1"/>
      <c r="DS3597" s="1"/>
      <c r="DT3597" s="1"/>
      <c r="DU3597" s="2"/>
      <c r="DV3597" s="1"/>
      <c r="DW3597" s="1"/>
    </row>
    <row r="3598" spans="1:127" x14ac:dyDescent="0.3">
      <c r="A3598" s="1"/>
      <c r="B3598" s="1"/>
      <c r="C3598" s="1"/>
      <c r="D3598" s="1"/>
      <c r="E3598" s="1"/>
      <c r="F3598" s="1"/>
      <c r="G3598" s="2"/>
      <c r="H3598" s="2"/>
      <c r="I3598" s="1"/>
      <c r="J3598" s="1"/>
      <c r="K3598" s="2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2"/>
      <c r="BF3598" s="1"/>
      <c r="BG3598" s="1"/>
      <c r="BH3598" s="1"/>
      <c r="BI3598" s="1"/>
      <c r="BJ3598" s="1"/>
      <c r="BK3598" s="1"/>
      <c r="BL3598" s="1"/>
      <c r="BM3598" s="1"/>
      <c r="BN3598" s="2"/>
      <c r="BO3598" s="1"/>
      <c r="BP3598" s="1"/>
      <c r="BQ3598" s="1"/>
      <c r="BR3598" s="2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2"/>
      <c r="CG3598" s="1"/>
      <c r="CH3598" s="1"/>
      <c r="CI3598" s="2"/>
      <c r="CJ3598" s="1"/>
      <c r="CK3598" s="1"/>
      <c r="CL3598" s="1"/>
      <c r="CM3598" s="1"/>
      <c r="CN3598" s="1"/>
      <c r="CO3598" s="1"/>
      <c r="CP3598" s="1"/>
      <c r="CQ3598" s="1"/>
      <c r="CR3598" s="2"/>
      <c r="CS3598" s="2"/>
      <c r="CT3598" s="2"/>
      <c r="CU3598" s="2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2"/>
      <c r="DR3598" s="1"/>
      <c r="DS3598" s="1"/>
      <c r="DT3598" s="1"/>
      <c r="DU3598" s="2"/>
      <c r="DV3598" s="1"/>
      <c r="DW3598" s="1"/>
    </row>
    <row r="3599" spans="1:127" x14ac:dyDescent="0.3">
      <c r="A3599" s="1"/>
      <c r="B3599" s="1"/>
      <c r="C3599" s="1"/>
      <c r="D3599" s="1"/>
      <c r="E3599" s="1"/>
      <c r="F3599" s="1"/>
      <c r="G3599" s="2"/>
      <c r="H3599" s="2"/>
      <c r="I3599" s="1"/>
      <c r="J3599" s="1"/>
      <c r="K3599" s="2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2"/>
      <c r="BF3599" s="1"/>
      <c r="BG3599" s="1"/>
      <c r="BH3599" s="1"/>
      <c r="BI3599" s="1"/>
      <c r="BJ3599" s="1"/>
      <c r="BK3599" s="1"/>
      <c r="BL3599" s="1"/>
      <c r="BM3599" s="1"/>
      <c r="BN3599" s="2"/>
      <c r="BO3599" s="1"/>
      <c r="BP3599" s="1"/>
      <c r="BQ3599" s="1"/>
      <c r="BR3599" s="2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2"/>
      <c r="CG3599" s="1"/>
      <c r="CH3599" s="1"/>
      <c r="CI3599" s="2"/>
      <c r="CJ3599" s="1"/>
      <c r="CK3599" s="1"/>
      <c r="CL3599" s="1"/>
      <c r="CM3599" s="1"/>
      <c r="CN3599" s="1"/>
      <c r="CO3599" s="1"/>
      <c r="CP3599" s="1"/>
      <c r="CQ3599" s="1"/>
      <c r="CR3599" s="2"/>
      <c r="CS3599" s="2"/>
      <c r="CT3599" s="2"/>
      <c r="CU3599" s="2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2"/>
      <c r="DR3599" s="1"/>
      <c r="DS3599" s="1"/>
      <c r="DT3599" s="1"/>
      <c r="DU3599" s="2"/>
      <c r="DV3599" s="1"/>
      <c r="DW3599" s="1"/>
    </row>
    <row r="3600" spans="1:127" x14ac:dyDescent="0.3">
      <c r="A3600" s="1"/>
      <c r="B3600" s="1"/>
      <c r="C3600" s="1"/>
      <c r="D3600" s="1"/>
      <c r="E3600" s="1"/>
      <c r="F3600" s="1"/>
      <c r="G3600" s="1"/>
      <c r="H3600" s="2"/>
      <c r="I3600" s="1"/>
      <c r="J3600" s="1"/>
      <c r="K3600" s="2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2"/>
      <c r="BF3600" s="1"/>
      <c r="BG3600" s="1"/>
      <c r="BH3600" s="1"/>
      <c r="BI3600" s="1"/>
      <c r="BJ3600" s="1"/>
      <c r="BK3600" s="1"/>
      <c r="BL3600" s="1"/>
      <c r="BM3600" s="1"/>
      <c r="BN3600" s="2"/>
      <c r="BO3600" s="1"/>
      <c r="BP3600" s="1"/>
      <c r="BQ3600" s="1"/>
      <c r="BR3600" s="2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2"/>
      <c r="CG3600" s="1"/>
      <c r="CH3600" s="1"/>
      <c r="CI3600" s="2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2"/>
      <c r="DR3600" s="1"/>
      <c r="DS3600" s="1"/>
      <c r="DT3600" s="1"/>
      <c r="DU3600" s="2"/>
      <c r="DV3600" s="1"/>
      <c r="DW3600" s="1"/>
    </row>
    <row r="3601" spans="1:127" x14ac:dyDescent="0.3">
      <c r="A3601" s="1"/>
      <c r="B3601" s="1"/>
      <c r="C3601" s="1"/>
      <c r="D3601" s="1"/>
      <c r="E3601" s="1"/>
      <c r="F3601" s="1"/>
      <c r="G3601" s="2"/>
      <c r="H3601" s="2"/>
      <c r="I3601" s="1"/>
      <c r="J3601" s="1"/>
      <c r="K3601" s="2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2"/>
      <c r="BF3601" s="1"/>
      <c r="BG3601" s="1"/>
      <c r="BH3601" s="1"/>
      <c r="BI3601" s="1"/>
      <c r="BJ3601" s="1"/>
      <c r="BK3601" s="1"/>
      <c r="BL3601" s="1"/>
      <c r="BM3601" s="1"/>
      <c r="BN3601" s="2"/>
      <c r="BO3601" s="1"/>
      <c r="BP3601" s="1"/>
      <c r="BQ3601" s="1"/>
      <c r="BR3601" s="2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2"/>
      <c r="CG3601" s="1"/>
      <c r="CH3601" s="1"/>
      <c r="CI3601" s="2"/>
      <c r="CJ3601" s="1"/>
      <c r="CK3601" s="1"/>
      <c r="CL3601" s="1"/>
      <c r="CM3601" s="1"/>
      <c r="CN3601" s="1"/>
      <c r="CO3601" s="1"/>
      <c r="CP3601" s="1"/>
      <c r="CQ3601" s="1"/>
      <c r="CR3601" s="2"/>
      <c r="CS3601" s="2"/>
      <c r="CT3601" s="2"/>
      <c r="CU3601" s="2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2"/>
      <c r="DR3601" s="1"/>
      <c r="DS3601" s="1"/>
      <c r="DT3601" s="1"/>
      <c r="DU3601" s="2"/>
      <c r="DV3601" s="1"/>
      <c r="DW3601" s="1"/>
    </row>
    <row r="3602" spans="1:127" x14ac:dyDescent="0.3">
      <c r="A3602" s="1"/>
      <c r="B3602" s="1"/>
      <c r="C3602" s="1"/>
      <c r="D3602" s="1"/>
      <c r="E3602" s="1"/>
      <c r="F3602" s="1"/>
      <c r="G3602" s="1"/>
      <c r="H3602" s="2"/>
      <c r="I3602" s="1"/>
      <c r="J3602" s="1"/>
      <c r="K3602" s="2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2"/>
      <c r="BF3602" s="1"/>
      <c r="BG3602" s="1"/>
      <c r="BH3602" s="1"/>
      <c r="BI3602" s="1"/>
      <c r="BJ3602" s="1"/>
      <c r="BK3602" s="1"/>
      <c r="BL3602" s="1"/>
      <c r="BM3602" s="1"/>
      <c r="BN3602" s="2"/>
      <c r="BO3602" s="1"/>
      <c r="BP3602" s="1"/>
      <c r="BQ3602" s="1"/>
      <c r="BR3602" s="2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2"/>
      <c r="CG3602" s="1"/>
      <c r="CH3602" s="1"/>
      <c r="CI3602" s="2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2"/>
      <c r="DR3602" s="1"/>
      <c r="DS3602" s="1"/>
      <c r="DT3602" s="1"/>
      <c r="DU3602" s="1"/>
      <c r="DV3602" s="1"/>
      <c r="DW3602" s="1"/>
    </row>
    <row r="3603" spans="1:127" x14ac:dyDescent="0.3">
      <c r="A3603" s="1"/>
      <c r="B3603" s="1"/>
      <c r="C3603" s="1"/>
      <c r="D3603" s="1"/>
      <c r="E3603" s="1"/>
      <c r="F3603" s="1"/>
      <c r="G3603" s="2"/>
      <c r="H3603" s="2"/>
      <c r="I3603" s="1"/>
      <c r="J3603" s="1"/>
      <c r="K3603" s="2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2"/>
      <c r="BF3603" s="1"/>
      <c r="BG3603" s="1"/>
      <c r="BH3603" s="1"/>
      <c r="BI3603" s="1"/>
      <c r="BJ3603" s="1"/>
      <c r="BK3603" s="1"/>
      <c r="BL3603" s="1"/>
      <c r="BM3603" s="1"/>
      <c r="BN3603" s="2"/>
      <c r="BO3603" s="1"/>
      <c r="BP3603" s="1"/>
      <c r="BQ3603" s="1"/>
      <c r="BR3603" s="2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2"/>
      <c r="CG3603" s="1"/>
      <c r="CH3603" s="1"/>
      <c r="CI3603" s="2"/>
      <c r="CJ3603" s="1"/>
      <c r="CK3603" s="1"/>
      <c r="CL3603" s="1"/>
      <c r="CM3603" s="1"/>
      <c r="CN3603" s="1"/>
      <c r="CO3603" s="1"/>
      <c r="CP3603" s="1"/>
      <c r="CQ3603" s="1"/>
      <c r="CR3603" s="2"/>
      <c r="CS3603" s="2"/>
      <c r="CT3603" s="2"/>
      <c r="CU3603" s="2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2"/>
      <c r="DR3603" s="1"/>
      <c r="DS3603" s="1"/>
      <c r="DT3603" s="1"/>
      <c r="DU3603" s="2"/>
      <c r="DV3603" s="1"/>
      <c r="DW3603" s="1"/>
    </row>
    <row r="3604" spans="1:127" x14ac:dyDescent="0.3">
      <c r="A3604" s="1"/>
      <c r="B3604" s="1"/>
      <c r="C3604" s="1"/>
      <c r="D3604" s="1"/>
      <c r="E3604" s="1"/>
      <c r="F3604" s="1"/>
      <c r="G3604" s="2"/>
      <c r="H3604" s="2"/>
      <c r="I3604" s="1"/>
      <c r="J3604" s="1"/>
      <c r="K3604" s="2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2"/>
      <c r="BF3604" s="1"/>
      <c r="BG3604" s="1"/>
      <c r="BH3604" s="1"/>
      <c r="BI3604" s="1"/>
      <c r="BJ3604" s="1"/>
      <c r="BK3604" s="1"/>
      <c r="BL3604" s="1"/>
      <c r="BM3604" s="1"/>
      <c r="BN3604" s="2"/>
      <c r="BO3604" s="1"/>
      <c r="BP3604" s="1"/>
      <c r="BQ3604" s="1"/>
      <c r="BR3604" s="2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2"/>
      <c r="CG3604" s="1"/>
      <c r="CH3604" s="1"/>
      <c r="CI3604" s="2"/>
      <c r="CJ3604" s="1"/>
      <c r="CK3604" s="1"/>
      <c r="CL3604" s="1"/>
      <c r="CM3604" s="1"/>
      <c r="CN3604" s="1"/>
      <c r="CO3604" s="1"/>
      <c r="CP3604" s="1"/>
      <c r="CQ3604" s="1"/>
      <c r="CR3604" s="2"/>
      <c r="CS3604" s="2"/>
      <c r="CT3604" s="2"/>
      <c r="CU3604" s="2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2"/>
      <c r="DR3604" s="1"/>
      <c r="DS3604" s="1"/>
      <c r="DT3604" s="1"/>
      <c r="DU3604" s="2"/>
      <c r="DV3604" s="1"/>
      <c r="DW3604" s="1"/>
    </row>
    <row r="3605" spans="1:127" x14ac:dyDescent="0.3">
      <c r="A3605" s="1"/>
      <c r="B3605" s="1"/>
      <c r="C3605" s="1"/>
      <c r="D3605" s="1"/>
      <c r="E3605" s="1"/>
      <c r="F3605" s="1"/>
      <c r="G3605" s="2"/>
      <c r="H3605" s="2"/>
      <c r="I3605" s="1"/>
      <c r="J3605" s="1"/>
      <c r="K3605" s="2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2"/>
      <c r="BF3605" s="1"/>
      <c r="BG3605" s="1"/>
      <c r="BH3605" s="1"/>
      <c r="BI3605" s="1"/>
      <c r="BJ3605" s="1"/>
      <c r="BK3605" s="1"/>
      <c r="BL3605" s="1"/>
      <c r="BM3605" s="1"/>
      <c r="BN3605" s="2"/>
      <c r="BO3605" s="1"/>
      <c r="BP3605" s="1"/>
      <c r="BQ3605" s="1"/>
      <c r="BR3605" s="2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2"/>
      <c r="CG3605" s="1"/>
      <c r="CH3605" s="1"/>
      <c r="CI3605" s="2"/>
      <c r="CJ3605" s="1"/>
      <c r="CK3605" s="1"/>
      <c r="CL3605" s="1"/>
      <c r="CM3605" s="1"/>
      <c r="CN3605" s="1"/>
      <c r="CO3605" s="1"/>
      <c r="CP3605" s="1"/>
      <c r="CQ3605" s="1"/>
      <c r="CR3605" s="2"/>
      <c r="CS3605" s="2"/>
      <c r="CT3605" s="2"/>
      <c r="CU3605" s="2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2"/>
      <c r="DR3605" s="1"/>
      <c r="DS3605" s="1"/>
      <c r="DT3605" s="1"/>
      <c r="DU3605" s="2"/>
      <c r="DV3605" s="1"/>
      <c r="DW3605" s="1"/>
    </row>
    <row r="3606" spans="1:127" x14ac:dyDescent="0.3">
      <c r="A3606" s="1"/>
      <c r="B3606" s="1"/>
      <c r="C3606" s="1"/>
      <c r="D3606" s="1"/>
      <c r="E3606" s="1"/>
      <c r="F3606" s="1"/>
      <c r="G3606" s="2"/>
      <c r="H3606" s="2"/>
      <c r="I3606" s="1"/>
      <c r="J3606" s="1"/>
      <c r="K3606" s="2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2"/>
      <c r="BF3606" s="1"/>
      <c r="BG3606" s="1"/>
      <c r="BH3606" s="1"/>
      <c r="BI3606" s="1"/>
      <c r="BJ3606" s="1"/>
      <c r="BK3606" s="1"/>
      <c r="BL3606" s="1"/>
      <c r="BM3606" s="1"/>
      <c r="BN3606" s="2"/>
      <c r="BO3606" s="1"/>
      <c r="BP3606" s="1"/>
      <c r="BQ3606" s="1"/>
      <c r="BR3606" s="2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2"/>
      <c r="CG3606" s="1"/>
      <c r="CH3606" s="1"/>
      <c r="CI3606" s="2"/>
      <c r="CJ3606" s="1"/>
      <c r="CK3606" s="1"/>
      <c r="CL3606" s="1"/>
      <c r="CM3606" s="1"/>
      <c r="CN3606" s="1"/>
      <c r="CO3606" s="1"/>
      <c r="CP3606" s="1"/>
      <c r="CQ3606" s="1"/>
      <c r="CR3606" s="2"/>
      <c r="CS3606" s="2"/>
      <c r="CT3606" s="2"/>
      <c r="CU3606" s="2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2"/>
      <c r="DR3606" s="1"/>
      <c r="DS3606" s="1"/>
      <c r="DT3606" s="1"/>
      <c r="DU3606" s="2"/>
      <c r="DV3606" s="1"/>
      <c r="DW3606" s="1"/>
    </row>
    <row r="3607" spans="1:127" x14ac:dyDescent="0.3">
      <c r="A3607" s="1"/>
      <c r="B3607" s="1"/>
      <c r="C3607" s="1"/>
      <c r="D3607" s="1"/>
      <c r="E3607" s="1"/>
      <c r="F3607" s="1"/>
      <c r="G3607" s="2"/>
      <c r="H3607" s="2"/>
      <c r="I3607" s="1"/>
      <c r="J3607" s="1"/>
      <c r="K3607" s="2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2"/>
      <c r="BF3607" s="1"/>
      <c r="BG3607" s="1"/>
      <c r="BH3607" s="1"/>
      <c r="BI3607" s="1"/>
      <c r="BJ3607" s="1"/>
      <c r="BK3607" s="1"/>
      <c r="BL3607" s="1"/>
      <c r="BM3607" s="1"/>
      <c r="BN3607" s="2"/>
      <c r="BO3607" s="1"/>
      <c r="BP3607" s="1"/>
      <c r="BQ3607" s="1"/>
      <c r="BR3607" s="2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2"/>
      <c r="CG3607" s="1"/>
      <c r="CH3607" s="1"/>
      <c r="CI3607" s="2"/>
      <c r="CJ3607" s="1"/>
      <c r="CK3607" s="1"/>
      <c r="CL3607" s="1"/>
      <c r="CM3607" s="1"/>
      <c r="CN3607" s="1"/>
      <c r="CO3607" s="1"/>
      <c r="CP3607" s="1"/>
      <c r="CQ3607" s="1"/>
      <c r="CR3607" s="2"/>
      <c r="CS3607" s="2"/>
      <c r="CT3607" s="2"/>
      <c r="CU3607" s="2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2"/>
      <c r="DR3607" s="1"/>
      <c r="DS3607" s="1"/>
      <c r="DT3607" s="1"/>
      <c r="DU3607" s="2"/>
      <c r="DV3607" s="1"/>
      <c r="DW3607" s="1"/>
    </row>
    <row r="3608" spans="1:127" x14ac:dyDescent="0.3">
      <c r="A3608" s="1"/>
      <c r="B3608" s="1"/>
      <c r="C3608" s="1"/>
      <c r="D3608" s="1"/>
      <c r="E3608" s="1"/>
      <c r="F3608" s="1"/>
      <c r="G3608" s="2"/>
      <c r="H3608" s="2"/>
      <c r="I3608" s="1"/>
      <c r="J3608" s="1"/>
      <c r="K3608" s="2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2"/>
      <c r="BF3608" s="1"/>
      <c r="BG3608" s="1"/>
      <c r="BH3608" s="1"/>
      <c r="BI3608" s="1"/>
      <c r="BJ3608" s="1"/>
      <c r="BK3608" s="1"/>
      <c r="BL3608" s="1"/>
      <c r="BM3608" s="1"/>
      <c r="BN3608" s="2"/>
      <c r="BO3608" s="1"/>
      <c r="BP3608" s="1"/>
      <c r="BQ3608" s="1"/>
      <c r="BR3608" s="2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2"/>
      <c r="CG3608" s="1"/>
      <c r="CH3608" s="1"/>
      <c r="CI3608" s="2"/>
      <c r="CJ3608" s="1"/>
      <c r="CK3608" s="1"/>
      <c r="CL3608" s="1"/>
      <c r="CM3608" s="1"/>
      <c r="CN3608" s="1"/>
      <c r="CO3608" s="1"/>
      <c r="CP3608" s="1"/>
      <c r="CQ3608" s="1"/>
      <c r="CR3608" s="2"/>
      <c r="CS3608" s="2"/>
      <c r="CT3608" s="2"/>
      <c r="CU3608" s="2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2"/>
      <c r="DR3608" s="1"/>
      <c r="DS3608" s="1"/>
      <c r="DT3608" s="1"/>
      <c r="DU3608" s="2"/>
      <c r="DV3608" s="1"/>
      <c r="DW3608" s="1"/>
    </row>
    <row r="3609" spans="1:127" x14ac:dyDescent="0.3">
      <c r="A3609" s="1"/>
      <c r="B3609" s="1"/>
      <c r="C3609" s="1"/>
      <c r="D3609" s="1"/>
      <c r="E3609" s="1"/>
      <c r="F3609" s="1"/>
      <c r="G3609" s="1"/>
      <c r="H3609" s="2"/>
      <c r="I3609" s="1"/>
      <c r="J3609" s="1"/>
      <c r="K3609" s="2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2"/>
      <c r="BF3609" s="1"/>
      <c r="BG3609" s="1"/>
      <c r="BH3609" s="1"/>
      <c r="BI3609" s="1"/>
      <c r="BJ3609" s="1"/>
      <c r="BK3609" s="1"/>
      <c r="BL3609" s="1"/>
      <c r="BM3609" s="1"/>
      <c r="BN3609" s="2"/>
      <c r="BO3609" s="1"/>
      <c r="BP3609" s="1"/>
      <c r="BQ3609" s="1"/>
      <c r="BR3609" s="2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2"/>
      <c r="CG3609" s="1"/>
      <c r="CH3609" s="1"/>
      <c r="CI3609" s="2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2"/>
      <c r="DR3609" s="1"/>
      <c r="DS3609" s="1"/>
      <c r="DT3609" s="1"/>
      <c r="DU3609" s="2"/>
      <c r="DV3609" s="1"/>
      <c r="DW3609" s="1"/>
    </row>
    <row r="3610" spans="1:127" x14ac:dyDescent="0.3">
      <c r="A3610" s="1"/>
      <c r="B3610" s="1"/>
      <c r="C3610" s="1"/>
      <c r="D3610" s="1"/>
      <c r="E3610" s="1"/>
      <c r="F3610" s="1"/>
      <c r="G3610" s="1"/>
      <c r="H3610" s="2"/>
      <c r="I3610" s="1"/>
      <c r="J3610" s="1"/>
      <c r="K3610" s="2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2"/>
      <c r="BF3610" s="1"/>
      <c r="BG3610" s="1"/>
      <c r="BH3610" s="1"/>
      <c r="BI3610" s="1"/>
      <c r="BJ3610" s="1"/>
      <c r="BK3610" s="1"/>
      <c r="BL3610" s="1"/>
      <c r="BM3610" s="1"/>
      <c r="BN3610" s="2"/>
      <c r="BO3610" s="1"/>
      <c r="BP3610" s="1"/>
      <c r="BQ3610" s="1"/>
      <c r="BR3610" s="2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2"/>
      <c r="CG3610" s="1"/>
      <c r="CH3610" s="1"/>
      <c r="CI3610" s="2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2"/>
      <c r="DR3610" s="1"/>
      <c r="DS3610" s="1"/>
      <c r="DT3610" s="1"/>
      <c r="DU3610" s="1"/>
      <c r="DV3610" s="1"/>
      <c r="DW3610" s="1"/>
    </row>
    <row r="3611" spans="1:127" x14ac:dyDescent="0.3">
      <c r="A3611" s="1"/>
      <c r="B3611" s="1"/>
      <c r="C3611" s="1"/>
      <c r="D3611" s="1"/>
      <c r="E3611" s="1"/>
      <c r="F3611" s="1"/>
      <c r="G3611" s="1"/>
      <c r="H3611" s="2"/>
      <c r="I3611" s="1"/>
      <c r="J3611" s="1"/>
      <c r="K3611" s="2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2"/>
      <c r="BF3611" s="1"/>
      <c r="BG3611" s="1"/>
      <c r="BH3611" s="1"/>
      <c r="BI3611" s="1"/>
      <c r="BJ3611" s="1"/>
      <c r="BK3611" s="1"/>
      <c r="BL3611" s="1"/>
      <c r="BM3611" s="1"/>
      <c r="BN3611" s="2"/>
      <c r="BO3611" s="1"/>
      <c r="BP3611" s="1"/>
      <c r="BQ3611" s="1"/>
      <c r="BR3611" s="2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2"/>
      <c r="CG3611" s="1"/>
      <c r="CH3611" s="1"/>
      <c r="CI3611" s="2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2"/>
      <c r="DR3611" s="1"/>
      <c r="DS3611" s="1"/>
      <c r="DT3611" s="1"/>
      <c r="DU3611" s="1"/>
      <c r="DV3611" s="1"/>
      <c r="DW3611" s="1"/>
    </row>
    <row r="3612" spans="1:127" x14ac:dyDescent="0.3">
      <c r="A3612" s="1"/>
      <c r="B3612" s="1"/>
      <c r="C3612" s="1"/>
      <c r="D3612" s="1"/>
      <c r="E3612" s="1"/>
      <c r="F3612" s="1"/>
      <c r="G3612" s="1"/>
      <c r="H3612" s="2"/>
      <c r="I3612" s="1"/>
      <c r="J3612" s="1"/>
      <c r="K3612" s="2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2"/>
      <c r="BF3612" s="1"/>
      <c r="BG3612" s="1"/>
      <c r="BH3612" s="1"/>
      <c r="BI3612" s="1"/>
      <c r="BJ3612" s="1"/>
      <c r="BK3612" s="1"/>
      <c r="BL3612" s="1"/>
      <c r="BM3612" s="1"/>
      <c r="BN3612" s="2"/>
      <c r="BO3612" s="1"/>
      <c r="BP3612" s="1"/>
      <c r="BQ3612" s="1"/>
      <c r="BR3612" s="2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2"/>
      <c r="CG3612" s="1"/>
      <c r="CH3612" s="1"/>
      <c r="CI3612" s="2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2"/>
      <c r="DR3612" s="1"/>
      <c r="DS3612" s="1"/>
      <c r="DT3612" s="1"/>
      <c r="DU3612" s="2"/>
      <c r="DV3612" s="1"/>
      <c r="DW3612" s="1"/>
    </row>
    <row r="3613" spans="1:127" x14ac:dyDescent="0.3">
      <c r="A3613" s="1"/>
      <c r="B3613" s="1"/>
      <c r="C3613" s="1"/>
      <c r="D3613" s="1"/>
      <c r="E3613" s="1"/>
      <c r="F3613" s="1"/>
      <c r="G3613" s="2"/>
      <c r="H3613" s="2"/>
      <c r="I3613" s="1"/>
      <c r="J3613" s="1"/>
      <c r="K3613" s="2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2"/>
      <c r="BF3613" s="1"/>
      <c r="BG3613" s="1"/>
      <c r="BH3613" s="1"/>
      <c r="BI3613" s="1"/>
      <c r="BJ3613" s="1"/>
      <c r="BK3613" s="1"/>
      <c r="BL3613" s="1"/>
      <c r="BM3613" s="1"/>
      <c r="BN3613" s="2"/>
      <c r="BO3613" s="1"/>
      <c r="BP3613" s="1"/>
      <c r="BQ3613" s="1"/>
      <c r="BR3613" s="2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2"/>
      <c r="CG3613" s="1"/>
      <c r="CH3613" s="1"/>
      <c r="CI3613" s="2"/>
      <c r="CJ3613" s="1"/>
      <c r="CK3613" s="1"/>
      <c r="CL3613" s="1"/>
      <c r="CM3613" s="1"/>
      <c r="CN3613" s="1"/>
      <c r="CO3613" s="1"/>
      <c r="CP3613" s="1"/>
      <c r="CQ3613" s="1"/>
      <c r="CR3613" s="2"/>
      <c r="CS3613" s="2"/>
      <c r="CT3613" s="2"/>
      <c r="CU3613" s="2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2"/>
      <c r="DR3613" s="1"/>
      <c r="DS3613" s="1"/>
      <c r="DT3613" s="1"/>
      <c r="DU3613" s="2"/>
      <c r="DV3613" s="1"/>
      <c r="DW3613" s="1"/>
    </row>
    <row r="3614" spans="1:127" x14ac:dyDescent="0.3">
      <c r="A3614" s="1"/>
      <c r="B3614" s="1"/>
      <c r="C3614" s="1"/>
      <c r="D3614" s="1"/>
      <c r="E3614" s="1"/>
      <c r="F3614" s="1"/>
      <c r="G3614" s="2"/>
      <c r="H3614" s="2"/>
      <c r="I3614" s="1"/>
      <c r="J3614" s="1"/>
      <c r="K3614" s="2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2"/>
      <c r="BF3614" s="1"/>
      <c r="BG3614" s="1"/>
      <c r="BH3614" s="1"/>
      <c r="BI3614" s="1"/>
      <c r="BJ3614" s="1"/>
      <c r="BK3614" s="1"/>
      <c r="BL3614" s="1"/>
      <c r="BM3614" s="1"/>
      <c r="BN3614" s="2"/>
      <c r="BO3614" s="1"/>
      <c r="BP3614" s="1"/>
      <c r="BQ3614" s="1"/>
      <c r="BR3614" s="2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2"/>
      <c r="CG3614" s="1"/>
      <c r="CH3614" s="1"/>
      <c r="CI3614" s="2"/>
      <c r="CJ3614" s="1"/>
      <c r="CK3614" s="1"/>
      <c r="CL3614" s="1"/>
      <c r="CM3614" s="1"/>
      <c r="CN3614" s="1"/>
      <c r="CO3614" s="1"/>
      <c r="CP3614" s="1"/>
      <c r="CQ3614" s="1"/>
      <c r="CR3614" s="2"/>
      <c r="CS3614" s="2"/>
      <c r="CT3614" s="2"/>
      <c r="CU3614" s="2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2"/>
      <c r="DR3614" s="1"/>
      <c r="DS3614" s="1"/>
      <c r="DT3614" s="1"/>
      <c r="DU3614" s="2"/>
      <c r="DV3614" s="1"/>
      <c r="DW3614" s="1"/>
    </row>
    <row r="3615" spans="1:127" x14ac:dyDescent="0.3">
      <c r="A3615" s="1"/>
      <c r="B3615" s="1"/>
      <c r="C3615" s="1"/>
      <c r="D3615" s="1"/>
      <c r="E3615" s="1"/>
      <c r="F3615" s="1"/>
      <c r="G3615" s="2"/>
      <c r="H3615" s="2"/>
      <c r="I3615" s="1"/>
      <c r="J3615" s="1"/>
      <c r="K3615" s="2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2"/>
      <c r="BF3615" s="1"/>
      <c r="BG3615" s="1"/>
      <c r="BH3615" s="1"/>
      <c r="BI3615" s="1"/>
      <c r="BJ3615" s="1"/>
      <c r="BK3615" s="1"/>
      <c r="BL3615" s="1"/>
      <c r="BM3615" s="1"/>
      <c r="BN3615" s="2"/>
      <c r="BO3615" s="1"/>
      <c r="BP3615" s="1"/>
      <c r="BQ3615" s="1"/>
      <c r="BR3615" s="2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2"/>
      <c r="CG3615" s="1"/>
      <c r="CH3615" s="1"/>
      <c r="CI3615" s="2"/>
      <c r="CJ3615" s="1"/>
      <c r="CK3615" s="1"/>
      <c r="CL3615" s="1"/>
      <c r="CM3615" s="1"/>
      <c r="CN3615" s="1"/>
      <c r="CO3615" s="1"/>
      <c r="CP3615" s="1"/>
      <c r="CQ3615" s="1"/>
      <c r="CR3615" s="2"/>
      <c r="CS3615" s="2"/>
      <c r="CT3615" s="2"/>
      <c r="CU3615" s="2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2"/>
      <c r="DR3615" s="1"/>
      <c r="DS3615" s="1"/>
      <c r="DT3615" s="1"/>
      <c r="DU3615" s="2"/>
      <c r="DV3615" s="1"/>
      <c r="DW3615" s="1"/>
    </row>
    <row r="3616" spans="1:127" x14ac:dyDescent="0.3">
      <c r="A3616" s="1"/>
      <c r="B3616" s="1"/>
      <c r="C3616" s="1"/>
      <c r="D3616" s="1"/>
      <c r="E3616" s="1"/>
      <c r="F3616" s="1"/>
      <c r="G3616" s="2"/>
      <c r="H3616" s="2"/>
      <c r="I3616" s="1"/>
      <c r="J3616" s="1"/>
      <c r="K3616" s="2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2"/>
      <c r="BF3616" s="1"/>
      <c r="BG3616" s="1"/>
      <c r="BH3616" s="1"/>
      <c r="BI3616" s="1"/>
      <c r="BJ3616" s="1"/>
      <c r="BK3616" s="1"/>
      <c r="BL3616" s="1"/>
      <c r="BM3616" s="1"/>
      <c r="BN3616" s="2"/>
      <c r="BO3616" s="1"/>
      <c r="BP3616" s="1"/>
      <c r="BQ3616" s="1"/>
      <c r="BR3616" s="2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2"/>
      <c r="CG3616" s="1"/>
      <c r="CH3616" s="1"/>
      <c r="CI3616" s="2"/>
      <c r="CJ3616" s="1"/>
      <c r="CK3616" s="1"/>
      <c r="CL3616" s="1"/>
      <c r="CM3616" s="1"/>
      <c r="CN3616" s="1"/>
      <c r="CO3616" s="1"/>
      <c r="CP3616" s="1"/>
      <c r="CQ3616" s="1"/>
      <c r="CR3616" s="2"/>
      <c r="CS3616" s="2"/>
      <c r="CT3616" s="2"/>
      <c r="CU3616" s="2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2"/>
      <c r="DR3616" s="1"/>
      <c r="DS3616" s="1"/>
      <c r="DT3616" s="1"/>
      <c r="DU3616" s="2"/>
      <c r="DV3616" s="1"/>
      <c r="DW3616" s="1"/>
    </row>
    <row r="3617" spans="1:127" x14ac:dyDescent="0.3">
      <c r="A3617" s="1"/>
      <c r="B3617" s="1"/>
      <c r="C3617" s="1"/>
      <c r="D3617" s="1"/>
      <c r="E3617" s="1"/>
      <c r="F3617" s="1"/>
      <c r="G3617" s="1"/>
      <c r="H3617" s="2"/>
      <c r="I3617" s="1"/>
      <c r="J3617" s="1"/>
      <c r="K3617" s="2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2"/>
      <c r="BF3617" s="1"/>
      <c r="BG3617" s="1"/>
      <c r="BH3617" s="1"/>
      <c r="BI3617" s="1"/>
      <c r="BJ3617" s="1"/>
      <c r="BK3617" s="1"/>
      <c r="BL3617" s="1"/>
      <c r="BM3617" s="1"/>
      <c r="BN3617" s="2"/>
      <c r="BO3617" s="1"/>
      <c r="BP3617" s="1"/>
      <c r="BQ3617" s="1"/>
      <c r="BR3617" s="2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2"/>
      <c r="CG3617" s="1"/>
      <c r="CH3617" s="1"/>
      <c r="CI3617" s="2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2"/>
      <c r="DR3617" s="1"/>
      <c r="DS3617" s="1"/>
      <c r="DT3617" s="1"/>
      <c r="DU3617" s="1"/>
      <c r="DV3617" s="1"/>
      <c r="DW3617" s="1"/>
    </row>
    <row r="3618" spans="1:127" x14ac:dyDescent="0.3">
      <c r="A3618" s="1"/>
      <c r="B3618" s="1"/>
      <c r="C3618" s="1"/>
      <c r="D3618" s="1"/>
      <c r="E3618" s="1"/>
      <c r="F3618" s="1"/>
      <c r="G3618" s="2"/>
      <c r="H3618" s="2"/>
      <c r="I3618" s="1"/>
      <c r="J3618" s="1"/>
      <c r="K3618" s="2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2"/>
      <c r="BF3618" s="1"/>
      <c r="BG3618" s="1"/>
      <c r="BH3618" s="1"/>
      <c r="BI3618" s="1"/>
      <c r="BJ3618" s="1"/>
      <c r="BK3618" s="1"/>
      <c r="BL3618" s="1"/>
      <c r="BM3618" s="1"/>
      <c r="BN3618" s="2"/>
      <c r="BO3618" s="1"/>
      <c r="BP3618" s="1"/>
      <c r="BQ3618" s="1"/>
      <c r="BR3618" s="2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2"/>
      <c r="CG3618" s="1"/>
      <c r="CH3618" s="1"/>
      <c r="CI3618" s="2"/>
      <c r="CJ3618" s="1"/>
      <c r="CK3618" s="1"/>
      <c r="CL3618" s="1"/>
      <c r="CM3618" s="1"/>
      <c r="CN3618" s="1"/>
      <c r="CO3618" s="1"/>
      <c r="CP3618" s="1"/>
      <c r="CQ3618" s="1"/>
      <c r="CR3618" s="2"/>
      <c r="CS3618" s="2"/>
      <c r="CT3618" s="2"/>
      <c r="CU3618" s="2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2"/>
      <c r="DR3618" s="1"/>
      <c r="DS3618" s="1"/>
      <c r="DT3618" s="1"/>
      <c r="DU3618" s="2"/>
      <c r="DV3618" s="1"/>
      <c r="DW3618" s="1"/>
    </row>
    <row r="3619" spans="1:127" x14ac:dyDescent="0.3">
      <c r="A3619" s="1"/>
      <c r="B3619" s="1"/>
      <c r="C3619" s="1"/>
      <c r="D3619" s="1"/>
      <c r="E3619" s="1"/>
      <c r="F3619" s="1"/>
      <c r="G3619" s="1"/>
      <c r="H3619" s="2"/>
      <c r="I3619" s="1"/>
      <c r="J3619" s="1"/>
      <c r="K3619" s="2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2"/>
      <c r="BF3619" s="1"/>
      <c r="BG3619" s="1"/>
      <c r="BH3619" s="1"/>
      <c r="BI3619" s="1"/>
      <c r="BJ3619" s="1"/>
      <c r="BK3619" s="1"/>
      <c r="BL3619" s="1"/>
      <c r="BM3619" s="1"/>
      <c r="BN3619" s="2"/>
      <c r="BO3619" s="1"/>
      <c r="BP3619" s="1"/>
      <c r="BQ3619" s="1"/>
      <c r="BR3619" s="2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2"/>
      <c r="CG3619" s="1"/>
      <c r="CH3619" s="1"/>
      <c r="CI3619" s="2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2"/>
      <c r="DR3619" s="1"/>
      <c r="DS3619" s="1"/>
      <c r="DT3619" s="1"/>
      <c r="DU3619" s="1"/>
      <c r="DV3619" s="1"/>
      <c r="DW3619" s="1"/>
    </row>
    <row r="3620" spans="1:127" x14ac:dyDescent="0.3">
      <c r="A3620" s="1"/>
      <c r="B3620" s="1"/>
      <c r="C3620" s="1"/>
      <c r="D3620" s="1"/>
      <c r="E3620" s="1"/>
      <c r="F3620" s="1"/>
      <c r="G3620" s="2"/>
      <c r="H3620" s="2"/>
      <c r="I3620" s="1"/>
      <c r="J3620" s="1"/>
      <c r="K3620" s="2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2"/>
      <c r="BF3620" s="1"/>
      <c r="BG3620" s="1"/>
      <c r="BH3620" s="1"/>
      <c r="BI3620" s="1"/>
      <c r="BJ3620" s="1"/>
      <c r="BK3620" s="1"/>
      <c r="BL3620" s="1"/>
      <c r="BM3620" s="1"/>
      <c r="BN3620" s="2"/>
      <c r="BO3620" s="1"/>
      <c r="BP3620" s="1"/>
      <c r="BQ3620" s="1"/>
      <c r="BR3620" s="2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2"/>
      <c r="CG3620" s="1"/>
      <c r="CH3620" s="1"/>
      <c r="CI3620" s="2"/>
      <c r="CJ3620" s="1"/>
      <c r="CK3620" s="1"/>
      <c r="CL3620" s="1"/>
      <c r="CM3620" s="1"/>
      <c r="CN3620" s="1"/>
      <c r="CO3620" s="1"/>
      <c r="CP3620" s="1"/>
      <c r="CQ3620" s="1"/>
      <c r="CR3620" s="2"/>
      <c r="CS3620" s="2"/>
      <c r="CT3620" s="2"/>
      <c r="CU3620" s="2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2"/>
      <c r="DR3620" s="1"/>
      <c r="DS3620" s="1"/>
      <c r="DT3620" s="1"/>
      <c r="DU3620" s="2"/>
      <c r="DV3620" s="1"/>
      <c r="DW3620" s="1"/>
    </row>
    <row r="3621" spans="1:127" x14ac:dyDescent="0.3">
      <c r="A3621" s="1"/>
      <c r="B3621" s="1"/>
      <c r="C3621" s="1"/>
      <c r="D3621" s="1"/>
      <c r="E3621" s="1"/>
      <c r="F3621" s="1"/>
      <c r="G3621" s="1"/>
      <c r="H3621" s="2"/>
      <c r="I3621" s="1"/>
      <c r="J3621" s="1"/>
      <c r="K3621" s="2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2"/>
      <c r="BF3621" s="1"/>
      <c r="BG3621" s="1"/>
      <c r="BH3621" s="1"/>
      <c r="BI3621" s="1"/>
      <c r="BJ3621" s="1"/>
      <c r="BK3621" s="1"/>
      <c r="BL3621" s="1"/>
      <c r="BM3621" s="1"/>
      <c r="BN3621" s="2"/>
      <c r="BO3621" s="1"/>
      <c r="BP3621" s="1"/>
      <c r="BQ3621" s="1"/>
      <c r="BR3621" s="2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2"/>
      <c r="CG3621" s="1"/>
      <c r="CH3621" s="1"/>
      <c r="CI3621" s="2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2"/>
      <c r="DR3621" s="1"/>
      <c r="DS3621" s="1"/>
      <c r="DT3621" s="1"/>
      <c r="DU3621" s="1"/>
      <c r="DV3621" s="1"/>
      <c r="DW3621" s="1"/>
    </row>
    <row r="3622" spans="1:127" x14ac:dyDescent="0.3">
      <c r="A3622" s="1"/>
      <c r="B3622" s="1"/>
      <c r="C3622" s="1"/>
      <c r="D3622" s="1"/>
      <c r="E3622" s="1"/>
      <c r="F3622" s="1"/>
      <c r="G3622" s="2"/>
      <c r="H3622" s="2"/>
      <c r="I3622" s="1"/>
      <c r="J3622" s="1"/>
      <c r="K3622" s="2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2"/>
      <c r="BF3622" s="1"/>
      <c r="BG3622" s="1"/>
      <c r="BH3622" s="1"/>
      <c r="BI3622" s="1"/>
      <c r="BJ3622" s="1"/>
      <c r="BK3622" s="1"/>
      <c r="BL3622" s="1"/>
      <c r="BM3622" s="1"/>
      <c r="BN3622" s="2"/>
      <c r="BO3622" s="1"/>
      <c r="BP3622" s="1"/>
      <c r="BQ3622" s="1"/>
      <c r="BR3622" s="2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2"/>
      <c r="CG3622" s="1"/>
      <c r="CH3622" s="1"/>
      <c r="CI3622" s="2"/>
      <c r="CJ3622" s="1"/>
      <c r="CK3622" s="1"/>
      <c r="CL3622" s="1"/>
      <c r="CM3622" s="1"/>
      <c r="CN3622" s="1"/>
      <c r="CO3622" s="1"/>
      <c r="CP3622" s="1"/>
      <c r="CQ3622" s="1"/>
      <c r="CR3622" s="2"/>
      <c r="CS3622" s="2"/>
      <c r="CT3622" s="2"/>
      <c r="CU3622" s="2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2"/>
      <c r="DR3622" s="1"/>
      <c r="DS3622" s="1"/>
      <c r="DT3622" s="1"/>
      <c r="DU3622" s="2"/>
      <c r="DV3622" s="1"/>
      <c r="DW3622" s="1"/>
    </row>
    <row r="3623" spans="1:127" x14ac:dyDescent="0.3">
      <c r="A3623" s="1"/>
      <c r="B3623" s="1"/>
      <c r="C3623" s="1"/>
      <c r="D3623" s="1"/>
      <c r="E3623" s="1"/>
      <c r="F3623" s="1"/>
      <c r="G3623" s="2"/>
      <c r="H3623" s="2"/>
      <c r="I3623" s="1"/>
      <c r="J3623" s="1"/>
      <c r="K3623" s="2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2"/>
      <c r="BF3623" s="1"/>
      <c r="BG3623" s="1"/>
      <c r="BH3623" s="1"/>
      <c r="BI3623" s="1"/>
      <c r="BJ3623" s="1"/>
      <c r="BK3623" s="1"/>
      <c r="BL3623" s="1"/>
      <c r="BM3623" s="1"/>
      <c r="BN3623" s="2"/>
      <c r="BO3623" s="1"/>
      <c r="BP3623" s="1"/>
      <c r="BQ3623" s="1"/>
      <c r="BR3623" s="2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2"/>
      <c r="CG3623" s="1"/>
      <c r="CH3623" s="1"/>
      <c r="CI3623" s="2"/>
      <c r="CJ3623" s="1"/>
      <c r="CK3623" s="1"/>
      <c r="CL3623" s="1"/>
      <c r="CM3623" s="1"/>
      <c r="CN3623" s="1"/>
      <c r="CO3623" s="1"/>
      <c r="CP3623" s="1"/>
      <c r="CQ3623" s="1"/>
      <c r="CR3623" s="2"/>
      <c r="CS3623" s="2"/>
      <c r="CT3623" s="2"/>
      <c r="CU3623" s="2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2"/>
      <c r="DR3623" s="1"/>
      <c r="DS3623" s="1"/>
      <c r="DT3623" s="1"/>
      <c r="DU3623" s="2"/>
      <c r="DV3623" s="1"/>
      <c r="DW3623" s="1"/>
    </row>
    <row r="3624" spans="1:127" x14ac:dyDescent="0.3">
      <c r="A3624" s="1"/>
      <c r="B3624" s="1"/>
      <c r="C3624" s="1"/>
      <c r="D3624" s="1"/>
      <c r="E3624" s="1"/>
      <c r="F3624" s="1"/>
      <c r="G3624" s="2"/>
      <c r="H3624" s="2"/>
      <c r="I3624" s="1"/>
      <c r="J3624" s="1"/>
      <c r="K3624" s="2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2"/>
      <c r="BF3624" s="1"/>
      <c r="BG3624" s="1"/>
      <c r="BH3624" s="1"/>
      <c r="BI3624" s="1"/>
      <c r="BJ3624" s="1"/>
      <c r="BK3624" s="1"/>
      <c r="BL3624" s="1"/>
      <c r="BM3624" s="1"/>
      <c r="BN3624" s="2"/>
      <c r="BO3624" s="1"/>
      <c r="BP3624" s="1"/>
      <c r="BQ3624" s="1"/>
      <c r="BR3624" s="2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2"/>
      <c r="CG3624" s="1"/>
      <c r="CH3624" s="1"/>
      <c r="CI3624" s="2"/>
      <c r="CJ3624" s="1"/>
      <c r="CK3624" s="1"/>
      <c r="CL3624" s="1"/>
      <c r="CM3624" s="1"/>
      <c r="CN3624" s="1"/>
      <c r="CO3624" s="1"/>
      <c r="CP3624" s="1"/>
      <c r="CQ3624" s="1"/>
      <c r="CR3624" s="2"/>
      <c r="CS3624" s="2"/>
      <c r="CT3624" s="2"/>
      <c r="CU3624" s="2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2"/>
      <c r="DR3624" s="1"/>
      <c r="DS3624" s="1"/>
      <c r="DT3624" s="1"/>
      <c r="DU3624" s="2"/>
      <c r="DV3624" s="1"/>
      <c r="DW3624" s="1"/>
    </row>
    <row r="3625" spans="1:127" x14ac:dyDescent="0.3">
      <c r="A3625" s="1"/>
      <c r="B3625" s="1"/>
      <c r="C3625" s="1"/>
      <c r="D3625" s="1"/>
      <c r="E3625" s="1"/>
      <c r="F3625" s="1"/>
      <c r="G3625" s="1"/>
      <c r="H3625" s="2"/>
      <c r="I3625" s="1"/>
      <c r="J3625" s="1"/>
      <c r="K3625" s="2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2"/>
      <c r="BF3625" s="1"/>
      <c r="BG3625" s="1"/>
      <c r="BH3625" s="1"/>
      <c r="BI3625" s="1"/>
      <c r="BJ3625" s="1"/>
      <c r="BK3625" s="1"/>
      <c r="BL3625" s="1"/>
      <c r="BM3625" s="1"/>
      <c r="BN3625" s="2"/>
      <c r="BO3625" s="1"/>
      <c r="BP3625" s="1"/>
      <c r="BQ3625" s="1"/>
      <c r="BR3625" s="2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2"/>
      <c r="CG3625" s="1"/>
      <c r="CH3625" s="1"/>
      <c r="CI3625" s="2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2"/>
      <c r="DR3625" s="1"/>
      <c r="DS3625" s="1"/>
      <c r="DT3625" s="1"/>
      <c r="DU3625" s="2"/>
      <c r="DV3625" s="1"/>
      <c r="DW3625" s="1"/>
    </row>
    <row r="3626" spans="1:127" x14ac:dyDescent="0.3">
      <c r="A3626" s="1"/>
      <c r="B3626" s="1"/>
      <c r="C3626" s="1"/>
      <c r="D3626" s="1"/>
      <c r="E3626" s="1"/>
      <c r="F3626" s="1"/>
      <c r="G3626" s="1"/>
      <c r="H3626" s="2"/>
      <c r="I3626" s="1"/>
      <c r="J3626" s="1"/>
      <c r="K3626" s="2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2"/>
      <c r="BF3626" s="1"/>
      <c r="BG3626" s="1"/>
      <c r="BH3626" s="1"/>
      <c r="BI3626" s="1"/>
      <c r="BJ3626" s="1"/>
      <c r="BK3626" s="1"/>
      <c r="BL3626" s="1"/>
      <c r="BM3626" s="1"/>
      <c r="BN3626" s="2"/>
      <c r="BO3626" s="1"/>
      <c r="BP3626" s="1"/>
      <c r="BQ3626" s="1"/>
      <c r="BR3626" s="2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2"/>
      <c r="CG3626" s="1"/>
      <c r="CH3626" s="1"/>
      <c r="CI3626" s="2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2"/>
      <c r="DR3626" s="1"/>
      <c r="DS3626" s="1"/>
      <c r="DT3626" s="1"/>
      <c r="DU3626" s="1"/>
      <c r="DV3626" s="1"/>
      <c r="DW3626" s="1"/>
    </row>
    <row r="3627" spans="1:127" x14ac:dyDescent="0.3">
      <c r="A3627" s="1"/>
      <c r="B3627" s="1"/>
      <c r="C3627" s="1"/>
      <c r="D3627" s="1"/>
      <c r="E3627" s="1"/>
      <c r="F3627" s="1"/>
      <c r="G3627" s="1"/>
      <c r="H3627" s="2"/>
      <c r="I3627" s="1"/>
      <c r="J3627" s="1"/>
      <c r="K3627" s="2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2"/>
      <c r="BF3627" s="1"/>
      <c r="BG3627" s="1"/>
      <c r="BH3627" s="1"/>
      <c r="BI3627" s="1"/>
      <c r="BJ3627" s="1"/>
      <c r="BK3627" s="1"/>
      <c r="BL3627" s="1"/>
      <c r="BM3627" s="1"/>
      <c r="BN3627" s="2"/>
      <c r="BO3627" s="1"/>
      <c r="BP3627" s="1"/>
      <c r="BQ3627" s="1"/>
      <c r="BR3627" s="2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2"/>
      <c r="CG3627" s="1"/>
      <c r="CH3627" s="1"/>
      <c r="CI3627" s="2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2"/>
      <c r="DR3627" s="1"/>
      <c r="DS3627" s="1"/>
      <c r="DT3627" s="1"/>
      <c r="DU3627" s="1"/>
      <c r="DV3627" s="1"/>
      <c r="DW3627" s="1"/>
    </row>
    <row r="3628" spans="1:127" x14ac:dyDescent="0.3">
      <c r="A3628" s="1"/>
      <c r="B3628" s="1"/>
      <c r="C3628" s="1"/>
      <c r="D3628" s="1"/>
      <c r="E3628" s="1"/>
      <c r="F3628" s="1"/>
      <c r="G3628" s="1"/>
      <c r="H3628" s="2"/>
      <c r="I3628" s="1"/>
      <c r="J3628" s="1"/>
      <c r="K3628" s="2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2"/>
      <c r="BF3628" s="1"/>
      <c r="BG3628" s="1"/>
      <c r="BH3628" s="1"/>
      <c r="BI3628" s="1"/>
      <c r="BJ3628" s="1"/>
      <c r="BK3628" s="1"/>
      <c r="BL3628" s="1"/>
      <c r="BM3628" s="1"/>
      <c r="BN3628" s="2"/>
      <c r="BO3628" s="1"/>
      <c r="BP3628" s="1"/>
      <c r="BQ3628" s="1"/>
      <c r="BR3628" s="2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2"/>
      <c r="CG3628" s="1"/>
      <c r="CH3628" s="1"/>
      <c r="CI3628" s="2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2"/>
      <c r="DR3628" s="1"/>
      <c r="DS3628" s="1"/>
      <c r="DT3628" s="1"/>
      <c r="DU3628" s="1"/>
      <c r="DV3628" s="1"/>
      <c r="DW3628" s="1"/>
    </row>
    <row r="3629" spans="1:127" x14ac:dyDescent="0.3">
      <c r="A3629" s="1"/>
      <c r="B3629" s="1"/>
      <c r="C3629" s="1"/>
      <c r="D3629" s="1"/>
      <c r="E3629" s="1"/>
      <c r="F3629" s="1"/>
      <c r="G3629" s="1"/>
      <c r="H3629" s="2"/>
      <c r="I3629" s="1"/>
      <c r="J3629" s="1"/>
      <c r="K3629" s="2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2"/>
      <c r="BF3629" s="1"/>
      <c r="BG3629" s="1"/>
      <c r="BH3629" s="1"/>
      <c r="BI3629" s="1"/>
      <c r="BJ3629" s="1"/>
      <c r="BK3629" s="1"/>
      <c r="BL3629" s="1"/>
      <c r="BM3629" s="1"/>
      <c r="BN3629" s="2"/>
      <c r="BO3629" s="1"/>
      <c r="BP3629" s="1"/>
      <c r="BQ3629" s="1"/>
      <c r="BR3629" s="2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2"/>
      <c r="CG3629" s="1"/>
      <c r="CH3629" s="1"/>
      <c r="CI3629" s="2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2"/>
      <c r="DR3629" s="1"/>
      <c r="DS3629" s="1"/>
      <c r="DT3629" s="1"/>
      <c r="DU3629" s="2"/>
      <c r="DV3629" s="1"/>
      <c r="DW3629" s="1"/>
    </row>
    <row r="3630" spans="1:127" x14ac:dyDescent="0.3">
      <c r="A3630" s="1"/>
      <c r="B3630" s="1"/>
      <c r="C3630" s="1"/>
      <c r="D3630" s="1"/>
      <c r="E3630" s="1"/>
      <c r="F3630" s="1"/>
      <c r="G3630" s="2"/>
      <c r="H3630" s="2"/>
      <c r="I3630" s="1"/>
      <c r="J3630" s="1"/>
      <c r="K3630" s="2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2"/>
      <c r="BF3630" s="1"/>
      <c r="BG3630" s="1"/>
      <c r="BH3630" s="1"/>
      <c r="BI3630" s="1"/>
      <c r="BJ3630" s="1"/>
      <c r="BK3630" s="1"/>
      <c r="BL3630" s="1"/>
      <c r="BM3630" s="1"/>
      <c r="BN3630" s="2"/>
      <c r="BO3630" s="1"/>
      <c r="BP3630" s="1"/>
      <c r="BQ3630" s="1"/>
      <c r="BR3630" s="2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2"/>
      <c r="CG3630" s="1"/>
      <c r="CH3630" s="1"/>
      <c r="CI3630" s="2"/>
      <c r="CJ3630" s="1"/>
      <c r="CK3630" s="1"/>
      <c r="CL3630" s="1"/>
      <c r="CM3630" s="1"/>
      <c r="CN3630" s="1"/>
      <c r="CO3630" s="1"/>
      <c r="CP3630" s="1"/>
      <c r="CQ3630" s="1"/>
      <c r="CR3630" s="2"/>
      <c r="CS3630" s="2"/>
      <c r="CT3630" s="2"/>
      <c r="CU3630" s="2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2"/>
      <c r="DR3630" s="1"/>
      <c r="DS3630" s="1"/>
      <c r="DT3630" s="1"/>
      <c r="DU3630" s="2"/>
      <c r="DV3630" s="1"/>
      <c r="DW3630" s="1"/>
    </row>
    <row r="3631" spans="1:127" x14ac:dyDescent="0.3">
      <c r="A3631" s="1"/>
      <c r="B3631" s="1"/>
      <c r="C3631" s="1"/>
      <c r="D3631" s="1"/>
      <c r="E3631" s="1"/>
      <c r="F3631" s="1"/>
      <c r="G3631" s="1"/>
      <c r="H3631" s="2"/>
      <c r="I3631" s="1"/>
      <c r="J3631" s="1"/>
      <c r="K3631" s="2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2"/>
      <c r="BF3631" s="1"/>
      <c r="BG3631" s="1"/>
      <c r="BH3631" s="1"/>
      <c r="BI3631" s="1"/>
      <c r="BJ3631" s="1"/>
      <c r="BK3631" s="1"/>
      <c r="BL3631" s="1"/>
      <c r="BM3631" s="1"/>
      <c r="BN3631" s="2"/>
      <c r="BO3631" s="1"/>
      <c r="BP3631" s="1"/>
      <c r="BQ3631" s="1"/>
      <c r="BR3631" s="2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2"/>
      <c r="CG3631" s="1"/>
      <c r="CH3631" s="1"/>
      <c r="CI3631" s="2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2"/>
      <c r="DR3631" s="1"/>
      <c r="DS3631" s="1"/>
      <c r="DT3631" s="1"/>
      <c r="DU3631" s="2"/>
      <c r="DV3631" s="1"/>
      <c r="DW3631" s="1"/>
    </row>
    <row r="3632" spans="1:127" x14ac:dyDescent="0.3">
      <c r="A3632" s="1"/>
      <c r="B3632" s="1"/>
      <c r="C3632" s="1"/>
      <c r="D3632" s="1"/>
      <c r="E3632" s="1"/>
      <c r="F3632" s="1"/>
      <c r="G3632" s="2"/>
      <c r="H3632" s="2"/>
      <c r="I3632" s="1"/>
      <c r="J3632" s="1"/>
      <c r="K3632" s="2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2"/>
      <c r="BF3632" s="1"/>
      <c r="BG3632" s="1"/>
      <c r="BH3632" s="1"/>
      <c r="BI3632" s="1"/>
      <c r="BJ3632" s="1"/>
      <c r="BK3632" s="1"/>
      <c r="BL3632" s="1"/>
      <c r="BM3632" s="1"/>
      <c r="BN3632" s="2"/>
      <c r="BO3632" s="1"/>
      <c r="BP3632" s="1"/>
      <c r="BQ3632" s="1"/>
      <c r="BR3632" s="2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2"/>
      <c r="CG3632" s="1"/>
      <c r="CH3632" s="1"/>
      <c r="CI3632" s="2"/>
      <c r="CJ3632" s="1"/>
      <c r="CK3632" s="1"/>
      <c r="CL3632" s="1"/>
      <c r="CM3632" s="1"/>
      <c r="CN3632" s="1"/>
      <c r="CO3632" s="1"/>
      <c r="CP3632" s="1"/>
      <c r="CQ3632" s="1"/>
      <c r="CR3632" s="2"/>
      <c r="CS3632" s="2"/>
      <c r="CT3632" s="2"/>
      <c r="CU3632" s="2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2"/>
      <c r="DR3632" s="1"/>
      <c r="DS3632" s="1"/>
      <c r="DT3632" s="1"/>
      <c r="DU3632" s="2"/>
      <c r="DV3632" s="1"/>
      <c r="DW3632" s="1"/>
    </row>
    <row r="3633" spans="1:127" x14ac:dyDescent="0.3">
      <c r="A3633" s="1"/>
      <c r="B3633" s="1"/>
      <c r="C3633" s="1"/>
      <c r="D3633" s="1"/>
      <c r="E3633" s="1"/>
      <c r="F3633" s="1"/>
      <c r="G3633" s="2"/>
      <c r="H3633" s="2"/>
      <c r="I3633" s="1"/>
      <c r="J3633" s="1"/>
      <c r="K3633" s="2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2"/>
      <c r="BF3633" s="1"/>
      <c r="BG3633" s="1"/>
      <c r="BH3633" s="1"/>
      <c r="BI3633" s="1"/>
      <c r="BJ3633" s="1"/>
      <c r="BK3633" s="1"/>
      <c r="BL3633" s="1"/>
      <c r="BM3633" s="1"/>
      <c r="BN3633" s="2"/>
      <c r="BO3633" s="1"/>
      <c r="BP3633" s="1"/>
      <c r="BQ3633" s="1"/>
      <c r="BR3633" s="2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2"/>
      <c r="CG3633" s="1"/>
      <c r="CH3633" s="1"/>
      <c r="CI3633" s="2"/>
      <c r="CJ3633" s="1"/>
      <c r="CK3633" s="1"/>
      <c r="CL3633" s="1"/>
      <c r="CM3633" s="1"/>
      <c r="CN3633" s="1"/>
      <c r="CO3633" s="1"/>
      <c r="CP3633" s="1"/>
      <c r="CQ3633" s="1"/>
      <c r="CR3633" s="2"/>
      <c r="CS3633" s="2"/>
      <c r="CT3633" s="2"/>
      <c r="CU3633" s="2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2"/>
      <c r="DR3633" s="1"/>
      <c r="DS3633" s="1"/>
      <c r="DT3633" s="1"/>
      <c r="DU3633" s="2"/>
      <c r="DV3633" s="1"/>
      <c r="DW3633" s="1"/>
    </row>
    <row r="3634" spans="1:127" x14ac:dyDescent="0.3">
      <c r="A3634" s="1"/>
      <c r="B3634" s="1"/>
      <c r="C3634" s="1"/>
      <c r="D3634" s="1"/>
      <c r="E3634" s="1"/>
      <c r="F3634" s="1"/>
      <c r="G3634" s="2"/>
      <c r="H3634" s="2"/>
      <c r="I3634" s="1"/>
      <c r="J3634" s="1"/>
      <c r="K3634" s="2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2"/>
      <c r="BF3634" s="1"/>
      <c r="BG3634" s="1"/>
      <c r="BH3634" s="1"/>
      <c r="BI3634" s="1"/>
      <c r="BJ3634" s="1"/>
      <c r="BK3634" s="1"/>
      <c r="BL3634" s="1"/>
      <c r="BM3634" s="1"/>
      <c r="BN3634" s="2"/>
      <c r="BO3634" s="1"/>
      <c r="BP3634" s="1"/>
      <c r="BQ3634" s="1"/>
      <c r="BR3634" s="2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2"/>
      <c r="CG3634" s="1"/>
      <c r="CH3634" s="1"/>
      <c r="CI3634" s="2"/>
      <c r="CJ3634" s="1"/>
      <c r="CK3634" s="1"/>
      <c r="CL3634" s="1"/>
      <c r="CM3634" s="1"/>
      <c r="CN3634" s="1"/>
      <c r="CO3634" s="1"/>
      <c r="CP3634" s="1"/>
      <c r="CQ3634" s="1"/>
      <c r="CR3634" s="2"/>
      <c r="CS3634" s="2"/>
      <c r="CT3634" s="2"/>
      <c r="CU3634" s="2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2"/>
      <c r="DR3634" s="1"/>
      <c r="DS3634" s="1"/>
      <c r="DT3634" s="1"/>
      <c r="DU3634" s="2"/>
      <c r="DV3634" s="1"/>
      <c r="DW3634" s="1"/>
    </row>
    <row r="3635" spans="1:127" x14ac:dyDescent="0.3">
      <c r="A3635" s="1"/>
      <c r="B3635" s="1"/>
      <c r="C3635" s="1"/>
      <c r="D3635" s="1"/>
      <c r="E3635" s="1"/>
      <c r="F3635" s="1"/>
      <c r="G3635" s="1"/>
      <c r="H3635" s="2"/>
      <c r="I3635" s="1"/>
      <c r="J3635" s="1"/>
      <c r="K3635" s="2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2"/>
      <c r="BF3635" s="1"/>
      <c r="BG3635" s="1"/>
      <c r="BH3635" s="1"/>
      <c r="BI3635" s="1"/>
      <c r="BJ3635" s="1"/>
      <c r="BK3635" s="1"/>
      <c r="BL3635" s="1"/>
      <c r="BM3635" s="1"/>
      <c r="BN3635" s="2"/>
      <c r="BO3635" s="1"/>
      <c r="BP3635" s="1"/>
      <c r="BQ3635" s="1"/>
      <c r="BR3635" s="2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2"/>
      <c r="CG3635" s="1"/>
      <c r="CH3635" s="1"/>
      <c r="CI3635" s="2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2"/>
      <c r="DR3635" s="1"/>
      <c r="DS3635" s="1"/>
      <c r="DT3635" s="1"/>
      <c r="DU3635" s="2"/>
      <c r="DV3635" s="1"/>
      <c r="DW3635" s="1"/>
    </row>
    <row r="3636" spans="1:127" x14ac:dyDescent="0.3">
      <c r="A3636" s="1"/>
      <c r="B3636" s="1"/>
      <c r="C3636" s="1"/>
      <c r="D3636" s="1"/>
      <c r="E3636" s="1"/>
      <c r="F3636" s="1"/>
      <c r="G3636" s="1"/>
      <c r="H3636" s="2"/>
      <c r="I3636" s="1"/>
      <c r="J3636" s="1"/>
      <c r="K3636" s="2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2"/>
      <c r="BF3636" s="1"/>
      <c r="BG3636" s="1"/>
      <c r="BH3636" s="1"/>
      <c r="BI3636" s="1"/>
      <c r="BJ3636" s="1"/>
      <c r="BK3636" s="1"/>
      <c r="BL3636" s="1"/>
      <c r="BM3636" s="1"/>
      <c r="BN3636" s="2"/>
      <c r="BO3636" s="1"/>
      <c r="BP3636" s="1"/>
      <c r="BQ3636" s="1"/>
      <c r="BR3636" s="2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2"/>
      <c r="CG3636" s="1"/>
      <c r="CH3636" s="1"/>
      <c r="CI3636" s="2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2"/>
      <c r="DR3636" s="1"/>
      <c r="DS3636" s="1"/>
      <c r="DT3636" s="1"/>
      <c r="DU3636" s="1"/>
      <c r="DV3636" s="1"/>
      <c r="DW3636" s="1"/>
    </row>
    <row r="3637" spans="1:127" x14ac:dyDescent="0.3">
      <c r="A3637" s="1"/>
      <c r="B3637" s="1"/>
      <c r="C3637" s="1"/>
      <c r="D3637" s="1"/>
      <c r="E3637" s="1"/>
      <c r="F3637" s="1"/>
      <c r="G3637" s="2"/>
      <c r="H3637" s="2"/>
      <c r="I3637" s="1"/>
      <c r="J3637" s="1"/>
      <c r="K3637" s="2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2"/>
      <c r="BF3637" s="1"/>
      <c r="BG3637" s="1"/>
      <c r="BH3637" s="1"/>
      <c r="BI3637" s="1"/>
      <c r="BJ3637" s="1"/>
      <c r="BK3637" s="1"/>
      <c r="BL3637" s="1"/>
      <c r="BM3637" s="1"/>
      <c r="BN3637" s="2"/>
      <c r="BO3637" s="1"/>
      <c r="BP3637" s="1"/>
      <c r="BQ3637" s="1"/>
      <c r="BR3637" s="2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2"/>
      <c r="CG3637" s="1"/>
      <c r="CH3637" s="1"/>
      <c r="CI3637" s="2"/>
      <c r="CJ3637" s="1"/>
      <c r="CK3637" s="1"/>
      <c r="CL3637" s="1"/>
      <c r="CM3637" s="1"/>
      <c r="CN3637" s="1"/>
      <c r="CO3637" s="1"/>
      <c r="CP3637" s="1"/>
      <c r="CQ3637" s="1"/>
      <c r="CR3637" s="2"/>
      <c r="CS3637" s="2"/>
      <c r="CT3637" s="2"/>
      <c r="CU3637" s="2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2"/>
      <c r="DR3637" s="1"/>
      <c r="DS3637" s="1"/>
      <c r="DT3637" s="1"/>
      <c r="DU3637" s="2"/>
      <c r="DV3637" s="1"/>
      <c r="DW3637" s="1"/>
    </row>
    <row r="3638" spans="1:127" x14ac:dyDescent="0.3">
      <c r="A3638" s="1"/>
      <c r="B3638" s="1"/>
      <c r="C3638" s="1"/>
      <c r="D3638" s="1"/>
      <c r="E3638" s="1"/>
      <c r="F3638" s="1"/>
      <c r="G3638" s="1"/>
      <c r="H3638" s="2"/>
      <c r="I3638" s="1"/>
      <c r="J3638" s="1"/>
      <c r="K3638" s="2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2"/>
      <c r="BF3638" s="1"/>
      <c r="BG3638" s="1"/>
      <c r="BH3638" s="1"/>
      <c r="BI3638" s="1"/>
      <c r="BJ3638" s="1"/>
      <c r="BK3638" s="1"/>
      <c r="BL3638" s="1"/>
      <c r="BM3638" s="1"/>
      <c r="BN3638" s="2"/>
      <c r="BO3638" s="1"/>
      <c r="BP3638" s="1"/>
      <c r="BQ3638" s="1"/>
      <c r="BR3638" s="2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2"/>
      <c r="CG3638" s="1"/>
      <c r="CH3638" s="1"/>
      <c r="CI3638" s="2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2"/>
      <c r="DR3638" s="1"/>
      <c r="DS3638" s="1"/>
      <c r="DT3638" s="1"/>
      <c r="DU3638" s="1"/>
      <c r="DV3638" s="1"/>
      <c r="DW3638" s="1"/>
    </row>
    <row r="3639" spans="1:127" x14ac:dyDescent="0.3">
      <c r="A3639" s="1"/>
      <c r="B3639" s="1"/>
      <c r="C3639" s="1"/>
      <c r="D3639" s="1"/>
      <c r="E3639" s="1"/>
      <c r="F3639" s="1"/>
      <c r="G3639" s="1"/>
      <c r="H3639" s="2"/>
      <c r="I3639" s="1"/>
      <c r="J3639" s="1"/>
      <c r="K3639" s="2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2"/>
      <c r="BF3639" s="1"/>
      <c r="BG3639" s="1"/>
      <c r="BH3639" s="1"/>
      <c r="BI3639" s="1"/>
      <c r="BJ3639" s="1"/>
      <c r="BK3639" s="1"/>
      <c r="BL3639" s="1"/>
      <c r="BM3639" s="1"/>
      <c r="BN3639" s="2"/>
      <c r="BO3639" s="1"/>
      <c r="BP3639" s="1"/>
      <c r="BQ3639" s="1"/>
      <c r="BR3639" s="2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2"/>
      <c r="CG3639" s="1"/>
      <c r="CH3639" s="1"/>
      <c r="CI3639" s="2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2"/>
      <c r="DR3639" s="1"/>
      <c r="DS3639" s="1"/>
      <c r="DT3639" s="1"/>
      <c r="DU3639" s="1"/>
      <c r="DV3639" s="1"/>
      <c r="DW3639" s="1"/>
    </row>
    <row r="3640" spans="1:127" x14ac:dyDescent="0.3">
      <c r="A3640" s="1"/>
      <c r="B3640" s="1"/>
      <c r="C3640" s="1"/>
      <c r="D3640" s="1"/>
      <c r="E3640" s="1"/>
      <c r="F3640" s="1"/>
      <c r="G3640" s="2"/>
      <c r="H3640" s="2"/>
      <c r="I3640" s="1"/>
      <c r="J3640" s="1"/>
      <c r="K3640" s="2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2"/>
      <c r="BF3640" s="1"/>
      <c r="BG3640" s="1"/>
      <c r="BH3640" s="1"/>
      <c r="BI3640" s="1"/>
      <c r="BJ3640" s="1"/>
      <c r="BK3640" s="1"/>
      <c r="BL3640" s="1"/>
      <c r="BM3640" s="1"/>
      <c r="BN3640" s="2"/>
      <c r="BO3640" s="1"/>
      <c r="BP3640" s="1"/>
      <c r="BQ3640" s="1"/>
      <c r="BR3640" s="2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2"/>
      <c r="CG3640" s="1"/>
      <c r="CH3640" s="1"/>
      <c r="CI3640" s="2"/>
      <c r="CJ3640" s="1"/>
      <c r="CK3640" s="1"/>
      <c r="CL3640" s="1"/>
      <c r="CM3640" s="1"/>
      <c r="CN3640" s="1"/>
      <c r="CO3640" s="1"/>
      <c r="CP3640" s="1"/>
      <c r="CQ3640" s="1"/>
      <c r="CR3640" s="2"/>
      <c r="CS3640" s="2"/>
      <c r="CT3640" s="2"/>
      <c r="CU3640" s="2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2"/>
      <c r="DR3640" s="1"/>
      <c r="DS3640" s="1"/>
      <c r="DT3640" s="1"/>
      <c r="DU3640" s="2"/>
      <c r="DV3640" s="1"/>
      <c r="DW3640" s="1"/>
    </row>
    <row r="3641" spans="1:127" x14ac:dyDescent="0.3">
      <c r="A3641" s="1"/>
      <c r="B3641" s="1"/>
      <c r="C3641" s="1"/>
      <c r="D3641" s="1"/>
      <c r="E3641" s="1"/>
      <c r="F3641" s="1"/>
      <c r="G3641" s="1"/>
      <c r="H3641" s="2"/>
      <c r="I3641" s="1"/>
      <c r="J3641" s="1"/>
      <c r="K3641" s="2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2"/>
      <c r="BF3641" s="1"/>
      <c r="BG3641" s="1"/>
      <c r="BH3641" s="1"/>
      <c r="BI3641" s="1"/>
      <c r="BJ3641" s="1"/>
      <c r="BK3641" s="1"/>
      <c r="BL3641" s="1"/>
      <c r="BM3641" s="1"/>
      <c r="BN3641" s="2"/>
      <c r="BO3641" s="1"/>
      <c r="BP3641" s="1"/>
      <c r="BQ3641" s="1"/>
      <c r="BR3641" s="2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2"/>
      <c r="CG3641" s="1"/>
      <c r="CH3641" s="1"/>
      <c r="CI3641" s="2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2"/>
      <c r="DR3641" s="1"/>
      <c r="DS3641" s="1"/>
      <c r="DT3641" s="1"/>
      <c r="DU3641" s="1"/>
      <c r="DV3641" s="1"/>
      <c r="DW3641" s="1"/>
    </row>
    <row r="3642" spans="1:127" x14ac:dyDescent="0.3">
      <c r="A3642" s="1"/>
      <c r="B3642" s="1"/>
      <c r="C3642" s="1"/>
      <c r="D3642" s="1"/>
      <c r="E3642" s="1"/>
      <c r="F3642" s="1"/>
      <c r="G3642" s="2"/>
      <c r="H3642" s="2"/>
      <c r="I3642" s="1"/>
      <c r="J3642" s="1"/>
      <c r="K3642" s="2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2"/>
      <c r="BF3642" s="1"/>
      <c r="BG3642" s="1"/>
      <c r="BH3642" s="1"/>
      <c r="BI3642" s="1"/>
      <c r="BJ3642" s="1"/>
      <c r="BK3642" s="1"/>
      <c r="BL3642" s="1"/>
      <c r="BM3642" s="1"/>
      <c r="BN3642" s="2"/>
      <c r="BO3642" s="1"/>
      <c r="BP3642" s="1"/>
      <c r="BQ3642" s="1"/>
      <c r="BR3642" s="2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2"/>
      <c r="CG3642" s="1"/>
      <c r="CH3642" s="1"/>
      <c r="CI3642" s="2"/>
      <c r="CJ3642" s="1"/>
      <c r="CK3642" s="1"/>
      <c r="CL3642" s="1"/>
      <c r="CM3642" s="1"/>
      <c r="CN3642" s="1"/>
      <c r="CO3642" s="1"/>
      <c r="CP3642" s="1"/>
      <c r="CQ3642" s="1"/>
      <c r="CR3642" s="2"/>
      <c r="CS3642" s="2"/>
      <c r="CT3642" s="2"/>
      <c r="CU3642" s="2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2"/>
      <c r="DR3642" s="1"/>
      <c r="DS3642" s="1"/>
      <c r="DT3642" s="1"/>
      <c r="DU3642" s="2"/>
      <c r="DV3642" s="1"/>
      <c r="DW3642" s="1"/>
    </row>
    <row r="3643" spans="1:127" x14ac:dyDescent="0.3">
      <c r="A3643" s="1"/>
      <c r="B3643" s="1"/>
      <c r="C3643" s="1"/>
      <c r="D3643" s="1"/>
      <c r="E3643" s="1"/>
      <c r="F3643" s="1"/>
      <c r="G3643" s="1"/>
      <c r="H3643" s="2"/>
      <c r="I3643" s="1"/>
      <c r="J3643" s="1"/>
      <c r="K3643" s="2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2"/>
      <c r="BF3643" s="1"/>
      <c r="BG3643" s="1"/>
      <c r="BH3643" s="1"/>
      <c r="BI3643" s="1"/>
      <c r="BJ3643" s="1"/>
      <c r="BK3643" s="1"/>
      <c r="BL3643" s="1"/>
      <c r="BM3643" s="1"/>
      <c r="BN3643" s="2"/>
      <c r="BO3643" s="1"/>
      <c r="BP3643" s="1"/>
      <c r="BQ3643" s="1"/>
      <c r="BR3643" s="2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2"/>
      <c r="CG3643" s="1"/>
      <c r="CH3643" s="1"/>
      <c r="CI3643" s="2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2"/>
      <c r="DR3643" s="1"/>
      <c r="DS3643" s="1"/>
      <c r="DT3643" s="1"/>
      <c r="DU3643" s="1"/>
      <c r="DV3643" s="1"/>
      <c r="DW3643" s="1"/>
    </row>
    <row r="3644" spans="1:127" x14ac:dyDescent="0.3">
      <c r="A3644" s="1"/>
      <c r="B3644" s="1"/>
      <c r="C3644" s="1"/>
      <c r="D3644" s="1"/>
      <c r="E3644" s="1"/>
      <c r="F3644" s="1"/>
      <c r="G3644" s="2"/>
      <c r="H3644" s="2"/>
      <c r="I3644" s="1"/>
      <c r="J3644" s="1"/>
      <c r="K3644" s="2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2"/>
      <c r="BF3644" s="1"/>
      <c r="BG3644" s="1"/>
      <c r="BH3644" s="1"/>
      <c r="BI3644" s="1"/>
      <c r="BJ3644" s="1"/>
      <c r="BK3644" s="1"/>
      <c r="BL3644" s="1"/>
      <c r="BM3644" s="1"/>
      <c r="BN3644" s="2"/>
      <c r="BO3644" s="1"/>
      <c r="BP3644" s="1"/>
      <c r="BQ3644" s="1"/>
      <c r="BR3644" s="2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2"/>
      <c r="CG3644" s="1"/>
      <c r="CH3644" s="1"/>
      <c r="CI3644" s="2"/>
      <c r="CJ3644" s="1"/>
      <c r="CK3644" s="1"/>
      <c r="CL3644" s="1"/>
      <c r="CM3644" s="1"/>
      <c r="CN3644" s="1"/>
      <c r="CO3644" s="1"/>
      <c r="CP3644" s="1"/>
      <c r="CQ3644" s="1"/>
      <c r="CR3644" s="2"/>
      <c r="CS3644" s="2"/>
      <c r="CT3644" s="2"/>
      <c r="CU3644" s="2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2"/>
      <c r="DR3644" s="1"/>
      <c r="DS3644" s="1"/>
      <c r="DT3644" s="1"/>
      <c r="DU3644" s="2"/>
      <c r="DV3644" s="1"/>
      <c r="DW3644" s="1"/>
    </row>
    <row r="3645" spans="1:127" x14ac:dyDescent="0.3">
      <c r="A3645" s="1"/>
      <c r="B3645" s="1"/>
      <c r="C3645" s="1"/>
      <c r="D3645" s="1"/>
      <c r="E3645" s="1"/>
      <c r="F3645" s="1"/>
      <c r="G3645" s="1"/>
      <c r="H3645" s="2"/>
      <c r="I3645" s="1"/>
      <c r="J3645" s="1"/>
      <c r="K3645" s="2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2"/>
      <c r="BF3645" s="1"/>
      <c r="BG3645" s="1"/>
      <c r="BH3645" s="1"/>
      <c r="BI3645" s="1"/>
      <c r="BJ3645" s="1"/>
      <c r="BK3645" s="1"/>
      <c r="BL3645" s="1"/>
      <c r="BM3645" s="1"/>
      <c r="BN3645" s="2"/>
      <c r="BO3645" s="1"/>
      <c r="BP3645" s="1"/>
      <c r="BQ3645" s="1"/>
      <c r="BR3645" s="2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2"/>
      <c r="CG3645" s="1"/>
      <c r="CH3645" s="1"/>
      <c r="CI3645" s="2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2"/>
      <c r="DR3645" s="1"/>
      <c r="DS3645" s="1"/>
      <c r="DT3645" s="1"/>
      <c r="DU3645" s="1"/>
      <c r="DV3645" s="1"/>
      <c r="DW3645" s="1"/>
    </row>
    <row r="3646" spans="1:127" x14ac:dyDescent="0.3">
      <c r="A3646" s="1"/>
      <c r="B3646" s="1"/>
      <c r="C3646" s="1"/>
      <c r="D3646" s="1"/>
      <c r="E3646" s="1"/>
      <c r="F3646" s="1"/>
      <c r="G3646" s="2"/>
      <c r="H3646" s="2"/>
      <c r="I3646" s="1"/>
      <c r="J3646" s="1"/>
      <c r="K3646" s="2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2"/>
      <c r="BF3646" s="1"/>
      <c r="BG3646" s="1"/>
      <c r="BH3646" s="1"/>
      <c r="BI3646" s="1"/>
      <c r="BJ3646" s="1"/>
      <c r="BK3646" s="1"/>
      <c r="BL3646" s="1"/>
      <c r="BM3646" s="1"/>
      <c r="BN3646" s="2"/>
      <c r="BO3646" s="1"/>
      <c r="BP3646" s="1"/>
      <c r="BQ3646" s="2"/>
      <c r="BR3646" s="2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2"/>
      <c r="CG3646" s="1"/>
      <c r="CH3646" s="1"/>
      <c r="CI3646" s="2"/>
      <c r="CJ3646" s="1"/>
      <c r="CK3646" s="1"/>
      <c r="CL3646" s="1"/>
      <c r="CM3646" s="1"/>
      <c r="CN3646" s="1"/>
      <c r="CO3646" s="1"/>
      <c r="CP3646" s="1"/>
      <c r="CQ3646" s="1"/>
      <c r="CR3646" s="2"/>
      <c r="CS3646" s="2"/>
      <c r="CT3646" s="2"/>
      <c r="CU3646" s="2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2"/>
      <c r="DR3646" s="1"/>
      <c r="DS3646" s="1"/>
      <c r="DT3646" s="1"/>
      <c r="DU3646" s="1"/>
      <c r="DV3646" s="1"/>
      <c r="DW3646" s="1"/>
    </row>
    <row r="3647" spans="1:127" x14ac:dyDescent="0.3">
      <c r="A3647" s="1"/>
      <c r="B3647" s="1"/>
      <c r="C3647" s="1"/>
      <c r="D3647" s="1"/>
      <c r="E3647" s="1"/>
      <c r="F3647" s="1"/>
      <c r="G3647" s="1"/>
      <c r="H3647" s="2"/>
      <c r="I3647" s="1"/>
      <c r="J3647" s="1"/>
      <c r="K3647" s="2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2"/>
      <c r="BF3647" s="1"/>
      <c r="BG3647" s="1"/>
      <c r="BH3647" s="1"/>
      <c r="BI3647" s="1"/>
      <c r="BJ3647" s="1"/>
      <c r="BK3647" s="1"/>
      <c r="BL3647" s="1"/>
      <c r="BM3647" s="1"/>
      <c r="BN3647" s="2"/>
      <c r="BO3647" s="1"/>
      <c r="BP3647" s="1"/>
      <c r="BQ3647" s="1"/>
      <c r="BR3647" s="2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2"/>
      <c r="CG3647" s="1"/>
      <c r="CH3647" s="1"/>
      <c r="CI3647" s="2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2"/>
      <c r="DR3647" s="1"/>
      <c r="DS3647" s="1"/>
      <c r="DT3647" s="1"/>
      <c r="DU3647" s="1"/>
      <c r="DV3647" s="1"/>
      <c r="DW3647" s="1"/>
    </row>
    <row r="3648" spans="1:127" x14ac:dyDescent="0.3">
      <c r="A3648" s="1"/>
      <c r="B3648" s="1"/>
      <c r="C3648" s="1"/>
      <c r="D3648" s="1"/>
      <c r="E3648" s="1"/>
      <c r="F3648" s="1"/>
      <c r="G3648" s="2"/>
      <c r="H3648" s="2"/>
      <c r="I3648" s="1"/>
      <c r="J3648" s="1"/>
      <c r="K3648" s="2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2"/>
      <c r="BF3648" s="1"/>
      <c r="BG3648" s="1"/>
      <c r="BH3648" s="1"/>
      <c r="BI3648" s="1"/>
      <c r="BJ3648" s="1"/>
      <c r="BK3648" s="1"/>
      <c r="BL3648" s="1"/>
      <c r="BM3648" s="1"/>
      <c r="BN3648" s="2"/>
      <c r="BO3648" s="1"/>
      <c r="BP3648" s="1"/>
      <c r="BQ3648" s="2"/>
      <c r="BR3648" s="2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2"/>
      <c r="CG3648" s="1"/>
      <c r="CH3648" s="1"/>
      <c r="CI3648" s="2"/>
      <c r="CJ3648" s="1"/>
      <c r="CK3648" s="1"/>
      <c r="CL3648" s="1"/>
      <c r="CM3648" s="1"/>
      <c r="CN3648" s="1"/>
      <c r="CO3648" s="1"/>
      <c r="CP3648" s="1"/>
      <c r="CQ3648" s="1"/>
      <c r="CR3648" s="2"/>
      <c r="CS3648" s="2"/>
      <c r="CT3648" s="2"/>
      <c r="CU3648" s="2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2"/>
      <c r="DR3648" s="1"/>
      <c r="DS3648" s="1"/>
      <c r="DT3648" s="1"/>
      <c r="DU3648" s="1"/>
      <c r="DV3648" s="1"/>
      <c r="DW3648" s="1"/>
    </row>
    <row r="3649" spans="1:127" x14ac:dyDescent="0.3">
      <c r="A3649" s="1"/>
      <c r="B3649" s="1"/>
      <c r="C3649" s="1"/>
      <c r="D3649" s="1"/>
      <c r="E3649" s="1"/>
      <c r="F3649" s="1"/>
      <c r="G3649" s="2"/>
      <c r="H3649" s="2"/>
      <c r="I3649" s="1"/>
      <c r="J3649" s="1"/>
      <c r="K3649" s="2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2"/>
      <c r="BF3649" s="1"/>
      <c r="BG3649" s="1"/>
      <c r="BH3649" s="1"/>
      <c r="BI3649" s="1"/>
      <c r="BJ3649" s="1"/>
      <c r="BK3649" s="1"/>
      <c r="BL3649" s="1"/>
      <c r="BM3649" s="1"/>
      <c r="BN3649" s="2"/>
      <c r="BO3649" s="1"/>
      <c r="BP3649" s="1"/>
      <c r="BQ3649" s="2"/>
      <c r="BR3649" s="2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2"/>
      <c r="CG3649" s="1"/>
      <c r="CH3649" s="1"/>
      <c r="CI3649" s="2"/>
      <c r="CJ3649" s="1"/>
      <c r="CK3649" s="1"/>
      <c r="CL3649" s="1"/>
      <c r="CM3649" s="1"/>
      <c r="CN3649" s="1"/>
      <c r="CO3649" s="1"/>
      <c r="CP3649" s="1"/>
      <c r="CQ3649" s="1"/>
      <c r="CR3649" s="2"/>
      <c r="CS3649" s="2"/>
      <c r="CT3649" s="2"/>
      <c r="CU3649" s="2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2"/>
      <c r="DR3649" s="1"/>
      <c r="DS3649" s="1"/>
      <c r="DT3649" s="1"/>
      <c r="DU3649" s="1"/>
      <c r="DV3649" s="1"/>
      <c r="DW3649" s="1"/>
    </row>
    <row r="3650" spans="1:127" x14ac:dyDescent="0.3">
      <c r="A3650" s="1"/>
      <c r="B3650" s="1"/>
      <c r="C3650" s="1"/>
      <c r="D3650" s="1"/>
      <c r="E3650" s="1"/>
      <c r="F3650" s="1"/>
      <c r="G3650" s="1"/>
      <c r="H3650" s="2"/>
      <c r="I3650" s="1"/>
      <c r="J3650" s="1"/>
      <c r="K3650" s="2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2"/>
      <c r="BF3650" s="1"/>
      <c r="BG3650" s="1"/>
      <c r="BH3650" s="1"/>
      <c r="BI3650" s="1"/>
      <c r="BJ3650" s="1"/>
      <c r="BK3650" s="1"/>
      <c r="BL3650" s="1"/>
      <c r="BM3650" s="1"/>
      <c r="BN3650" s="2"/>
      <c r="BO3650" s="1"/>
      <c r="BP3650" s="1"/>
      <c r="BQ3650" s="1"/>
      <c r="BR3650" s="2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2"/>
      <c r="CG3650" s="1"/>
      <c r="CH3650" s="1"/>
      <c r="CI3650" s="2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2"/>
      <c r="DR3650" s="1"/>
      <c r="DS3650" s="1"/>
      <c r="DT3650" s="1"/>
      <c r="DU3650" s="1"/>
      <c r="DV3650" s="1"/>
      <c r="DW3650" s="1"/>
    </row>
    <row r="3651" spans="1:127" x14ac:dyDescent="0.3">
      <c r="A3651" s="1"/>
      <c r="B3651" s="1"/>
      <c r="C3651" s="1"/>
      <c r="D3651" s="1"/>
      <c r="E3651" s="1"/>
      <c r="F3651" s="1"/>
      <c r="G3651" s="2"/>
      <c r="H3651" s="2"/>
      <c r="I3651" s="1"/>
      <c r="J3651" s="1"/>
      <c r="K3651" s="2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2"/>
      <c r="BF3651" s="1"/>
      <c r="BG3651" s="1"/>
      <c r="BH3651" s="1"/>
      <c r="BI3651" s="1"/>
      <c r="BJ3651" s="1"/>
      <c r="BK3651" s="1"/>
      <c r="BL3651" s="1"/>
      <c r="BM3651" s="1"/>
      <c r="BN3651" s="2"/>
      <c r="BO3651" s="1"/>
      <c r="BP3651" s="1"/>
      <c r="BQ3651" s="2"/>
      <c r="BR3651" s="2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2"/>
      <c r="CG3651" s="1"/>
      <c r="CH3651" s="1"/>
      <c r="CI3651" s="2"/>
      <c r="CJ3651" s="1"/>
      <c r="CK3651" s="1"/>
      <c r="CL3651" s="1"/>
      <c r="CM3651" s="1"/>
      <c r="CN3651" s="1"/>
      <c r="CO3651" s="1"/>
      <c r="CP3651" s="1"/>
      <c r="CQ3651" s="1"/>
      <c r="CR3651" s="2"/>
      <c r="CS3651" s="2"/>
      <c r="CT3651" s="2"/>
      <c r="CU3651" s="2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2"/>
      <c r="DR3651" s="1"/>
      <c r="DS3651" s="1"/>
      <c r="DT3651" s="1"/>
      <c r="DU3651" s="1"/>
      <c r="DV3651" s="1"/>
      <c r="DW3651" s="1"/>
    </row>
    <row r="3652" spans="1:127" x14ac:dyDescent="0.3">
      <c r="A3652" s="1"/>
      <c r="B3652" s="1"/>
      <c r="C3652" s="1"/>
      <c r="D3652" s="1"/>
      <c r="E3652" s="1"/>
      <c r="F3652" s="1"/>
      <c r="G3652" s="2"/>
      <c r="H3652" s="2"/>
      <c r="I3652" s="1"/>
      <c r="J3652" s="1"/>
      <c r="K3652" s="2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2"/>
      <c r="BF3652" s="1"/>
      <c r="BG3652" s="1"/>
      <c r="BH3652" s="1"/>
      <c r="BI3652" s="1"/>
      <c r="BJ3652" s="1"/>
      <c r="BK3652" s="1"/>
      <c r="BL3652" s="1"/>
      <c r="BM3652" s="1"/>
      <c r="BN3652" s="2"/>
      <c r="BO3652" s="1"/>
      <c r="BP3652" s="1"/>
      <c r="BQ3652" s="2"/>
      <c r="BR3652" s="2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2"/>
      <c r="CG3652" s="1"/>
      <c r="CH3652" s="1"/>
      <c r="CI3652" s="2"/>
      <c r="CJ3652" s="1"/>
      <c r="CK3652" s="1"/>
      <c r="CL3652" s="1"/>
      <c r="CM3652" s="1"/>
      <c r="CN3652" s="1"/>
      <c r="CO3652" s="1"/>
      <c r="CP3652" s="1"/>
      <c r="CQ3652" s="1"/>
      <c r="CR3652" s="2"/>
      <c r="CS3652" s="2"/>
      <c r="CT3652" s="2"/>
      <c r="CU3652" s="2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2"/>
      <c r="DR3652" s="1"/>
      <c r="DS3652" s="1"/>
      <c r="DT3652" s="1"/>
      <c r="DU3652" s="1"/>
      <c r="DV3652" s="1"/>
      <c r="DW3652" s="1"/>
    </row>
    <row r="3653" spans="1:127" x14ac:dyDescent="0.3">
      <c r="A3653" s="1"/>
      <c r="B3653" s="1"/>
      <c r="C3653" s="1"/>
      <c r="D3653" s="1"/>
      <c r="E3653" s="1"/>
      <c r="F3653" s="1"/>
      <c r="G3653" s="1"/>
      <c r="H3653" s="2"/>
      <c r="I3653" s="1"/>
      <c r="J3653" s="1"/>
      <c r="K3653" s="2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2"/>
      <c r="BF3653" s="1"/>
      <c r="BG3653" s="1"/>
      <c r="BH3653" s="1"/>
      <c r="BI3653" s="1"/>
      <c r="BJ3653" s="1"/>
      <c r="BK3653" s="1"/>
      <c r="BL3653" s="1"/>
      <c r="BM3653" s="1"/>
      <c r="BN3653" s="2"/>
      <c r="BO3653" s="1"/>
      <c r="BP3653" s="1"/>
      <c r="BQ3653" s="1"/>
      <c r="BR3653" s="2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2"/>
      <c r="CG3653" s="1"/>
      <c r="CH3653" s="1"/>
      <c r="CI3653" s="2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2"/>
      <c r="DR3653" s="1"/>
      <c r="DS3653" s="1"/>
      <c r="DT3653" s="1"/>
      <c r="DU3653" s="1"/>
      <c r="DV3653" s="1"/>
      <c r="DW3653" s="1"/>
    </row>
    <row r="3654" spans="1:127" x14ac:dyDescent="0.3">
      <c r="A3654" s="1"/>
      <c r="B3654" s="1"/>
      <c r="C3654" s="1"/>
      <c r="D3654" s="1"/>
      <c r="E3654" s="1"/>
      <c r="F3654" s="1"/>
      <c r="G3654" s="1"/>
      <c r="H3654" s="2"/>
      <c r="I3654" s="1"/>
      <c r="J3654" s="1"/>
      <c r="K3654" s="2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2"/>
      <c r="BF3654" s="1"/>
      <c r="BG3654" s="1"/>
      <c r="BH3654" s="1"/>
      <c r="BI3654" s="1"/>
      <c r="BJ3654" s="1"/>
      <c r="BK3654" s="1"/>
      <c r="BL3654" s="1"/>
      <c r="BM3654" s="1"/>
      <c r="BN3654" s="2"/>
      <c r="BO3654" s="1"/>
      <c r="BP3654" s="1"/>
      <c r="BQ3654" s="1"/>
      <c r="BR3654" s="2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2"/>
      <c r="CG3654" s="1"/>
      <c r="CH3654" s="1"/>
      <c r="CI3654" s="2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2"/>
      <c r="DR3654" s="1"/>
      <c r="DS3654" s="1"/>
      <c r="DT3654" s="1"/>
      <c r="DU3654" s="1"/>
      <c r="DV3654" s="1"/>
      <c r="DW3654" s="1"/>
    </row>
    <row r="3655" spans="1:127" x14ac:dyDescent="0.3">
      <c r="A3655" s="1"/>
      <c r="B3655" s="1"/>
      <c r="C3655" s="1"/>
      <c r="D3655" s="1"/>
      <c r="E3655" s="1"/>
      <c r="F3655" s="1"/>
      <c r="G3655" s="1"/>
      <c r="H3655" s="2"/>
      <c r="I3655" s="1"/>
      <c r="J3655" s="1"/>
      <c r="K3655" s="2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2"/>
      <c r="BF3655" s="1"/>
      <c r="BG3655" s="1"/>
      <c r="BH3655" s="1"/>
      <c r="BI3655" s="1"/>
      <c r="BJ3655" s="1"/>
      <c r="BK3655" s="1"/>
      <c r="BL3655" s="1"/>
      <c r="BM3655" s="1"/>
      <c r="BN3655" s="2"/>
      <c r="BO3655" s="1"/>
      <c r="BP3655" s="1"/>
      <c r="BQ3655" s="1"/>
      <c r="BR3655" s="2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2"/>
      <c r="CG3655" s="1"/>
      <c r="CH3655" s="1"/>
      <c r="CI3655" s="2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2"/>
      <c r="DR3655" s="1"/>
      <c r="DS3655" s="1"/>
      <c r="DT3655" s="1"/>
      <c r="DU3655" s="1"/>
      <c r="DV3655" s="1"/>
      <c r="DW3655" s="1"/>
    </row>
    <row r="3656" spans="1:127" x14ac:dyDescent="0.3">
      <c r="A3656" s="1"/>
      <c r="B3656" s="1"/>
      <c r="C3656" s="1"/>
      <c r="D3656" s="1"/>
      <c r="E3656" s="1"/>
      <c r="F3656" s="1"/>
      <c r="G3656" s="1"/>
      <c r="H3656" s="2"/>
      <c r="I3656" s="1"/>
      <c r="J3656" s="1"/>
      <c r="K3656" s="2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2"/>
      <c r="BF3656" s="1"/>
      <c r="BG3656" s="1"/>
      <c r="BH3656" s="1"/>
      <c r="BI3656" s="1"/>
      <c r="BJ3656" s="1"/>
      <c r="BK3656" s="1"/>
      <c r="BL3656" s="1"/>
      <c r="BM3656" s="1"/>
      <c r="BN3656" s="2"/>
      <c r="BO3656" s="1"/>
      <c r="BP3656" s="1"/>
      <c r="BQ3656" s="1"/>
      <c r="BR3656" s="2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2"/>
      <c r="CG3656" s="1"/>
      <c r="CH3656" s="1"/>
      <c r="CI3656" s="2"/>
      <c r="CJ3656" s="1"/>
      <c r="CK3656" s="1"/>
      <c r="CL3656" s="1"/>
      <c r="CM3656" s="1"/>
      <c r="CN3656" s="1"/>
      <c r="CO3656" s="1"/>
      <c r="CP3656" s="1"/>
      <c r="CQ3656" s="1"/>
      <c r="CR3656" s="2"/>
      <c r="CS3656" s="2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2"/>
      <c r="DR3656" s="1"/>
      <c r="DS3656" s="1"/>
      <c r="DT3656" s="1"/>
      <c r="DU3656" s="2"/>
      <c r="DV3656" s="1"/>
      <c r="DW3656" s="1"/>
    </row>
    <row r="3657" spans="1:127" x14ac:dyDescent="0.3">
      <c r="A3657" s="1"/>
      <c r="B3657" s="1"/>
      <c r="C3657" s="1"/>
      <c r="D3657" s="1"/>
      <c r="E3657" s="1"/>
      <c r="F3657" s="1"/>
      <c r="G3657" s="1"/>
      <c r="H3657" s="2"/>
      <c r="I3657" s="1"/>
      <c r="J3657" s="1"/>
      <c r="K3657" s="2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2"/>
      <c r="BF3657" s="1"/>
      <c r="BG3657" s="1"/>
      <c r="BH3657" s="1"/>
      <c r="BI3657" s="1"/>
      <c r="BJ3657" s="1"/>
      <c r="BK3657" s="1"/>
      <c r="BL3657" s="1"/>
      <c r="BM3657" s="1"/>
      <c r="BN3657" s="2"/>
      <c r="BO3657" s="1"/>
      <c r="BP3657" s="1"/>
      <c r="BQ3657" s="1"/>
      <c r="BR3657" s="2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2"/>
      <c r="CG3657" s="1"/>
      <c r="CH3657" s="1"/>
      <c r="CI3657" s="2"/>
      <c r="CJ3657" s="1"/>
      <c r="CK3657" s="1"/>
      <c r="CL3657" s="1"/>
      <c r="CM3657" s="1"/>
      <c r="CN3657" s="1"/>
      <c r="CO3657" s="1"/>
      <c r="CP3657" s="1"/>
      <c r="CQ3657" s="1"/>
      <c r="CR3657" s="2"/>
      <c r="CS3657" s="2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2"/>
      <c r="DR3657" s="1"/>
      <c r="DS3657" s="1"/>
      <c r="DT3657" s="1"/>
      <c r="DU3657" s="2"/>
      <c r="DV3657" s="1"/>
      <c r="DW3657" s="1"/>
    </row>
    <row r="3658" spans="1:127" x14ac:dyDescent="0.3">
      <c r="A3658" s="1"/>
      <c r="B3658" s="1"/>
      <c r="C3658" s="1"/>
      <c r="D3658" s="1"/>
      <c r="E3658" s="1"/>
      <c r="F3658" s="1"/>
      <c r="G3658" s="2"/>
      <c r="H3658" s="2"/>
      <c r="I3658" s="1"/>
      <c r="J3658" s="1"/>
      <c r="K3658" s="2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2"/>
      <c r="BF3658" s="1"/>
      <c r="BG3658" s="1"/>
      <c r="BH3658" s="1"/>
      <c r="BI3658" s="1"/>
      <c r="BJ3658" s="1"/>
      <c r="BK3658" s="1"/>
      <c r="BL3658" s="1"/>
      <c r="BM3658" s="1"/>
      <c r="BN3658" s="2"/>
      <c r="BO3658" s="1"/>
      <c r="BP3658" s="1"/>
      <c r="BQ3658" s="1"/>
      <c r="BR3658" s="2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2"/>
      <c r="CG3658" s="1"/>
      <c r="CH3658" s="1"/>
      <c r="CI3658" s="2"/>
      <c r="CJ3658" s="1"/>
      <c r="CK3658" s="1"/>
      <c r="CL3658" s="1"/>
      <c r="CM3658" s="1"/>
      <c r="CN3658" s="1"/>
      <c r="CO3658" s="1"/>
      <c r="CP3658" s="1"/>
      <c r="CQ3658" s="1"/>
      <c r="CR3658" s="2"/>
      <c r="CS3658" s="2"/>
      <c r="CT3658" s="2"/>
      <c r="CU3658" s="2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2"/>
      <c r="DR3658" s="1"/>
      <c r="DS3658" s="1"/>
      <c r="DT3658" s="1"/>
      <c r="DU3658" s="2"/>
      <c r="DV3658" s="1"/>
      <c r="DW3658" s="1"/>
    </row>
    <row r="3659" spans="1:127" x14ac:dyDescent="0.3">
      <c r="A3659" s="1"/>
      <c r="B3659" s="1"/>
      <c r="C3659" s="1"/>
      <c r="D3659" s="1"/>
      <c r="E3659" s="1"/>
      <c r="F3659" s="1"/>
      <c r="G3659" s="2"/>
      <c r="H3659" s="2"/>
      <c r="I3659" s="1"/>
      <c r="J3659" s="1"/>
      <c r="K3659" s="2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2"/>
      <c r="BF3659" s="1"/>
      <c r="BG3659" s="1"/>
      <c r="BH3659" s="1"/>
      <c r="BI3659" s="1"/>
      <c r="BJ3659" s="1"/>
      <c r="BK3659" s="1"/>
      <c r="BL3659" s="1"/>
      <c r="BM3659" s="1"/>
      <c r="BN3659" s="2"/>
      <c r="BO3659" s="1"/>
      <c r="BP3659" s="1"/>
      <c r="BQ3659" s="1"/>
      <c r="BR3659" s="2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2"/>
      <c r="CG3659" s="1"/>
      <c r="CH3659" s="1"/>
      <c r="CI3659" s="2"/>
      <c r="CJ3659" s="1"/>
      <c r="CK3659" s="1"/>
      <c r="CL3659" s="1"/>
      <c r="CM3659" s="1"/>
      <c r="CN3659" s="1"/>
      <c r="CO3659" s="1"/>
      <c r="CP3659" s="1"/>
      <c r="CQ3659" s="1"/>
      <c r="CR3659" s="2"/>
      <c r="CS3659" s="2"/>
      <c r="CT3659" s="2"/>
      <c r="CU3659" s="2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2"/>
      <c r="DR3659" s="1"/>
      <c r="DS3659" s="1"/>
      <c r="DT3659" s="1"/>
      <c r="DU3659" s="2"/>
      <c r="DV3659" s="1"/>
      <c r="DW3659" s="1"/>
    </row>
    <row r="3660" spans="1:127" x14ac:dyDescent="0.3">
      <c r="A3660" s="1"/>
      <c r="B3660" s="1"/>
      <c r="C3660" s="1"/>
      <c r="D3660" s="1"/>
      <c r="E3660" s="1"/>
      <c r="F3660" s="1"/>
      <c r="G3660" s="1"/>
      <c r="H3660" s="2"/>
      <c r="I3660" s="1"/>
      <c r="J3660" s="1"/>
      <c r="K3660" s="2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2"/>
      <c r="BF3660" s="1"/>
      <c r="BG3660" s="1"/>
      <c r="BH3660" s="1"/>
      <c r="BI3660" s="1"/>
      <c r="BJ3660" s="1"/>
      <c r="BK3660" s="1"/>
      <c r="BL3660" s="1"/>
      <c r="BM3660" s="1"/>
      <c r="BN3660" s="2"/>
      <c r="BO3660" s="1"/>
      <c r="BP3660" s="1"/>
      <c r="BQ3660" s="1"/>
      <c r="BR3660" s="2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2"/>
      <c r="CG3660" s="1"/>
      <c r="CH3660" s="1"/>
      <c r="CI3660" s="2"/>
      <c r="CJ3660" s="1"/>
      <c r="CK3660" s="1"/>
      <c r="CL3660" s="1"/>
      <c r="CM3660" s="1"/>
      <c r="CN3660" s="1"/>
      <c r="CO3660" s="1"/>
      <c r="CP3660" s="1"/>
      <c r="CQ3660" s="1"/>
      <c r="CR3660" s="2"/>
      <c r="CS3660" s="2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2"/>
      <c r="DR3660" s="1"/>
      <c r="DS3660" s="1"/>
      <c r="DT3660" s="1"/>
      <c r="DU3660" s="2"/>
      <c r="DV3660" s="1"/>
      <c r="DW3660" s="1"/>
    </row>
    <row r="3661" spans="1:127" x14ac:dyDescent="0.3">
      <c r="A3661" s="1"/>
      <c r="B3661" s="1"/>
      <c r="C3661" s="1"/>
      <c r="D3661" s="1"/>
      <c r="E3661" s="1"/>
      <c r="F3661" s="1"/>
      <c r="G3661" s="1"/>
      <c r="H3661" s="2"/>
      <c r="I3661" s="1"/>
      <c r="J3661" s="1"/>
      <c r="K3661" s="2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2"/>
      <c r="BF3661" s="1"/>
      <c r="BG3661" s="1"/>
      <c r="BH3661" s="1"/>
      <c r="BI3661" s="1"/>
      <c r="BJ3661" s="1"/>
      <c r="BK3661" s="1"/>
      <c r="BL3661" s="1"/>
      <c r="BM3661" s="1"/>
      <c r="BN3661" s="2"/>
      <c r="BO3661" s="1"/>
      <c r="BP3661" s="1"/>
      <c r="BQ3661" s="1"/>
      <c r="BR3661" s="2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2"/>
      <c r="CG3661" s="1"/>
      <c r="CH3661" s="1"/>
      <c r="CI3661" s="2"/>
      <c r="CJ3661" s="1"/>
      <c r="CK3661" s="1"/>
      <c r="CL3661" s="1"/>
      <c r="CM3661" s="1"/>
      <c r="CN3661" s="1"/>
      <c r="CO3661" s="1"/>
      <c r="CP3661" s="1"/>
      <c r="CQ3661" s="1"/>
      <c r="CR3661" s="2"/>
      <c r="CS3661" s="2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2"/>
      <c r="DR3661" s="1"/>
      <c r="DS3661" s="1"/>
      <c r="DT3661" s="1"/>
      <c r="DU3661" s="2"/>
      <c r="DV3661" s="1"/>
      <c r="DW3661" s="1"/>
    </row>
    <row r="3662" spans="1:127" x14ac:dyDescent="0.3">
      <c r="A3662" s="1"/>
      <c r="B3662" s="1"/>
      <c r="C3662" s="1"/>
      <c r="D3662" s="1"/>
      <c r="E3662" s="1"/>
      <c r="F3662" s="1"/>
      <c r="G3662" s="1"/>
      <c r="H3662" s="2"/>
      <c r="I3662" s="1"/>
      <c r="J3662" s="1"/>
      <c r="K3662" s="2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2"/>
      <c r="BF3662" s="1"/>
      <c r="BG3662" s="1"/>
      <c r="BH3662" s="1"/>
      <c r="BI3662" s="1"/>
      <c r="BJ3662" s="1"/>
      <c r="BK3662" s="1"/>
      <c r="BL3662" s="1"/>
      <c r="BM3662" s="1"/>
      <c r="BN3662" s="2"/>
      <c r="BO3662" s="1"/>
      <c r="BP3662" s="1"/>
      <c r="BQ3662" s="1"/>
      <c r="BR3662" s="2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2"/>
      <c r="CG3662" s="1"/>
      <c r="CH3662" s="1"/>
      <c r="CI3662" s="2"/>
      <c r="CJ3662" s="1"/>
      <c r="CK3662" s="1"/>
      <c r="CL3662" s="1"/>
      <c r="CM3662" s="1"/>
      <c r="CN3662" s="1"/>
      <c r="CO3662" s="1"/>
      <c r="CP3662" s="1"/>
      <c r="CQ3662" s="1"/>
      <c r="CR3662" s="2"/>
      <c r="CS3662" s="2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2"/>
      <c r="DR3662" s="1"/>
      <c r="DS3662" s="1"/>
      <c r="DT3662" s="1"/>
      <c r="DU3662" s="2"/>
      <c r="DV3662" s="1"/>
      <c r="DW3662" s="1"/>
    </row>
    <row r="3663" spans="1:127" x14ac:dyDescent="0.3">
      <c r="A3663" s="1"/>
      <c r="B3663" s="1"/>
      <c r="C3663" s="1"/>
      <c r="D3663" s="1"/>
      <c r="E3663" s="1"/>
      <c r="F3663" s="1"/>
      <c r="G3663" s="1"/>
      <c r="H3663" s="2"/>
      <c r="I3663" s="1"/>
      <c r="J3663" s="1"/>
      <c r="K3663" s="2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2"/>
      <c r="BF3663" s="1"/>
      <c r="BG3663" s="1"/>
      <c r="BH3663" s="1"/>
      <c r="BI3663" s="1"/>
      <c r="BJ3663" s="1"/>
      <c r="BK3663" s="1"/>
      <c r="BL3663" s="1"/>
      <c r="BM3663" s="1"/>
      <c r="BN3663" s="2"/>
      <c r="BO3663" s="1"/>
      <c r="BP3663" s="1"/>
      <c r="BQ3663" s="1"/>
      <c r="BR3663" s="2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2"/>
      <c r="CG3663" s="1"/>
      <c r="CH3663" s="1"/>
      <c r="CI3663" s="2"/>
      <c r="CJ3663" s="1"/>
      <c r="CK3663" s="1"/>
      <c r="CL3663" s="1"/>
      <c r="CM3663" s="1"/>
      <c r="CN3663" s="1"/>
      <c r="CO3663" s="1"/>
      <c r="CP3663" s="1"/>
      <c r="CQ3663" s="1"/>
      <c r="CR3663" s="2"/>
      <c r="CS3663" s="2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2"/>
      <c r="DR3663" s="1"/>
      <c r="DS3663" s="1"/>
      <c r="DT3663" s="1"/>
      <c r="DU3663" s="2"/>
      <c r="DV3663" s="1"/>
      <c r="DW3663" s="1"/>
    </row>
    <row r="3664" spans="1:127" x14ac:dyDescent="0.3">
      <c r="A3664" s="1"/>
      <c r="B3664" s="1"/>
      <c r="C3664" s="1"/>
      <c r="D3664" s="1"/>
      <c r="E3664" s="1"/>
      <c r="F3664" s="1"/>
      <c r="G3664" s="1"/>
      <c r="H3664" s="2"/>
      <c r="I3664" s="1"/>
      <c r="J3664" s="1"/>
      <c r="K3664" s="2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2"/>
      <c r="BF3664" s="1"/>
      <c r="BG3664" s="1"/>
      <c r="BH3664" s="1"/>
      <c r="BI3664" s="1"/>
      <c r="BJ3664" s="1"/>
      <c r="BK3664" s="1"/>
      <c r="BL3664" s="1"/>
      <c r="BM3664" s="1"/>
      <c r="BN3664" s="2"/>
      <c r="BO3664" s="1"/>
      <c r="BP3664" s="1"/>
      <c r="BQ3664" s="1"/>
      <c r="BR3664" s="2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2"/>
      <c r="CG3664" s="1"/>
      <c r="CH3664" s="1"/>
      <c r="CI3664" s="2"/>
      <c r="CJ3664" s="1"/>
      <c r="CK3664" s="1"/>
      <c r="CL3664" s="1"/>
      <c r="CM3664" s="1"/>
      <c r="CN3664" s="1"/>
      <c r="CO3664" s="1"/>
      <c r="CP3664" s="1"/>
      <c r="CQ3664" s="1"/>
      <c r="CR3664" s="2"/>
      <c r="CS3664" s="2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2"/>
      <c r="DR3664" s="1"/>
      <c r="DS3664" s="1"/>
      <c r="DT3664" s="1"/>
      <c r="DU3664" s="2"/>
      <c r="DV3664" s="1"/>
      <c r="DW3664" s="1"/>
    </row>
    <row r="3665" spans="1:127" x14ac:dyDescent="0.3">
      <c r="A3665" s="1"/>
      <c r="B3665" s="1"/>
      <c r="C3665" s="1"/>
      <c r="D3665" s="1"/>
      <c r="E3665" s="1"/>
      <c r="F3665" s="1"/>
      <c r="G3665" s="2"/>
      <c r="H3665" s="2"/>
      <c r="I3665" s="1"/>
      <c r="J3665" s="1"/>
      <c r="K3665" s="2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2"/>
      <c r="BF3665" s="1"/>
      <c r="BG3665" s="1"/>
      <c r="BH3665" s="1"/>
      <c r="BI3665" s="1"/>
      <c r="BJ3665" s="1"/>
      <c r="BK3665" s="1"/>
      <c r="BL3665" s="1"/>
      <c r="BM3665" s="1"/>
      <c r="BN3665" s="2"/>
      <c r="BO3665" s="1"/>
      <c r="BP3665" s="1"/>
      <c r="BQ3665" s="1"/>
      <c r="BR3665" s="2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2"/>
      <c r="CG3665" s="1"/>
      <c r="CH3665" s="1"/>
      <c r="CI3665" s="2"/>
      <c r="CJ3665" s="1"/>
      <c r="CK3665" s="1"/>
      <c r="CL3665" s="1"/>
      <c r="CM3665" s="1"/>
      <c r="CN3665" s="1"/>
      <c r="CO3665" s="1"/>
      <c r="CP3665" s="1"/>
      <c r="CQ3665" s="1"/>
      <c r="CR3665" s="2"/>
      <c r="CS3665" s="2"/>
      <c r="CT3665" s="2"/>
      <c r="CU3665" s="2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2"/>
      <c r="DR3665" s="1"/>
      <c r="DS3665" s="1"/>
      <c r="DT3665" s="1"/>
      <c r="DU3665" s="1"/>
      <c r="DV3665" s="1"/>
      <c r="DW3665" s="1"/>
    </row>
    <row r="3666" spans="1:127" x14ac:dyDescent="0.3">
      <c r="A3666" s="1"/>
      <c r="B3666" s="1"/>
      <c r="C3666" s="1"/>
      <c r="D3666" s="1"/>
      <c r="E3666" s="1"/>
      <c r="F3666" s="1"/>
      <c r="G3666" s="2"/>
      <c r="H3666" s="2"/>
      <c r="I3666" s="1"/>
      <c r="J3666" s="1"/>
      <c r="K3666" s="2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2"/>
      <c r="BF3666" s="1"/>
      <c r="BG3666" s="1"/>
      <c r="BH3666" s="1"/>
      <c r="BI3666" s="1"/>
      <c r="BJ3666" s="1"/>
      <c r="BK3666" s="1"/>
      <c r="BL3666" s="1"/>
      <c r="BM3666" s="1"/>
      <c r="BN3666" s="2"/>
      <c r="BO3666" s="1"/>
      <c r="BP3666" s="1"/>
      <c r="BQ3666" s="1"/>
      <c r="BR3666" s="2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2"/>
      <c r="CG3666" s="1"/>
      <c r="CH3666" s="1"/>
      <c r="CI3666" s="2"/>
      <c r="CJ3666" s="1"/>
      <c r="CK3666" s="1"/>
      <c r="CL3666" s="1"/>
      <c r="CM3666" s="1"/>
      <c r="CN3666" s="1"/>
      <c r="CO3666" s="1"/>
      <c r="CP3666" s="1"/>
      <c r="CQ3666" s="1"/>
      <c r="CR3666" s="2"/>
      <c r="CS3666" s="2"/>
      <c r="CT3666" s="2"/>
      <c r="CU3666" s="2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2"/>
      <c r="DR3666" s="1"/>
      <c r="DS3666" s="1"/>
      <c r="DT3666" s="1"/>
      <c r="DU3666" s="2"/>
      <c r="DV3666" s="1"/>
      <c r="DW3666" s="1"/>
    </row>
    <row r="3667" spans="1:127" x14ac:dyDescent="0.3">
      <c r="A3667" s="1"/>
      <c r="B3667" s="1"/>
      <c r="C3667" s="1"/>
      <c r="D3667" s="1"/>
      <c r="E3667" s="1"/>
      <c r="F3667" s="1"/>
      <c r="G3667" s="1"/>
      <c r="H3667" s="2"/>
      <c r="I3667" s="1"/>
      <c r="J3667" s="1"/>
      <c r="K3667" s="2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2"/>
      <c r="BF3667" s="1"/>
      <c r="BG3667" s="1"/>
      <c r="BH3667" s="1"/>
      <c r="BI3667" s="1"/>
      <c r="BJ3667" s="1"/>
      <c r="BK3667" s="1"/>
      <c r="BL3667" s="1"/>
      <c r="BM3667" s="1"/>
      <c r="BN3667" s="2"/>
      <c r="BO3667" s="1"/>
      <c r="BP3667" s="1"/>
      <c r="BQ3667" s="1"/>
      <c r="BR3667" s="2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2"/>
      <c r="CG3667" s="1"/>
      <c r="CH3667" s="1"/>
      <c r="CI3667" s="2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2"/>
      <c r="DR3667" s="1"/>
      <c r="DS3667" s="1"/>
      <c r="DT3667" s="1"/>
      <c r="DU3667" s="1"/>
      <c r="DV3667" s="1"/>
      <c r="DW3667" s="1"/>
    </row>
    <row r="3668" spans="1:127" x14ac:dyDescent="0.3">
      <c r="A3668" s="1"/>
      <c r="B3668" s="1"/>
      <c r="C3668" s="1"/>
      <c r="D3668" s="1"/>
      <c r="E3668" s="1"/>
      <c r="F3668" s="1"/>
      <c r="G3668" s="1"/>
      <c r="H3668" s="2"/>
      <c r="I3668" s="1"/>
      <c r="J3668" s="1"/>
      <c r="K3668" s="2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2"/>
      <c r="BF3668" s="1"/>
      <c r="BG3668" s="1"/>
      <c r="BH3668" s="1"/>
      <c r="BI3668" s="1"/>
      <c r="BJ3668" s="1"/>
      <c r="BK3668" s="1"/>
      <c r="BL3668" s="1"/>
      <c r="BM3668" s="1"/>
      <c r="BN3668" s="2"/>
      <c r="BO3668" s="1"/>
      <c r="BP3668" s="1"/>
      <c r="BQ3668" s="1"/>
      <c r="BR3668" s="2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2"/>
      <c r="CG3668" s="1"/>
      <c r="CH3668" s="1"/>
      <c r="CI3668" s="2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2"/>
      <c r="DR3668" s="1"/>
      <c r="DS3668" s="1"/>
      <c r="DT3668" s="1"/>
      <c r="DU3668" s="1"/>
      <c r="DV3668" s="1"/>
      <c r="DW3668" s="1"/>
    </row>
    <row r="3669" spans="1:127" x14ac:dyDescent="0.3">
      <c r="A3669" s="1"/>
      <c r="B3669" s="1"/>
      <c r="C3669" s="1"/>
      <c r="D3669" s="1"/>
      <c r="E3669" s="1"/>
      <c r="F3669" s="1"/>
      <c r="G3669" s="2"/>
      <c r="H3669" s="2"/>
      <c r="I3669" s="1"/>
      <c r="J3669" s="1"/>
      <c r="K3669" s="2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2"/>
      <c r="BF3669" s="1"/>
      <c r="BG3669" s="1"/>
      <c r="BH3669" s="1"/>
      <c r="BI3669" s="1"/>
      <c r="BJ3669" s="1"/>
      <c r="BK3669" s="1"/>
      <c r="BL3669" s="1"/>
      <c r="BM3669" s="1"/>
      <c r="BN3669" s="2"/>
      <c r="BO3669" s="1"/>
      <c r="BP3669" s="1"/>
      <c r="BQ3669" s="2"/>
      <c r="BR3669" s="2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2"/>
      <c r="CG3669" s="1"/>
      <c r="CH3669" s="1"/>
      <c r="CI3669" s="2"/>
      <c r="CJ3669" s="1"/>
      <c r="CK3669" s="1"/>
      <c r="CL3669" s="1"/>
      <c r="CM3669" s="1"/>
      <c r="CN3669" s="1"/>
      <c r="CO3669" s="1"/>
      <c r="CP3669" s="1"/>
      <c r="CQ3669" s="1"/>
      <c r="CR3669" s="2"/>
      <c r="CS3669" s="2"/>
      <c r="CT3669" s="2"/>
      <c r="CU3669" s="2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2"/>
      <c r="DR3669" s="1"/>
      <c r="DS3669" s="1"/>
      <c r="DT3669" s="1"/>
      <c r="DU3669" s="1"/>
      <c r="DV3669" s="1"/>
      <c r="DW3669" s="1"/>
    </row>
    <row r="3670" spans="1:127" x14ac:dyDescent="0.3">
      <c r="A3670" s="1"/>
      <c r="B3670" s="1"/>
      <c r="C3670" s="1"/>
      <c r="D3670" s="1"/>
      <c r="E3670" s="1"/>
      <c r="F3670" s="1"/>
      <c r="G3670" s="1"/>
      <c r="H3670" s="2"/>
      <c r="I3670" s="1"/>
      <c r="J3670" s="1"/>
      <c r="K3670" s="2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2"/>
      <c r="BF3670" s="1"/>
      <c r="BG3670" s="1"/>
      <c r="BH3670" s="1"/>
      <c r="BI3670" s="1"/>
      <c r="BJ3670" s="1"/>
      <c r="BK3670" s="1"/>
      <c r="BL3670" s="1"/>
      <c r="BM3670" s="1"/>
      <c r="BN3670" s="2"/>
      <c r="BO3670" s="1"/>
      <c r="BP3670" s="1"/>
      <c r="BQ3670" s="1"/>
      <c r="BR3670" s="2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2"/>
      <c r="CG3670" s="1"/>
      <c r="CH3670" s="1"/>
      <c r="CI3670" s="2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2"/>
      <c r="DR3670" s="1"/>
      <c r="DS3670" s="1"/>
      <c r="DT3670" s="1"/>
      <c r="DU3670" s="1"/>
      <c r="DV3670" s="1"/>
      <c r="DW3670" s="1"/>
    </row>
    <row r="3671" spans="1:127" x14ac:dyDescent="0.3">
      <c r="A3671" s="1"/>
      <c r="B3671" s="1"/>
      <c r="C3671" s="1"/>
      <c r="D3671" s="1"/>
      <c r="E3671" s="1"/>
      <c r="F3671" s="1"/>
      <c r="G3671" s="1"/>
      <c r="H3671" s="2"/>
      <c r="I3671" s="1"/>
      <c r="J3671" s="1"/>
      <c r="K3671" s="2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2"/>
      <c r="BF3671" s="1"/>
      <c r="BG3671" s="1"/>
      <c r="BH3671" s="1"/>
      <c r="BI3671" s="1"/>
      <c r="BJ3671" s="1"/>
      <c r="BK3671" s="1"/>
      <c r="BL3671" s="1"/>
      <c r="BM3671" s="1"/>
      <c r="BN3671" s="2"/>
      <c r="BO3671" s="1"/>
      <c r="BP3671" s="1"/>
      <c r="BQ3671" s="1"/>
      <c r="BR3671" s="2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2"/>
      <c r="CG3671" s="1"/>
      <c r="CH3671" s="1"/>
      <c r="CI3671" s="2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2"/>
      <c r="DR3671" s="1"/>
      <c r="DS3671" s="1"/>
      <c r="DT3671" s="1"/>
      <c r="DU3671" s="1"/>
      <c r="DV3671" s="1"/>
      <c r="DW3671" s="1"/>
    </row>
    <row r="3672" spans="1:127" x14ac:dyDescent="0.3">
      <c r="A3672" s="1"/>
      <c r="B3672" s="1"/>
      <c r="C3672" s="1"/>
      <c r="D3672" s="1"/>
      <c r="E3672" s="1"/>
      <c r="F3672" s="1"/>
      <c r="G3672" s="2"/>
      <c r="H3672" s="2"/>
      <c r="I3672" s="1"/>
      <c r="J3672" s="1"/>
      <c r="K3672" s="2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2"/>
      <c r="BF3672" s="1"/>
      <c r="BG3672" s="1"/>
      <c r="BH3672" s="1"/>
      <c r="BI3672" s="1"/>
      <c r="BJ3672" s="1"/>
      <c r="BK3672" s="1"/>
      <c r="BL3672" s="1"/>
      <c r="BM3672" s="1"/>
      <c r="BN3672" s="2"/>
      <c r="BO3672" s="1"/>
      <c r="BP3672" s="1"/>
      <c r="BQ3672" s="1"/>
      <c r="BR3672" s="2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2"/>
      <c r="CG3672" s="1"/>
      <c r="CH3672" s="1"/>
      <c r="CI3672" s="2"/>
      <c r="CJ3672" s="1"/>
      <c r="CK3672" s="1"/>
      <c r="CL3672" s="1"/>
      <c r="CM3672" s="1"/>
      <c r="CN3672" s="1"/>
      <c r="CO3672" s="1"/>
      <c r="CP3672" s="1"/>
      <c r="CQ3672" s="1"/>
      <c r="CR3672" s="2"/>
      <c r="CS3672" s="2"/>
      <c r="CT3672" s="2"/>
      <c r="CU3672" s="2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2"/>
      <c r="DR3672" s="1"/>
      <c r="DS3672" s="1"/>
      <c r="DT3672" s="1"/>
      <c r="DU3672" s="2"/>
      <c r="DV3672" s="1"/>
      <c r="DW3672" s="1"/>
    </row>
    <row r="3673" spans="1:127" x14ac:dyDescent="0.3">
      <c r="A3673" s="1"/>
      <c r="B3673" s="1"/>
      <c r="C3673" s="1"/>
      <c r="D3673" s="1"/>
      <c r="E3673" s="1"/>
      <c r="F3673" s="1"/>
      <c r="G3673" s="2"/>
      <c r="H3673" s="2"/>
      <c r="I3673" s="1"/>
      <c r="J3673" s="1"/>
      <c r="K3673" s="2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2"/>
      <c r="BF3673" s="1"/>
      <c r="BG3673" s="1"/>
      <c r="BH3673" s="1"/>
      <c r="BI3673" s="1"/>
      <c r="BJ3673" s="1"/>
      <c r="BK3673" s="1"/>
      <c r="BL3673" s="1"/>
      <c r="BM3673" s="1"/>
      <c r="BN3673" s="2"/>
      <c r="BO3673" s="1"/>
      <c r="BP3673" s="1"/>
      <c r="BQ3673" s="1"/>
      <c r="BR3673" s="2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2"/>
      <c r="CG3673" s="1"/>
      <c r="CH3673" s="1"/>
      <c r="CI3673" s="2"/>
      <c r="CJ3673" s="1"/>
      <c r="CK3673" s="1"/>
      <c r="CL3673" s="1"/>
      <c r="CM3673" s="1"/>
      <c r="CN3673" s="1"/>
      <c r="CO3673" s="1"/>
      <c r="CP3673" s="1"/>
      <c r="CQ3673" s="1"/>
      <c r="CR3673" s="2"/>
      <c r="CS3673" s="2"/>
      <c r="CT3673" s="2"/>
      <c r="CU3673" s="2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2"/>
      <c r="DR3673" s="1"/>
      <c r="DS3673" s="1"/>
      <c r="DT3673" s="1"/>
      <c r="DU3673" s="2"/>
      <c r="DV3673" s="1"/>
      <c r="DW3673" s="1"/>
    </row>
    <row r="3674" spans="1:127" x14ac:dyDescent="0.3">
      <c r="A3674" s="1"/>
      <c r="B3674" s="1"/>
      <c r="C3674" s="1"/>
      <c r="D3674" s="1"/>
      <c r="E3674" s="1"/>
      <c r="F3674" s="1"/>
      <c r="G3674" s="2"/>
      <c r="H3674" s="2"/>
      <c r="I3674" s="1"/>
      <c r="J3674" s="1"/>
      <c r="K3674" s="2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2"/>
      <c r="BF3674" s="1"/>
      <c r="BG3674" s="1"/>
      <c r="BH3674" s="1"/>
      <c r="BI3674" s="1"/>
      <c r="BJ3674" s="1"/>
      <c r="BK3674" s="1"/>
      <c r="BL3674" s="1"/>
      <c r="BM3674" s="1"/>
      <c r="BN3674" s="2"/>
      <c r="BO3674" s="1"/>
      <c r="BP3674" s="1"/>
      <c r="BQ3674" s="1"/>
      <c r="BR3674" s="2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2"/>
      <c r="CG3674" s="1"/>
      <c r="CH3674" s="1"/>
      <c r="CI3674" s="2"/>
      <c r="CJ3674" s="1"/>
      <c r="CK3674" s="1"/>
      <c r="CL3674" s="1"/>
      <c r="CM3674" s="1"/>
      <c r="CN3674" s="1"/>
      <c r="CO3674" s="1"/>
      <c r="CP3674" s="1"/>
      <c r="CQ3674" s="1"/>
      <c r="CR3674" s="2"/>
      <c r="CS3674" s="2"/>
      <c r="CT3674" s="2"/>
      <c r="CU3674" s="2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2"/>
      <c r="DR3674" s="1"/>
      <c r="DS3674" s="1"/>
      <c r="DT3674" s="1"/>
      <c r="DU3674" s="2"/>
      <c r="DV3674" s="1"/>
      <c r="DW3674" s="1"/>
    </row>
    <row r="3675" spans="1:127" x14ac:dyDescent="0.3">
      <c r="A3675" s="1"/>
      <c r="B3675" s="1"/>
      <c r="C3675" s="1"/>
      <c r="D3675" s="1"/>
      <c r="E3675" s="1"/>
      <c r="F3675" s="1"/>
      <c r="G3675" s="1"/>
      <c r="H3675" s="2"/>
      <c r="I3675" s="1"/>
      <c r="J3675" s="1"/>
      <c r="K3675" s="2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2"/>
      <c r="BF3675" s="1"/>
      <c r="BG3675" s="1"/>
      <c r="BH3675" s="1"/>
      <c r="BI3675" s="1"/>
      <c r="BJ3675" s="1"/>
      <c r="BK3675" s="1"/>
      <c r="BL3675" s="1"/>
      <c r="BM3675" s="1"/>
      <c r="BN3675" s="2"/>
      <c r="BO3675" s="1"/>
      <c r="BP3675" s="1"/>
      <c r="BQ3675" s="1"/>
      <c r="BR3675" s="2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2"/>
      <c r="CG3675" s="1"/>
      <c r="CH3675" s="1"/>
      <c r="CI3675" s="2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2"/>
      <c r="DR3675" s="1"/>
      <c r="DS3675" s="1"/>
      <c r="DT3675" s="1"/>
      <c r="DU3675" s="1"/>
      <c r="DV3675" s="1"/>
      <c r="DW3675" s="1"/>
    </row>
    <row r="3676" spans="1:127" x14ac:dyDescent="0.3">
      <c r="A3676" s="1"/>
      <c r="B3676" s="1"/>
      <c r="C3676" s="1"/>
      <c r="D3676" s="1"/>
      <c r="E3676" s="1"/>
      <c r="F3676" s="1"/>
      <c r="G3676" s="2"/>
      <c r="H3676" s="2"/>
      <c r="I3676" s="1"/>
      <c r="J3676" s="1"/>
      <c r="K3676" s="2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2"/>
      <c r="BF3676" s="1"/>
      <c r="BG3676" s="1"/>
      <c r="BH3676" s="1"/>
      <c r="BI3676" s="1"/>
      <c r="BJ3676" s="1"/>
      <c r="BK3676" s="1"/>
      <c r="BL3676" s="1"/>
      <c r="BM3676" s="1"/>
      <c r="BN3676" s="2"/>
      <c r="BO3676" s="1"/>
      <c r="BP3676" s="1"/>
      <c r="BQ3676" s="1"/>
      <c r="BR3676" s="2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2"/>
      <c r="CG3676" s="1"/>
      <c r="CH3676" s="1"/>
      <c r="CI3676" s="2"/>
      <c r="CJ3676" s="1"/>
      <c r="CK3676" s="1"/>
      <c r="CL3676" s="1"/>
      <c r="CM3676" s="1"/>
      <c r="CN3676" s="1"/>
      <c r="CO3676" s="1"/>
      <c r="CP3676" s="1"/>
      <c r="CQ3676" s="1"/>
      <c r="CR3676" s="2"/>
      <c r="CS3676" s="2"/>
      <c r="CT3676" s="2"/>
      <c r="CU3676" s="2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2"/>
      <c r="DR3676" s="1"/>
      <c r="DS3676" s="1"/>
      <c r="DT3676" s="1"/>
      <c r="DU3676" s="2"/>
      <c r="DV3676" s="1"/>
      <c r="DW3676" s="1"/>
    </row>
    <row r="3677" spans="1:127" x14ac:dyDescent="0.3">
      <c r="A3677" s="1"/>
      <c r="B3677" s="1"/>
      <c r="C3677" s="1"/>
      <c r="D3677" s="1"/>
      <c r="E3677" s="1"/>
      <c r="F3677" s="1"/>
      <c r="G3677" s="1"/>
      <c r="H3677" s="2"/>
      <c r="I3677" s="1"/>
      <c r="J3677" s="1"/>
      <c r="K3677" s="2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2"/>
      <c r="BF3677" s="1"/>
      <c r="BG3677" s="1"/>
      <c r="BH3677" s="1"/>
      <c r="BI3677" s="1"/>
      <c r="BJ3677" s="1"/>
      <c r="BK3677" s="1"/>
      <c r="BL3677" s="1"/>
      <c r="BM3677" s="1"/>
      <c r="BN3677" s="2"/>
      <c r="BO3677" s="1"/>
      <c r="BP3677" s="1"/>
      <c r="BQ3677" s="1"/>
      <c r="BR3677" s="2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2"/>
      <c r="CG3677" s="1"/>
      <c r="CH3677" s="1"/>
      <c r="CI3677" s="2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2"/>
      <c r="DR3677" s="1"/>
      <c r="DS3677" s="1"/>
      <c r="DT3677" s="1"/>
      <c r="DU3677" s="1"/>
      <c r="DV3677" s="1"/>
      <c r="DW3677" s="1"/>
    </row>
    <row r="3678" spans="1:127" x14ac:dyDescent="0.3">
      <c r="A3678" s="1"/>
      <c r="B3678" s="1"/>
      <c r="C3678" s="1"/>
      <c r="D3678" s="1"/>
      <c r="E3678" s="1"/>
      <c r="F3678" s="1"/>
      <c r="G3678" s="1"/>
      <c r="H3678" s="2"/>
      <c r="I3678" s="1"/>
      <c r="J3678" s="1"/>
      <c r="K3678" s="2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2"/>
      <c r="BF3678" s="1"/>
      <c r="BG3678" s="1"/>
      <c r="BH3678" s="1"/>
      <c r="BI3678" s="1"/>
      <c r="BJ3678" s="1"/>
      <c r="BK3678" s="1"/>
      <c r="BL3678" s="1"/>
      <c r="BM3678" s="1"/>
      <c r="BN3678" s="2"/>
      <c r="BO3678" s="1"/>
      <c r="BP3678" s="1"/>
      <c r="BQ3678" s="1"/>
      <c r="BR3678" s="2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2"/>
      <c r="CG3678" s="1"/>
      <c r="CH3678" s="1"/>
      <c r="CI3678" s="2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2"/>
      <c r="DR3678" s="1"/>
      <c r="DS3678" s="1"/>
      <c r="DT3678" s="1"/>
      <c r="DU3678" s="1"/>
      <c r="DV3678" s="1"/>
      <c r="DW3678" s="1"/>
    </row>
    <row r="3679" spans="1:127" x14ac:dyDescent="0.3">
      <c r="A3679" s="1"/>
      <c r="B3679" s="1"/>
      <c r="C3679" s="1"/>
      <c r="D3679" s="1"/>
      <c r="E3679" s="1"/>
      <c r="F3679" s="1"/>
      <c r="G3679" s="1"/>
      <c r="H3679" s="2"/>
      <c r="I3679" s="1"/>
      <c r="J3679" s="1"/>
      <c r="K3679" s="2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2"/>
      <c r="BF3679" s="1"/>
      <c r="BG3679" s="1"/>
      <c r="BH3679" s="1"/>
      <c r="BI3679" s="1"/>
      <c r="BJ3679" s="1"/>
      <c r="BK3679" s="1"/>
      <c r="BL3679" s="1"/>
      <c r="BM3679" s="1"/>
      <c r="BN3679" s="2"/>
      <c r="BO3679" s="1"/>
      <c r="BP3679" s="1"/>
      <c r="BQ3679" s="1"/>
      <c r="BR3679" s="2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2"/>
      <c r="CG3679" s="1"/>
      <c r="CH3679" s="1"/>
      <c r="CI3679" s="2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2"/>
      <c r="DR3679" s="1"/>
      <c r="DS3679" s="1"/>
      <c r="DT3679" s="1"/>
      <c r="DU3679" s="1"/>
      <c r="DV3679" s="1"/>
      <c r="DW3679" s="1"/>
    </row>
    <row r="3680" spans="1:127" x14ac:dyDescent="0.3">
      <c r="A3680" s="1"/>
      <c r="B3680" s="1"/>
      <c r="C3680" s="1"/>
      <c r="D3680" s="1"/>
      <c r="E3680" s="1"/>
      <c r="F3680" s="1"/>
      <c r="G3680" s="1"/>
      <c r="H3680" s="2"/>
      <c r="I3680" s="1"/>
      <c r="J3680" s="1"/>
      <c r="K3680" s="2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2"/>
      <c r="BF3680" s="1"/>
      <c r="BG3680" s="1"/>
      <c r="BH3680" s="1"/>
      <c r="BI3680" s="1"/>
      <c r="BJ3680" s="1"/>
      <c r="BK3680" s="1"/>
      <c r="BL3680" s="1"/>
      <c r="BM3680" s="1"/>
      <c r="BN3680" s="2"/>
      <c r="BO3680" s="1"/>
      <c r="BP3680" s="1"/>
      <c r="BQ3680" s="1"/>
      <c r="BR3680" s="2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2"/>
      <c r="CG3680" s="1"/>
      <c r="CH3680" s="1"/>
      <c r="CI3680" s="2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2"/>
      <c r="DR3680" s="1"/>
      <c r="DS3680" s="1"/>
      <c r="DT3680" s="1"/>
      <c r="DU3680" s="1"/>
      <c r="DV3680" s="1"/>
      <c r="DW3680" s="1"/>
    </row>
    <row r="3681" spans="1:127" x14ac:dyDescent="0.3">
      <c r="A3681" s="1"/>
      <c r="B3681" s="1"/>
      <c r="C3681" s="1"/>
      <c r="D3681" s="1"/>
      <c r="E3681" s="1"/>
      <c r="F3681" s="1"/>
      <c r="G3681" s="1"/>
      <c r="H3681" s="2"/>
      <c r="I3681" s="1"/>
      <c r="J3681" s="1"/>
      <c r="K3681" s="2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2"/>
      <c r="BF3681" s="1"/>
      <c r="BG3681" s="1"/>
      <c r="BH3681" s="1"/>
      <c r="BI3681" s="1"/>
      <c r="BJ3681" s="1"/>
      <c r="BK3681" s="1"/>
      <c r="BL3681" s="1"/>
      <c r="BM3681" s="1"/>
      <c r="BN3681" s="2"/>
      <c r="BO3681" s="1"/>
      <c r="BP3681" s="1"/>
      <c r="BQ3681" s="1"/>
      <c r="BR3681" s="2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2"/>
      <c r="CG3681" s="1"/>
      <c r="CH3681" s="1"/>
      <c r="CI3681" s="2"/>
      <c r="CJ3681" s="1"/>
      <c r="CK3681" s="1"/>
      <c r="CL3681" s="1"/>
      <c r="CM3681" s="1"/>
      <c r="CN3681" s="1"/>
      <c r="CO3681" s="1"/>
      <c r="CP3681" s="1"/>
      <c r="CQ3681" s="1"/>
      <c r="CR3681" s="2"/>
      <c r="CS3681" s="2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2"/>
      <c r="DR3681" s="1"/>
      <c r="DS3681" s="1"/>
      <c r="DT3681" s="1"/>
      <c r="DU3681" s="2"/>
      <c r="DV3681" s="1"/>
      <c r="DW3681" s="1"/>
    </row>
    <row r="3682" spans="1:127" x14ac:dyDescent="0.3">
      <c r="A3682" s="1"/>
      <c r="B3682" s="1"/>
      <c r="C3682" s="1"/>
      <c r="D3682" s="1"/>
      <c r="E3682" s="1"/>
      <c r="F3682" s="1"/>
      <c r="G3682" s="1"/>
      <c r="H3682" s="2"/>
      <c r="I3682" s="1"/>
      <c r="J3682" s="1"/>
      <c r="K3682" s="2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2"/>
      <c r="BF3682" s="1"/>
      <c r="BG3682" s="1"/>
      <c r="BH3682" s="1"/>
      <c r="BI3682" s="1"/>
      <c r="BJ3682" s="1"/>
      <c r="BK3682" s="1"/>
      <c r="BL3682" s="1"/>
      <c r="BM3682" s="1"/>
      <c r="BN3682" s="2"/>
      <c r="BO3682" s="1"/>
      <c r="BP3682" s="1"/>
      <c r="BQ3682" s="1"/>
      <c r="BR3682" s="2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2"/>
      <c r="CG3682" s="1"/>
      <c r="CH3682" s="1"/>
      <c r="CI3682" s="2"/>
      <c r="CJ3682" s="1"/>
      <c r="CK3682" s="1"/>
      <c r="CL3682" s="1"/>
      <c r="CM3682" s="1"/>
      <c r="CN3682" s="1"/>
      <c r="CO3682" s="1"/>
      <c r="CP3682" s="1"/>
      <c r="CQ3682" s="1"/>
      <c r="CR3682" s="2"/>
      <c r="CS3682" s="2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2"/>
      <c r="DR3682" s="1"/>
      <c r="DS3682" s="1"/>
      <c r="DT3682" s="1"/>
      <c r="DU3682" s="2"/>
      <c r="DV3682" s="1"/>
      <c r="DW3682" s="1"/>
    </row>
    <row r="3683" spans="1:127" x14ac:dyDescent="0.3">
      <c r="A3683" s="1"/>
      <c r="B3683" s="1"/>
      <c r="C3683" s="1"/>
      <c r="D3683" s="1"/>
      <c r="E3683" s="1"/>
      <c r="F3683" s="1"/>
      <c r="G3683" s="2"/>
      <c r="H3683" s="2"/>
      <c r="I3683" s="1"/>
      <c r="J3683" s="1"/>
      <c r="K3683" s="2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2"/>
      <c r="BF3683" s="1"/>
      <c r="BG3683" s="1"/>
      <c r="BH3683" s="1"/>
      <c r="BI3683" s="1"/>
      <c r="BJ3683" s="1"/>
      <c r="BK3683" s="1"/>
      <c r="BL3683" s="1"/>
      <c r="BM3683" s="1"/>
      <c r="BN3683" s="2"/>
      <c r="BO3683" s="1"/>
      <c r="BP3683" s="1"/>
      <c r="BQ3683" s="1"/>
      <c r="BR3683" s="2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2"/>
      <c r="CG3683" s="1"/>
      <c r="CH3683" s="1"/>
      <c r="CI3683" s="2"/>
      <c r="CJ3683" s="1"/>
      <c r="CK3683" s="1"/>
      <c r="CL3683" s="1"/>
      <c r="CM3683" s="1"/>
      <c r="CN3683" s="1"/>
      <c r="CO3683" s="1"/>
      <c r="CP3683" s="1"/>
      <c r="CQ3683" s="1"/>
      <c r="CR3683" s="2"/>
      <c r="CS3683" s="2"/>
      <c r="CT3683" s="2"/>
      <c r="CU3683" s="2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2"/>
      <c r="DR3683" s="1"/>
      <c r="DS3683" s="1"/>
      <c r="DT3683" s="1"/>
      <c r="DU3683" s="2"/>
      <c r="DV3683" s="1"/>
      <c r="DW3683" s="1"/>
    </row>
    <row r="3684" spans="1:127" x14ac:dyDescent="0.3">
      <c r="A3684" s="1"/>
      <c r="B3684" s="1"/>
      <c r="C3684" s="1"/>
      <c r="D3684" s="1"/>
      <c r="E3684" s="1"/>
      <c r="F3684" s="1"/>
      <c r="G3684" s="1"/>
      <c r="H3684" s="2"/>
      <c r="I3684" s="1"/>
      <c r="J3684" s="1"/>
      <c r="K3684" s="2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2"/>
      <c r="BF3684" s="1"/>
      <c r="BG3684" s="1"/>
      <c r="BH3684" s="1"/>
      <c r="BI3684" s="1"/>
      <c r="BJ3684" s="1"/>
      <c r="BK3684" s="1"/>
      <c r="BL3684" s="1"/>
      <c r="BM3684" s="1"/>
      <c r="BN3684" s="2"/>
      <c r="BO3684" s="1"/>
      <c r="BP3684" s="1"/>
      <c r="BQ3684" s="1"/>
      <c r="BR3684" s="2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2"/>
      <c r="CG3684" s="1"/>
      <c r="CH3684" s="1"/>
      <c r="CI3684" s="2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2"/>
      <c r="DR3684" s="1"/>
      <c r="DS3684" s="1"/>
      <c r="DT3684" s="1"/>
      <c r="DU3684" s="1"/>
      <c r="DV3684" s="1"/>
      <c r="DW3684" s="1"/>
    </row>
    <row r="3685" spans="1:127" x14ac:dyDescent="0.3">
      <c r="A3685" s="1"/>
      <c r="B3685" s="1"/>
      <c r="C3685" s="1"/>
      <c r="D3685" s="1"/>
      <c r="E3685" s="1"/>
      <c r="F3685" s="1"/>
      <c r="G3685" s="2"/>
      <c r="H3685" s="2"/>
      <c r="I3685" s="1"/>
      <c r="J3685" s="1"/>
      <c r="K3685" s="2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2"/>
      <c r="BO3685" s="1"/>
      <c r="BP3685" s="1"/>
      <c r="BQ3685" s="1"/>
      <c r="BR3685" s="2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2"/>
      <c r="CG3685" s="1"/>
      <c r="CH3685" s="1"/>
      <c r="CI3685" s="2"/>
      <c r="CJ3685" s="1"/>
      <c r="CK3685" s="1"/>
      <c r="CL3685" s="1"/>
      <c r="CM3685" s="1"/>
      <c r="CN3685" s="1"/>
      <c r="CO3685" s="1"/>
      <c r="CP3685" s="1"/>
      <c r="CQ3685" s="1"/>
      <c r="CR3685" s="2"/>
      <c r="CS3685" s="2"/>
      <c r="CT3685" s="2"/>
      <c r="CU3685" s="2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2"/>
      <c r="DR3685" s="1"/>
      <c r="DS3685" s="1"/>
      <c r="DT3685" s="1"/>
      <c r="DU3685" s="1"/>
      <c r="DV3685" s="1"/>
      <c r="DW3685" s="1"/>
    </row>
    <row r="3686" spans="1:127" x14ac:dyDescent="0.3">
      <c r="A3686" s="1"/>
      <c r="B3686" s="1"/>
      <c r="C3686" s="1"/>
      <c r="D3686" s="1"/>
      <c r="E3686" s="1"/>
      <c r="F3686" s="1"/>
      <c r="G3686" s="2"/>
      <c r="H3686" s="2"/>
      <c r="I3686" s="1"/>
      <c r="J3686" s="1"/>
      <c r="K3686" s="2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2"/>
      <c r="BO3686" s="1"/>
      <c r="BP3686" s="1"/>
      <c r="BQ3686" s="1"/>
      <c r="BR3686" s="2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2"/>
      <c r="CG3686" s="1"/>
      <c r="CH3686" s="1"/>
      <c r="CI3686" s="2"/>
      <c r="CJ3686" s="1"/>
      <c r="CK3686" s="1"/>
      <c r="CL3686" s="1"/>
      <c r="CM3686" s="1"/>
      <c r="CN3686" s="1"/>
      <c r="CO3686" s="1"/>
      <c r="CP3686" s="1"/>
      <c r="CQ3686" s="1"/>
      <c r="CR3686" s="2"/>
      <c r="CS3686" s="2"/>
      <c r="CT3686" s="2"/>
      <c r="CU3686" s="2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2"/>
      <c r="DR3686" s="1"/>
      <c r="DS3686" s="1"/>
      <c r="DT3686" s="1"/>
      <c r="DU3686" s="1"/>
      <c r="DV3686" s="1"/>
      <c r="DW3686" s="1"/>
    </row>
    <row r="3687" spans="1:127" x14ac:dyDescent="0.3">
      <c r="A3687" s="1"/>
      <c r="B3687" s="1"/>
      <c r="C3687" s="1"/>
      <c r="D3687" s="1"/>
      <c r="E3687" s="1"/>
      <c r="F3687" s="1"/>
      <c r="G3687" s="2"/>
      <c r="H3687" s="2"/>
      <c r="I3687" s="1"/>
      <c r="J3687" s="1"/>
      <c r="K3687" s="2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2"/>
      <c r="BF3687" s="1"/>
      <c r="BG3687" s="1"/>
      <c r="BH3687" s="1"/>
      <c r="BI3687" s="1"/>
      <c r="BJ3687" s="1"/>
      <c r="BK3687" s="1"/>
      <c r="BL3687" s="1"/>
      <c r="BM3687" s="1"/>
      <c r="BN3687" s="2"/>
      <c r="BO3687" s="1"/>
      <c r="BP3687" s="1"/>
      <c r="BQ3687" s="1"/>
      <c r="BR3687" s="2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2"/>
      <c r="CG3687" s="1"/>
      <c r="CH3687" s="1"/>
      <c r="CI3687" s="2"/>
      <c r="CJ3687" s="1"/>
      <c r="CK3687" s="1"/>
      <c r="CL3687" s="1"/>
      <c r="CM3687" s="1"/>
      <c r="CN3687" s="1"/>
      <c r="CO3687" s="1"/>
      <c r="CP3687" s="1"/>
      <c r="CQ3687" s="1"/>
      <c r="CR3687" s="2"/>
      <c r="CS3687" s="2"/>
      <c r="CT3687" s="2"/>
      <c r="CU3687" s="2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2"/>
      <c r="DR3687" s="1"/>
      <c r="DS3687" s="1"/>
      <c r="DT3687" s="1"/>
      <c r="DU3687" s="2"/>
      <c r="DV3687" s="1"/>
      <c r="DW3687" s="1"/>
    </row>
    <row r="3688" spans="1:127" x14ac:dyDescent="0.3">
      <c r="A3688" s="1"/>
      <c r="B3688" s="1"/>
      <c r="C3688" s="1"/>
      <c r="D3688" s="1"/>
      <c r="E3688" s="1"/>
      <c r="F3688" s="1"/>
      <c r="G3688" s="2"/>
      <c r="H3688" s="2"/>
      <c r="I3688" s="1"/>
      <c r="J3688" s="1"/>
      <c r="K3688" s="2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2"/>
      <c r="BF3688" s="1"/>
      <c r="BG3688" s="1"/>
      <c r="BH3688" s="1"/>
      <c r="BI3688" s="1"/>
      <c r="BJ3688" s="1"/>
      <c r="BK3688" s="1"/>
      <c r="BL3688" s="1"/>
      <c r="BM3688" s="1"/>
      <c r="BN3688" s="2"/>
      <c r="BO3688" s="1"/>
      <c r="BP3688" s="1"/>
      <c r="BQ3688" s="1"/>
      <c r="BR3688" s="2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2"/>
      <c r="CG3688" s="1"/>
      <c r="CH3688" s="1"/>
      <c r="CI3688" s="2"/>
      <c r="CJ3688" s="1"/>
      <c r="CK3688" s="1"/>
      <c r="CL3688" s="1"/>
      <c r="CM3688" s="1"/>
      <c r="CN3688" s="1"/>
      <c r="CO3688" s="1"/>
      <c r="CP3688" s="1"/>
      <c r="CQ3688" s="1"/>
      <c r="CR3688" s="2"/>
      <c r="CS3688" s="2"/>
      <c r="CT3688" s="2"/>
      <c r="CU3688" s="2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2"/>
      <c r="DR3688" s="1"/>
      <c r="DS3688" s="1"/>
      <c r="DT3688" s="1"/>
      <c r="DU3688" s="2"/>
      <c r="DV3688" s="1"/>
      <c r="DW3688" s="1"/>
    </row>
    <row r="3689" spans="1:127" x14ac:dyDescent="0.3">
      <c r="A3689" s="1"/>
      <c r="B3689" s="1"/>
      <c r="C3689" s="1"/>
      <c r="D3689" s="1"/>
      <c r="E3689" s="1"/>
      <c r="F3689" s="1"/>
      <c r="G3689" s="2"/>
      <c r="H3689" s="2"/>
      <c r="I3689" s="1"/>
      <c r="J3689" s="1"/>
      <c r="K3689" s="2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2"/>
      <c r="BF3689" s="1"/>
      <c r="BG3689" s="1"/>
      <c r="BH3689" s="1"/>
      <c r="BI3689" s="1"/>
      <c r="BJ3689" s="1"/>
      <c r="BK3689" s="1"/>
      <c r="BL3689" s="1"/>
      <c r="BM3689" s="1"/>
      <c r="BN3689" s="2"/>
      <c r="BO3689" s="1"/>
      <c r="BP3689" s="1"/>
      <c r="BQ3689" s="1"/>
      <c r="BR3689" s="2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2"/>
      <c r="CG3689" s="1"/>
      <c r="CH3689" s="1"/>
      <c r="CI3689" s="2"/>
      <c r="CJ3689" s="1"/>
      <c r="CK3689" s="1"/>
      <c r="CL3689" s="1"/>
      <c r="CM3689" s="1"/>
      <c r="CN3689" s="1"/>
      <c r="CO3689" s="1"/>
      <c r="CP3689" s="1"/>
      <c r="CQ3689" s="1"/>
      <c r="CR3689" s="2"/>
      <c r="CS3689" s="2"/>
      <c r="CT3689" s="2"/>
      <c r="CU3689" s="2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2"/>
      <c r="DR3689" s="1"/>
      <c r="DS3689" s="1"/>
      <c r="DT3689" s="1"/>
      <c r="DU3689" s="2"/>
      <c r="DV3689" s="1"/>
      <c r="DW3689" s="1"/>
    </row>
    <row r="3690" spans="1:127" x14ac:dyDescent="0.3">
      <c r="A3690" s="1"/>
      <c r="B3690" s="1"/>
      <c r="C3690" s="1"/>
      <c r="D3690" s="1"/>
      <c r="E3690" s="1"/>
      <c r="F3690" s="1"/>
      <c r="G3690" s="2"/>
      <c r="H3690" s="2"/>
      <c r="I3690" s="1"/>
      <c r="J3690" s="1"/>
      <c r="K3690" s="2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2"/>
      <c r="BF3690" s="1"/>
      <c r="BG3690" s="1"/>
      <c r="BH3690" s="1"/>
      <c r="BI3690" s="1"/>
      <c r="BJ3690" s="1"/>
      <c r="BK3690" s="1"/>
      <c r="BL3690" s="1"/>
      <c r="BM3690" s="1"/>
      <c r="BN3690" s="2"/>
      <c r="BO3690" s="1"/>
      <c r="BP3690" s="1"/>
      <c r="BQ3690" s="1"/>
      <c r="BR3690" s="2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2"/>
      <c r="CG3690" s="1"/>
      <c r="CH3690" s="1"/>
      <c r="CI3690" s="2"/>
      <c r="CJ3690" s="1"/>
      <c r="CK3690" s="1"/>
      <c r="CL3690" s="1"/>
      <c r="CM3690" s="1"/>
      <c r="CN3690" s="1"/>
      <c r="CO3690" s="1"/>
      <c r="CP3690" s="1"/>
      <c r="CQ3690" s="1"/>
      <c r="CR3690" s="2"/>
      <c r="CS3690" s="2"/>
      <c r="CT3690" s="2"/>
      <c r="CU3690" s="2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2"/>
      <c r="DR3690" s="1"/>
      <c r="DS3690" s="1"/>
      <c r="DT3690" s="1"/>
      <c r="DU3690" s="2"/>
      <c r="DV3690" s="1"/>
      <c r="DW3690" s="1"/>
    </row>
    <row r="3691" spans="1:127" x14ac:dyDescent="0.3">
      <c r="A3691" s="1"/>
      <c r="B3691" s="1"/>
      <c r="C3691" s="1"/>
      <c r="D3691" s="1"/>
      <c r="E3691" s="1"/>
      <c r="F3691" s="1"/>
      <c r="G3691" s="1"/>
      <c r="H3691" s="2"/>
      <c r="I3691" s="1"/>
      <c r="J3691" s="1"/>
      <c r="K3691" s="2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2"/>
      <c r="BF3691" s="1"/>
      <c r="BG3691" s="1"/>
      <c r="BH3691" s="1"/>
      <c r="BI3691" s="1"/>
      <c r="BJ3691" s="1"/>
      <c r="BK3691" s="1"/>
      <c r="BL3691" s="1"/>
      <c r="BM3691" s="1"/>
      <c r="BN3691" s="2"/>
      <c r="BO3691" s="1"/>
      <c r="BP3691" s="1"/>
      <c r="BQ3691" s="1"/>
      <c r="BR3691" s="2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2"/>
      <c r="CG3691" s="1"/>
      <c r="CH3691" s="1"/>
      <c r="CI3691" s="2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2"/>
      <c r="DR3691" s="1"/>
      <c r="DS3691" s="1"/>
      <c r="DT3691" s="1"/>
      <c r="DU3691" s="1"/>
      <c r="DV3691" s="1"/>
      <c r="DW3691" s="1"/>
    </row>
    <row r="3692" spans="1:127" x14ac:dyDescent="0.3">
      <c r="A3692" s="1"/>
      <c r="B3692" s="1"/>
      <c r="C3692" s="1"/>
      <c r="D3692" s="1"/>
      <c r="E3692" s="1"/>
      <c r="F3692" s="1"/>
      <c r="G3692" s="2"/>
      <c r="H3692" s="2"/>
      <c r="I3692" s="1"/>
      <c r="J3692" s="1"/>
      <c r="K3692" s="2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2"/>
      <c r="BF3692" s="1"/>
      <c r="BG3692" s="1"/>
      <c r="BH3692" s="1"/>
      <c r="BI3692" s="1"/>
      <c r="BJ3692" s="1"/>
      <c r="BK3692" s="1"/>
      <c r="BL3692" s="1"/>
      <c r="BM3692" s="1"/>
      <c r="BN3692" s="2"/>
      <c r="BO3692" s="1"/>
      <c r="BP3692" s="1"/>
      <c r="BQ3692" s="1"/>
      <c r="BR3692" s="2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2"/>
      <c r="CG3692" s="1"/>
      <c r="CH3692" s="1"/>
      <c r="CI3692" s="2"/>
      <c r="CJ3692" s="1"/>
      <c r="CK3692" s="1"/>
      <c r="CL3692" s="1"/>
      <c r="CM3692" s="1"/>
      <c r="CN3692" s="1"/>
      <c r="CO3692" s="1"/>
      <c r="CP3692" s="1"/>
      <c r="CQ3692" s="1"/>
      <c r="CR3692" s="2"/>
      <c r="CS3692" s="2"/>
      <c r="CT3692" s="2"/>
      <c r="CU3692" s="2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2"/>
      <c r="DR3692" s="1"/>
      <c r="DS3692" s="1"/>
      <c r="DT3692" s="1"/>
      <c r="DU3692" s="2"/>
      <c r="DV3692" s="1"/>
      <c r="DW3692" s="1"/>
    </row>
    <row r="3693" spans="1:127" x14ac:dyDescent="0.3">
      <c r="A3693" s="1"/>
      <c r="B3693" s="1"/>
      <c r="C3693" s="1"/>
      <c r="D3693" s="1"/>
      <c r="E3693" s="1"/>
      <c r="F3693" s="1"/>
      <c r="G3693" s="2"/>
      <c r="H3693" s="2"/>
      <c r="I3693" s="1"/>
      <c r="J3693" s="1"/>
      <c r="K3693" s="2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2"/>
      <c r="BF3693" s="1"/>
      <c r="BG3693" s="1"/>
      <c r="BH3693" s="1"/>
      <c r="BI3693" s="1"/>
      <c r="BJ3693" s="1"/>
      <c r="BK3693" s="1"/>
      <c r="BL3693" s="1"/>
      <c r="BM3693" s="1"/>
      <c r="BN3693" s="2"/>
      <c r="BO3693" s="1"/>
      <c r="BP3693" s="1"/>
      <c r="BQ3693" s="1"/>
      <c r="BR3693" s="2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2"/>
      <c r="CG3693" s="1"/>
      <c r="CH3693" s="1"/>
      <c r="CI3693" s="2"/>
      <c r="CJ3693" s="1"/>
      <c r="CK3693" s="1"/>
      <c r="CL3693" s="1"/>
      <c r="CM3693" s="1"/>
      <c r="CN3693" s="1"/>
      <c r="CO3693" s="1"/>
      <c r="CP3693" s="1"/>
      <c r="CQ3693" s="1"/>
      <c r="CR3693" s="2"/>
      <c r="CS3693" s="2"/>
      <c r="CT3693" s="2"/>
      <c r="CU3693" s="2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2"/>
      <c r="DR3693" s="1"/>
      <c r="DS3693" s="1"/>
      <c r="DT3693" s="1"/>
      <c r="DU3693" s="2"/>
      <c r="DV3693" s="1"/>
      <c r="DW3693" s="1"/>
    </row>
    <row r="3694" spans="1:127" x14ac:dyDescent="0.3">
      <c r="A3694" s="1"/>
      <c r="B3694" s="1"/>
      <c r="C3694" s="1"/>
      <c r="D3694" s="1"/>
      <c r="E3694" s="1"/>
      <c r="F3694" s="1"/>
      <c r="G3694" s="2"/>
      <c r="H3694" s="2"/>
      <c r="I3694" s="1"/>
      <c r="J3694" s="1"/>
      <c r="K3694" s="2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2"/>
      <c r="BF3694" s="1"/>
      <c r="BG3694" s="1"/>
      <c r="BH3694" s="1"/>
      <c r="BI3694" s="1"/>
      <c r="BJ3694" s="1"/>
      <c r="BK3694" s="1"/>
      <c r="BL3694" s="1"/>
      <c r="BM3694" s="1"/>
      <c r="BN3694" s="2"/>
      <c r="BO3694" s="1"/>
      <c r="BP3694" s="1"/>
      <c r="BQ3694" s="1"/>
      <c r="BR3694" s="2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2"/>
      <c r="CG3694" s="1"/>
      <c r="CH3694" s="1"/>
      <c r="CI3694" s="2"/>
      <c r="CJ3694" s="1"/>
      <c r="CK3694" s="1"/>
      <c r="CL3694" s="1"/>
      <c r="CM3694" s="1"/>
      <c r="CN3694" s="1"/>
      <c r="CO3694" s="1"/>
      <c r="CP3694" s="1"/>
      <c r="CQ3694" s="1"/>
      <c r="CR3694" s="2"/>
      <c r="CS3694" s="2"/>
      <c r="CT3694" s="2"/>
      <c r="CU3694" s="2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2"/>
      <c r="DR3694" s="1"/>
      <c r="DS3694" s="1"/>
      <c r="DT3694" s="1"/>
      <c r="DU3694" s="2"/>
      <c r="DV3694" s="1"/>
      <c r="DW3694" s="1"/>
    </row>
    <row r="3695" spans="1:127" x14ac:dyDescent="0.3">
      <c r="A3695" s="1"/>
      <c r="B3695" s="1"/>
      <c r="C3695" s="1"/>
      <c r="D3695" s="1"/>
      <c r="E3695" s="1"/>
      <c r="F3695" s="1"/>
      <c r="G3695" s="1"/>
      <c r="H3695" s="2"/>
      <c r="I3695" s="1"/>
      <c r="J3695" s="1"/>
      <c r="K3695" s="2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2"/>
      <c r="BF3695" s="1"/>
      <c r="BG3695" s="1"/>
      <c r="BH3695" s="1"/>
      <c r="BI3695" s="1"/>
      <c r="BJ3695" s="1"/>
      <c r="BK3695" s="1"/>
      <c r="BL3695" s="1"/>
      <c r="BM3695" s="1"/>
      <c r="BN3695" s="2"/>
      <c r="BO3695" s="1"/>
      <c r="BP3695" s="1"/>
      <c r="BQ3695" s="1"/>
      <c r="BR3695" s="2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2"/>
      <c r="CG3695" s="1"/>
      <c r="CH3695" s="1"/>
      <c r="CI3695" s="2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2"/>
      <c r="DR3695" s="1"/>
      <c r="DS3695" s="1"/>
      <c r="DT3695" s="1"/>
      <c r="DU3695" s="1"/>
      <c r="DV3695" s="1"/>
      <c r="DW3695" s="1"/>
    </row>
    <row r="3696" spans="1:127" x14ac:dyDescent="0.3">
      <c r="A3696" s="1"/>
      <c r="B3696" s="1"/>
      <c r="C3696" s="1"/>
      <c r="D3696" s="1"/>
      <c r="E3696" s="1"/>
      <c r="F3696" s="1"/>
      <c r="G3696" s="1"/>
      <c r="H3696" s="2"/>
      <c r="I3696" s="1"/>
      <c r="J3696" s="1"/>
      <c r="K3696" s="2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2"/>
      <c r="BF3696" s="1"/>
      <c r="BG3696" s="1"/>
      <c r="BH3696" s="1"/>
      <c r="BI3696" s="1"/>
      <c r="BJ3696" s="1"/>
      <c r="BK3696" s="1"/>
      <c r="BL3696" s="1"/>
      <c r="BM3696" s="1"/>
      <c r="BN3696" s="2"/>
      <c r="BO3696" s="1"/>
      <c r="BP3696" s="1"/>
      <c r="BQ3696" s="1"/>
      <c r="BR3696" s="2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2"/>
      <c r="CG3696" s="1"/>
      <c r="CH3696" s="1"/>
      <c r="CI3696" s="2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2"/>
      <c r="DR3696" s="1"/>
      <c r="DS3696" s="1"/>
      <c r="DT3696" s="1"/>
      <c r="DU3696" s="1"/>
      <c r="DV3696" s="1"/>
      <c r="DW3696" s="1"/>
    </row>
    <row r="3697" spans="1:127" x14ac:dyDescent="0.3">
      <c r="A3697" s="1"/>
      <c r="B3697" s="1"/>
      <c r="C3697" s="1"/>
      <c r="D3697" s="1"/>
      <c r="E3697" s="1"/>
      <c r="F3697" s="1"/>
      <c r="G3697" s="1"/>
      <c r="H3697" s="2"/>
      <c r="I3697" s="1"/>
      <c r="J3697" s="1"/>
      <c r="K3697" s="2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2"/>
      <c r="BF3697" s="1"/>
      <c r="BG3697" s="1"/>
      <c r="BH3697" s="1"/>
      <c r="BI3697" s="1"/>
      <c r="BJ3697" s="1"/>
      <c r="BK3697" s="1"/>
      <c r="BL3697" s="1"/>
      <c r="BM3697" s="1"/>
      <c r="BN3697" s="2"/>
      <c r="BO3697" s="1"/>
      <c r="BP3697" s="1"/>
      <c r="BQ3697" s="1"/>
      <c r="BR3697" s="2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2"/>
      <c r="CG3697" s="1"/>
      <c r="CH3697" s="1"/>
      <c r="CI3697" s="2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2"/>
      <c r="DR3697" s="1"/>
      <c r="DS3697" s="1"/>
      <c r="DT3697" s="1"/>
      <c r="DU3697" s="1"/>
      <c r="DV3697" s="1"/>
      <c r="DW3697" s="1"/>
    </row>
    <row r="3698" spans="1:127" x14ac:dyDescent="0.3">
      <c r="A3698" s="1"/>
      <c r="B3698" s="1"/>
      <c r="C3698" s="1"/>
      <c r="D3698" s="1"/>
      <c r="E3698" s="1"/>
      <c r="F3698" s="1"/>
      <c r="G3698" s="2"/>
      <c r="H3698" s="2"/>
      <c r="I3698" s="1"/>
      <c r="J3698" s="1"/>
      <c r="K3698" s="2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2"/>
      <c r="BF3698" s="1"/>
      <c r="BG3698" s="1"/>
      <c r="BH3698" s="1"/>
      <c r="BI3698" s="1"/>
      <c r="BJ3698" s="1"/>
      <c r="BK3698" s="1"/>
      <c r="BL3698" s="1"/>
      <c r="BM3698" s="1"/>
      <c r="BN3698" s="2"/>
      <c r="BO3698" s="1"/>
      <c r="BP3698" s="1"/>
      <c r="BQ3698" s="1"/>
      <c r="BR3698" s="2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2"/>
      <c r="CG3698" s="1"/>
      <c r="CH3698" s="1"/>
      <c r="CI3698" s="2"/>
      <c r="CJ3698" s="1"/>
      <c r="CK3698" s="1"/>
      <c r="CL3698" s="1"/>
      <c r="CM3698" s="1"/>
      <c r="CN3698" s="1"/>
      <c r="CO3698" s="1"/>
      <c r="CP3698" s="1"/>
      <c r="CQ3698" s="1"/>
      <c r="CR3698" s="2"/>
      <c r="CS3698" s="2"/>
      <c r="CT3698" s="2"/>
      <c r="CU3698" s="2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2"/>
      <c r="DR3698" s="1"/>
      <c r="DS3698" s="1"/>
      <c r="DT3698" s="1"/>
      <c r="DU3698" s="2"/>
      <c r="DV3698" s="1"/>
      <c r="DW3698" s="1"/>
    </row>
    <row r="3699" spans="1:127" x14ac:dyDescent="0.3">
      <c r="A3699" s="1"/>
      <c r="B3699" s="1"/>
      <c r="C3699" s="1"/>
      <c r="D3699" s="1"/>
      <c r="E3699" s="1"/>
      <c r="F3699" s="1"/>
      <c r="G3699" s="1"/>
      <c r="H3699" s="2"/>
      <c r="I3699" s="1"/>
      <c r="J3699" s="1"/>
      <c r="K3699" s="2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2"/>
      <c r="BF3699" s="1"/>
      <c r="BG3699" s="1"/>
      <c r="BH3699" s="1"/>
      <c r="BI3699" s="1"/>
      <c r="BJ3699" s="1"/>
      <c r="BK3699" s="1"/>
      <c r="BL3699" s="1"/>
      <c r="BM3699" s="1"/>
      <c r="BN3699" s="2"/>
      <c r="BO3699" s="1"/>
      <c r="BP3699" s="1"/>
      <c r="BQ3699" s="1"/>
      <c r="BR3699" s="2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2"/>
      <c r="CG3699" s="1"/>
      <c r="CH3699" s="1"/>
      <c r="CI3699" s="2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2"/>
      <c r="DR3699" s="1"/>
      <c r="DS3699" s="1"/>
      <c r="DT3699" s="1"/>
      <c r="DU3699" s="1"/>
      <c r="DV3699" s="1"/>
      <c r="DW3699" s="1"/>
    </row>
    <row r="3700" spans="1:127" x14ac:dyDescent="0.3">
      <c r="A3700" s="1"/>
      <c r="B3700" s="1"/>
      <c r="C3700" s="1"/>
      <c r="D3700" s="1"/>
      <c r="E3700" s="1"/>
      <c r="F3700" s="1"/>
      <c r="G3700" s="2"/>
      <c r="H3700" s="2"/>
      <c r="I3700" s="1"/>
      <c r="J3700" s="1"/>
      <c r="K3700" s="2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2"/>
      <c r="BF3700" s="1"/>
      <c r="BG3700" s="1"/>
      <c r="BH3700" s="1"/>
      <c r="BI3700" s="1"/>
      <c r="BJ3700" s="1"/>
      <c r="BK3700" s="1"/>
      <c r="BL3700" s="1"/>
      <c r="BM3700" s="1"/>
      <c r="BN3700" s="2"/>
      <c r="BO3700" s="1"/>
      <c r="BP3700" s="1"/>
      <c r="BQ3700" s="1"/>
      <c r="BR3700" s="2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2"/>
      <c r="CG3700" s="1"/>
      <c r="CH3700" s="1"/>
      <c r="CI3700" s="2"/>
      <c r="CJ3700" s="1"/>
      <c r="CK3700" s="1"/>
      <c r="CL3700" s="1"/>
      <c r="CM3700" s="1"/>
      <c r="CN3700" s="1"/>
      <c r="CO3700" s="1"/>
      <c r="CP3700" s="1"/>
      <c r="CQ3700" s="1"/>
      <c r="CR3700" s="2"/>
      <c r="CS3700" s="2"/>
      <c r="CT3700" s="2"/>
      <c r="CU3700" s="2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2"/>
      <c r="DR3700" s="1"/>
      <c r="DS3700" s="1"/>
      <c r="DT3700" s="1"/>
      <c r="DU3700" s="2"/>
      <c r="DV3700" s="1"/>
      <c r="DW3700" s="1"/>
    </row>
    <row r="3701" spans="1:127" x14ac:dyDescent="0.3">
      <c r="A3701" s="1"/>
      <c r="B3701" s="1"/>
      <c r="C3701" s="1"/>
      <c r="D3701" s="1"/>
      <c r="E3701" s="1"/>
      <c r="F3701" s="1"/>
      <c r="G3701" s="1"/>
      <c r="H3701" s="2"/>
      <c r="I3701" s="1"/>
      <c r="J3701" s="1"/>
      <c r="K3701" s="2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2"/>
      <c r="BF3701" s="1"/>
      <c r="BG3701" s="1"/>
      <c r="BH3701" s="1"/>
      <c r="BI3701" s="1"/>
      <c r="BJ3701" s="1"/>
      <c r="BK3701" s="1"/>
      <c r="BL3701" s="1"/>
      <c r="BM3701" s="1"/>
      <c r="BN3701" s="2"/>
      <c r="BO3701" s="1"/>
      <c r="BP3701" s="1"/>
      <c r="BQ3701" s="1"/>
      <c r="BR3701" s="2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2"/>
      <c r="CG3701" s="1"/>
      <c r="CH3701" s="1"/>
      <c r="CI3701" s="2"/>
      <c r="CJ3701" s="1"/>
      <c r="CK3701" s="1"/>
      <c r="CL3701" s="1"/>
      <c r="CM3701" s="1"/>
      <c r="CN3701" s="1"/>
      <c r="CO3701" s="1"/>
      <c r="CP3701" s="1"/>
      <c r="CQ3701" s="1"/>
      <c r="CR3701" s="2"/>
      <c r="CS3701" s="2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2"/>
      <c r="DR3701" s="1"/>
      <c r="DS3701" s="1"/>
      <c r="DT3701" s="1"/>
      <c r="DU3701" s="2"/>
      <c r="DV3701" s="1"/>
      <c r="DW3701" s="1"/>
    </row>
    <row r="3702" spans="1:127" x14ac:dyDescent="0.3">
      <c r="A3702" s="1"/>
      <c r="B3702" s="1"/>
      <c r="C3702" s="1"/>
      <c r="D3702" s="1"/>
      <c r="E3702" s="1"/>
      <c r="F3702" s="1"/>
      <c r="G3702" s="1"/>
      <c r="H3702" s="2"/>
      <c r="I3702" s="1"/>
      <c r="J3702" s="1"/>
      <c r="K3702" s="2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2"/>
      <c r="BF3702" s="1"/>
      <c r="BG3702" s="1"/>
      <c r="BH3702" s="1"/>
      <c r="BI3702" s="1"/>
      <c r="BJ3702" s="1"/>
      <c r="BK3702" s="1"/>
      <c r="BL3702" s="1"/>
      <c r="BM3702" s="1"/>
      <c r="BN3702" s="2"/>
      <c r="BO3702" s="1"/>
      <c r="BP3702" s="1"/>
      <c r="BQ3702" s="1"/>
      <c r="BR3702" s="2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2"/>
      <c r="CG3702" s="1"/>
      <c r="CH3702" s="1"/>
      <c r="CI3702" s="2"/>
      <c r="CJ3702" s="1"/>
      <c r="CK3702" s="1"/>
      <c r="CL3702" s="1"/>
      <c r="CM3702" s="1"/>
      <c r="CN3702" s="1"/>
      <c r="CO3702" s="1"/>
      <c r="CP3702" s="1"/>
      <c r="CQ3702" s="1"/>
      <c r="CR3702" s="2"/>
      <c r="CS3702" s="2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2"/>
      <c r="DR3702" s="1"/>
      <c r="DS3702" s="1"/>
      <c r="DT3702" s="1"/>
      <c r="DU3702" s="2"/>
      <c r="DV3702" s="1"/>
      <c r="DW3702" s="1"/>
    </row>
    <row r="3703" spans="1:127" x14ac:dyDescent="0.3">
      <c r="A3703" s="1"/>
      <c r="B3703" s="1"/>
      <c r="C3703" s="1"/>
      <c r="D3703" s="1"/>
      <c r="E3703" s="1"/>
      <c r="F3703" s="1"/>
      <c r="G3703" s="2"/>
      <c r="H3703" s="2"/>
      <c r="I3703" s="1"/>
      <c r="J3703" s="1"/>
      <c r="K3703" s="2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2"/>
      <c r="BF3703" s="1"/>
      <c r="BG3703" s="1"/>
      <c r="BH3703" s="1"/>
      <c r="BI3703" s="1"/>
      <c r="BJ3703" s="1"/>
      <c r="BK3703" s="1"/>
      <c r="BL3703" s="1"/>
      <c r="BM3703" s="1"/>
      <c r="BN3703" s="2"/>
      <c r="BO3703" s="1"/>
      <c r="BP3703" s="1"/>
      <c r="BQ3703" s="1"/>
      <c r="BR3703" s="2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2"/>
      <c r="CG3703" s="1"/>
      <c r="CH3703" s="1"/>
      <c r="CI3703" s="2"/>
      <c r="CJ3703" s="1"/>
      <c r="CK3703" s="1"/>
      <c r="CL3703" s="1"/>
      <c r="CM3703" s="1"/>
      <c r="CN3703" s="1"/>
      <c r="CO3703" s="1"/>
      <c r="CP3703" s="1"/>
      <c r="CQ3703" s="1"/>
      <c r="CR3703" s="2"/>
      <c r="CS3703" s="2"/>
      <c r="CT3703" s="2"/>
      <c r="CU3703" s="2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2"/>
      <c r="DR3703" s="1"/>
      <c r="DS3703" s="1"/>
      <c r="DT3703" s="1"/>
      <c r="DU3703" s="2"/>
      <c r="DV3703" s="1"/>
      <c r="DW3703" s="1"/>
    </row>
    <row r="3704" spans="1:127" x14ac:dyDescent="0.3">
      <c r="A3704" s="1"/>
      <c r="B3704" s="1"/>
      <c r="C3704" s="1"/>
      <c r="D3704" s="1"/>
      <c r="E3704" s="1"/>
      <c r="F3704" s="1"/>
      <c r="G3704" s="1"/>
      <c r="H3704" s="2"/>
      <c r="I3704" s="1"/>
      <c r="J3704" s="1"/>
      <c r="K3704" s="2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2"/>
      <c r="BF3704" s="1"/>
      <c r="BG3704" s="1"/>
      <c r="BH3704" s="1"/>
      <c r="BI3704" s="1"/>
      <c r="BJ3704" s="1"/>
      <c r="BK3704" s="1"/>
      <c r="BL3704" s="1"/>
      <c r="BM3704" s="1"/>
      <c r="BN3704" s="2"/>
      <c r="BO3704" s="1"/>
      <c r="BP3704" s="1"/>
      <c r="BQ3704" s="1"/>
      <c r="BR3704" s="2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2"/>
      <c r="CG3704" s="1"/>
      <c r="CH3704" s="1"/>
      <c r="CI3704" s="2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2"/>
      <c r="DR3704" s="1"/>
      <c r="DS3704" s="1"/>
      <c r="DT3704" s="1"/>
      <c r="DU3704" s="1"/>
      <c r="DV3704" s="1"/>
      <c r="DW3704" s="1"/>
    </row>
    <row r="3705" spans="1:127" x14ac:dyDescent="0.3">
      <c r="A3705" s="1"/>
      <c r="B3705" s="1"/>
      <c r="C3705" s="1"/>
      <c r="D3705" s="1"/>
      <c r="E3705" s="1"/>
      <c r="F3705" s="1"/>
      <c r="G3705" s="1"/>
      <c r="H3705" s="2"/>
      <c r="I3705" s="1"/>
      <c r="J3705" s="1"/>
      <c r="K3705" s="2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2"/>
      <c r="BF3705" s="1"/>
      <c r="BG3705" s="1"/>
      <c r="BH3705" s="1"/>
      <c r="BI3705" s="1"/>
      <c r="BJ3705" s="1"/>
      <c r="BK3705" s="1"/>
      <c r="BL3705" s="1"/>
      <c r="BM3705" s="1"/>
      <c r="BN3705" s="2"/>
      <c r="BO3705" s="1"/>
      <c r="BP3705" s="1"/>
      <c r="BQ3705" s="1"/>
      <c r="BR3705" s="2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2"/>
      <c r="CG3705" s="1"/>
      <c r="CH3705" s="1"/>
      <c r="CI3705" s="2"/>
      <c r="CJ3705" s="1"/>
      <c r="CK3705" s="1"/>
      <c r="CL3705" s="1"/>
      <c r="CM3705" s="1"/>
      <c r="CN3705" s="1"/>
      <c r="CO3705" s="1"/>
      <c r="CP3705" s="1"/>
      <c r="CQ3705" s="1"/>
      <c r="CR3705" s="2"/>
      <c r="CS3705" s="2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2"/>
      <c r="DR3705" s="1"/>
      <c r="DS3705" s="1"/>
      <c r="DT3705" s="1"/>
      <c r="DU3705" s="2"/>
      <c r="DV3705" s="1"/>
      <c r="DW3705" s="1"/>
    </row>
    <row r="3706" spans="1:127" x14ac:dyDescent="0.3">
      <c r="A3706" s="1"/>
      <c r="B3706" s="1"/>
      <c r="C3706" s="1"/>
      <c r="D3706" s="1"/>
      <c r="E3706" s="1"/>
      <c r="F3706" s="1"/>
      <c r="G3706" s="1"/>
      <c r="H3706" s="2"/>
      <c r="I3706" s="1"/>
      <c r="J3706" s="1"/>
      <c r="K3706" s="2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2"/>
      <c r="BF3706" s="1"/>
      <c r="BG3706" s="1"/>
      <c r="BH3706" s="1"/>
      <c r="BI3706" s="1"/>
      <c r="BJ3706" s="1"/>
      <c r="BK3706" s="1"/>
      <c r="BL3706" s="1"/>
      <c r="BM3706" s="1"/>
      <c r="BN3706" s="2"/>
      <c r="BO3706" s="1"/>
      <c r="BP3706" s="1"/>
      <c r="BQ3706" s="1"/>
      <c r="BR3706" s="2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2"/>
      <c r="CG3706" s="1"/>
      <c r="CH3706" s="1"/>
      <c r="CI3706" s="2"/>
      <c r="CJ3706" s="1"/>
      <c r="CK3706" s="1"/>
      <c r="CL3706" s="1"/>
      <c r="CM3706" s="1"/>
      <c r="CN3706" s="1"/>
      <c r="CO3706" s="1"/>
      <c r="CP3706" s="1"/>
      <c r="CQ3706" s="1"/>
      <c r="CR3706" s="2"/>
      <c r="CS3706" s="2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2"/>
      <c r="DR3706" s="1"/>
      <c r="DS3706" s="1"/>
      <c r="DT3706" s="1"/>
      <c r="DU3706" s="2"/>
      <c r="DV3706" s="1"/>
      <c r="DW3706" s="1"/>
    </row>
    <row r="3707" spans="1:127" x14ac:dyDescent="0.3">
      <c r="A3707" s="1"/>
      <c r="B3707" s="1"/>
      <c r="C3707" s="1"/>
      <c r="D3707" s="1"/>
      <c r="E3707" s="1"/>
      <c r="F3707" s="1"/>
      <c r="G3707" s="1"/>
      <c r="H3707" s="2"/>
      <c r="I3707" s="1"/>
      <c r="J3707" s="1"/>
      <c r="K3707" s="2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2"/>
      <c r="BF3707" s="1"/>
      <c r="BG3707" s="1"/>
      <c r="BH3707" s="1"/>
      <c r="BI3707" s="1"/>
      <c r="BJ3707" s="1"/>
      <c r="BK3707" s="1"/>
      <c r="BL3707" s="1"/>
      <c r="BM3707" s="1"/>
      <c r="BN3707" s="2"/>
      <c r="BO3707" s="1"/>
      <c r="BP3707" s="1"/>
      <c r="BQ3707" s="1"/>
      <c r="BR3707" s="2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2"/>
      <c r="CG3707" s="1"/>
      <c r="CH3707" s="1"/>
      <c r="CI3707" s="2"/>
      <c r="CJ3707" s="1"/>
      <c r="CK3707" s="1"/>
      <c r="CL3707" s="1"/>
      <c r="CM3707" s="1"/>
      <c r="CN3707" s="1"/>
      <c r="CO3707" s="1"/>
      <c r="CP3707" s="1"/>
      <c r="CQ3707" s="1"/>
      <c r="CR3707" s="2"/>
      <c r="CS3707" s="2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2"/>
      <c r="DR3707" s="1"/>
      <c r="DS3707" s="1"/>
      <c r="DT3707" s="1"/>
      <c r="DU3707" s="2"/>
      <c r="DV3707" s="1"/>
      <c r="DW3707" s="1"/>
    </row>
    <row r="3708" spans="1:127" x14ac:dyDescent="0.3">
      <c r="A3708" s="1"/>
      <c r="B3708" s="1"/>
      <c r="C3708" s="1"/>
      <c r="D3708" s="1"/>
      <c r="E3708" s="1"/>
      <c r="F3708" s="1"/>
      <c r="G3708" s="2"/>
      <c r="H3708" s="2"/>
      <c r="I3708" s="1"/>
      <c r="J3708" s="1"/>
      <c r="K3708" s="2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2"/>
      <c r="BF3708" s="1"/>
      <c r="BG3708" s="1"/>
      <c r="BH3708" s="1"/>
      <c r="BI3708" s="1"/>
      <c r="BJ3708" s="1"/>
      <c r="BK3708" s="1"/>
      <c r="BL3708" s="1"/>
      <c r="BM3708" s="1"/>
      <c r="BN3708" s="2"/>
      <c r="BO3708" s="1"/>
      <c r="BP3708" s="1"/>
      <c r="BQ3708" s="1"/>
      <c r="BR3708" s="2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2"/>
      <c r="CG3708" s="1"/>
      <c r="CH3708" s="1"/>
      <c r="CI3708" s="2"/>
      <c r="CJ3708" s="1"/>
      <c r="CK3708" s="1"/>
      <c r="CL3708" s="1"/>
      <c r="CM3708" s="1"/>
      <c r="CN3708" s="1"/>
      <c r="CO3708" s="1"/>
      <c r="CP3708" s="1"/>
      <c r="CQ3708" s="1"/>
      <c r="CR3708" s="2"/>
      <c r="CS3708" s="2"/>
      <c r="CT3708" s="2"/>
      <c r="CU3708" s="2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2"/>
      <c r="DR3708" s="1"/>
      <c r="DS3708" s="1"/>
      <c r="DT3708" s="1"/>
      <c r="DU3708" s="2"/>
      <c r="DV3708" s="1"/>
      <c r="DW3708" s="1"/>
    </row>
    <row r="3709" spans="1:127" x14ac:dyDescent="0.3">
      <c r="A3709" s="1"/>
      <c r="B3709" s="1"/>
      <c r="C3709" s="1"/>
      <c r="D3709" s="1"/>
      <c r="E3709" s="1"/>
      <c r="F3709" s="1"/>
      <c r="G3709" s="1"/>
      <c r="H3709" s="2"/>
      <c r="I3709" s="1"/>
      <c r="J3709" s="1"/>
      <c r="K3709" s="2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2"/>
      <c r="BF3709" s="1"/>
      <c r="BG3709" s="1"/>
      <c r="BH3709" s="1"/>
      <c r="BI3709" s="1"/>
      <c r="BJ3709" s="1"/>
      <c r="BK3709" s="1"/>
      <c r="BL3709" s="1"/>
      <c r="BM3709" s="1"/>
      <c r="BN3709" s="2"/>
      <c r="BO3709" s="1"/>
      <c r="BP3709" s="1"/>
      <c r="BQ3709" s="1"/>
      <c r="BR3709" s="2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2"/>
      <c r="CG3709" s="1"/>
      <c r="CH3709" s="1"/>
      <c r="CI3709" s="2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2"/>
      <c r="DR3709" s="1"/>
      <c r="DS3709" s="1"/>
      <c r="DT3709" s="1"/>
      <c r="DU3709" s="2"/>
      <c r="DV3709" s="1"/>
      <c r="DW3709" s="1"/>
    </row>
    <row r="3710" spans="1:127" x14ac:dyDescent="0.3">
      <c r="A3710" s="1"/>
      <c r="B3710" s="1"/>
      <c r="C3710" s="1"/>
      <c r="D3710" s="1"/>
      <c r="E3710" s="1"/>
      <c r="F3710" s="1"/>
      <c r="G3710" s="2"/>
      <c r="H3710" s="2"/>
      <c r="I3710" s="1"/>
      <c r="J3710" s="1"/>
      <c r="K3710" s="2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2"/>
      <c r="BF3710" s="1"/>
      <c r="BG3710" s="1"/>
      <c r="BH3710" s="1"/>
      <c r="BI3710" s="1"/>
      <c r="BJ3710" s="1"/>
      <c r="BK3710" s="1"/>
      <c r="BL3710" s="1"/>
      <c r="BM3710" s="1"/>
      <c r="BN3710" s="2"/>
      <c r="BO3710" s="1"/>
      <c r="BP3710" s="1"/>
      <c r="BQ3710" s="1"/>
      <c r="BR3710" s="2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2"/>
      <c r="CG3710" s="1"/>
      <c r="CH3710" s="1"/>
      <c r="CI3710" s="2"/>
      <c r="CJ3710" s="1"/>
      <c r="CK3710" s="1"/>
      <c r="CL3710" s="1"/>
      <c r="CM3710" s="1"/>
      <c r="CN3710" s="1"/>
      <c r="CO3710" s="1"/>
      <c r="CP3710" s="1"/>
      <c r="CQ3710" s="1"/>
      <c r="CR3710" s="2"/>
      <c r="CS3710" s="2"/>
      <c r="CT3710" s="2"/>
      <c r="CU3710" s="2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2"/>
      <c r="DR3710" s="1"/>
      <c r="DS3710" s="1"/>
      <c r="DT3710" s="1"/>
      <c r="DU3710" s="2"/>
      <c r="DV3710" s="1"/>
      <c r="DW3710" s="1"/>
    </row>
    <row r="3711" spans="1:127" x14ac:dyDescent="0.3">
      <c r="A3711" s="1"/>
      <c r="B3711" s="1"/>
      <c r="C3711" s="1"/>
      <c r="D3711" s="1"/>
      <c r="E3711" s="1"/>
      <c r="F3711" s="1"/>
      <c r="G3711" s="2"/>
      <c r="H3711" s="2"/>
      <c r="I3711" s="1"/>
      <c r="J3711" s="1"/>
      <c r="K3711" s="2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2"/>
      <c r="BF3711" s="1"/>
      <c r="BG3711" s="1"/>
      <c r="BH3711" s="1"/>
      <c r="BI3711" s="1"/>
      <c r="BJ3711" s="1"/>
      <c r="BK3711" s="1"/>
      <c r="BL3711" s="1"/>
      <c r="BM3711" s="1"/>
      <c r="BN3711" s="2"/>
      <c r="BO3711" s="1"/>
      <c r="BP3711" s="1"/>
      <c r="BQ3711" s="1"/>
      <c r="BR3711" s="2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2"/>
      <c r="CG3711" s="1"/>
      <c r="CH3711" s="1"/>
      <c r="CI3711" s="2"/>
      <c r="CJ3711" s="1"/>
      <c r="CK3711" s="1"/>
      <c r="CL3711" s="1"/>
      <c r="CM3711" s="1"/>
      <c r="CN3711" s="1"/>
      <c r="CO3711" s="1"/>
      <c r="CP3711" s="1"/>
      <c r="CQ3711" s="1"/>
      <c r="CR3711" s="2"/>
      <c r="CS3711" s="2"/>
      <c r="CT3711" s="2"/>
      <c r="CU3711" s="2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2"/>
      <c r="DR3711" s="1"/>
      <c r="DS3711" s="1"/>
      <c r="DT3711" s="1"/>
      <c r="DU3711" s="2"/>
      <c r="DV3711" s="1"/>
      <c r="DW3711" s="1"/>
    </row>
    <row r="3712" spans="1:127" x14ac:dyDescent="0.3">
      <c r="A3712" s="1"/>
      <c r="B3712" s="1"/>
      <c r="C3712" s="1"/>
      <c r="D3712" s="1"/>
      <c r="E3712" s="1"/>
      <c r="F3712" s="1"/>
      <c r="G3712" s="2"/>
      <c r="H3712" s="2"/>
      <c r="I3712" s="1"/>
      <c r="J3712" s="1"/>
      <c r="K3712" s="2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2"/>
      <c r="BF3712" s="1"/>
      <c r="BG3712" s="1"/>
      <c r="BH3712" s="1"/>
      <c r="BI3712" s="1"/>
      <c r="BJ3712" s="1"/>
      <c r="BK3712" s="1"/>
      <c r="BL3712" s="1"/>
      <c r="BM3712" s="1"/>
      <c r="BN3712" s="2"/>
      <c r="BO3712" s="1"/>
      <c r="BP3712" s="1"/>
      <c r="BQ3712" s="1"/>
      <c r="BR3712" s="2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2"/>
      <c r="CG3712" s="1"/>
      <c r="CH3712" s="1"/>
      <c r="CI3712" s="2"/>
      <c r="CJ3712" s="1"/>
      <c r="CK3712" s="1"/>
      <c r="CL3712" s="1"/>
      <c r="CM3712" s="1"/>
      <c r="CN3712" s="1"/>
      <c r="CO3712" s="1"/>
      <c r="CP3712" s="1"/>
      <c r="CQ3712" s="1"/>
      <c r="CR3712" s="2"/>
      <c r="CS3712" s="2"/>
      <c r="CT3712" s="2"/>
      <c r="CU3712" s="2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2"/>
      <c r="DR3712" s="1"/>
      <c r="DS3712" s="1"/>
      <c r="DT3712" s="1"/>
      <c r="DU3712" s="2"/>
      <c r="DV3712" s="1"/>
      <c r="DW3712" s="1"/>
    </row>
    <row r="3713" spans="1:127" x14ac:dyDescent="0.3">
      <c r="A3713" s="1"/>
      <c r="B3713" s="1"/>
      <c r="C3713" s="1"/>
      <c r="D3713" s="1"/>
      <c r="E3713" s="1"/>
      <c r="F3713" s="1"/>
      <c r="G3713" s="2"/>
      <c r="H3713" s="2"/>
      <c r="I3713" s="1"/>
      <c r="J3713" s="1"/>
      <c r="K3713" s="2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2"/>
      <c r="BF3713" s="1"/>
      <c r="BG3713" s="1"/>
      <c r="BH3713" s="1"/>
      <c r="BI3713" s="1"/>
      <c r="BJ3713" s="1"/>
      <c r="BK3713" s="1"/>
      <c r="BL3713" s="1"/>
      <c r="BM3713" s="1"/>
      <c r="BN3713" s="2"/>
      <c r="BO3713" s="1"/>
      <c r="BP3713" s="1"/>
      <c r="BQ3713" s="1"/>
      <c r="BR3713" s="2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2"/>
      <c r="CG3713" s="1"/>
      <c r="CH3713" s="1"/>
      <c r="CI3713" s="2"/>
      <c r="CJ3713" s="1"/>
      <c r="CK3713" s="1"/>
      <c r="CL3713" s="1"/>
      <c r="CM3713" s="1"/>
      <c r="CN3713" s="1"/>
      <c r="CO3713" s="1"/>
      <c r="CP3713" s="1"/>
      <c r="CQ3713" s="1"/>
      <c r="CR3713" s="2"/>
      <c r="CS3713" s="2"/>
      <c r="CT3713" s="2"/>
      <c r="CU3713" s="2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2"/>
      <c r="DR3713" s="1"/>
      <c r="DS3713" s="1"/>
      <c r="DT3713" s="1"/>
      <c r="DU3713" s="2"/>
      <c r="DV3713" s="1"/>
      <c r="DW3713" s="1"/>
    </row>
    <row r="3714" spans="1:127" x14ac:dyDescent="0.3">
      <c r="A3714" s="1"/>
      <c r="B3714" s="1"/>
      <c r="C3714" s="1"/>
      <c r="D3714" s="1"/>
      <c r="E3714" s="1"/>
      <c r="F3714" s="1"/>
      <c r="G3714" s="1"/>
      <c r="H3714" s="2"/>
      <c r="I3714" s="1"/>
      <c r="J3714" s="1"/>
      <c r="K3714" s="2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2"/>
      <c r="BF3714" s="1"/>
      <c r="BG3714" s="1"/>
      <c r="BH3714" s="1"/>
      <c r="BI3714" s="1"/>
      <c r="BJ3714" s="1"/>
      <c r="BK3714" s="1"/>
      <c r="BL3714" s="1"/>
      <c r="BM3714" s="1"/>
      <c r="BN3714" s="2"/>
      <c r="BO3714" s="1"/>
      <c r="BP3714" s="1"/>
      <c r="BQ3714" s="1"/>
      <c r="BR3714" s="2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2"/>
      <c r="CG3714" s="1"/>
      <c r="CH3714" s="1"/>
      <c r="CI3714" s="2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2"/>
      <c r="DR3714" s="1"/>
      <c r="DS3714" s="1"/>
      <c r="DT3714" s="1"/>
      <c r="DU3714" s="1"/>
      <c r="DV3714" s="1"/>
      <c r="DW3714" s="1"/>
    </row>
    <row r="3715" spans="1:127" x14ac:dyDescent="0.3">
      <c r="A3715" s="1"/>
      <c r="B3715" s="1"/>
      <c r="C3715" s="1"/>
      <c r="D3715" s="1"/>
      <c r="E3715" s="1"/>
      <c r="F3715" s="1"/>
      <c r="G3715" s="2"/>
      <c r="H3715" s="2"/>
      <c r="I3715" s="1"/>
      <c r="J3715" s="1"/>
      <c r="K3715" s="2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2"/>
      <c r="BF3715" s="1"/>
      <c r="BG3715" s="1"/>
      <c r="BH3715" s="1"/>
      <c r="BI3715" s="1"/>
      <c r="BJ3715" s="1"/>
      <c r="BK3715" s="1"/>
      <c r="BL3715" s="1"/>
      <c r="BM3715" s="1"/>
      <c r="BN3715" s="2"/>
      <c r="BO3715" s="1"/>
      <c r="BP3715" s="1"/>
      <c r="BQ3715" s="1"/>
      <c r="BR3715" s="2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2"/>
      <c r="CG3715" s="1"/>
      <c r="CH3715" s="1"/>
      <c r="CI3715" s="2"/>
      <c r="CJ3715" s="1"/>
      <c r="CK3715" s="1"/>
      <c r="CL3715" s="1"/>
      <c r="CM3715" s="1"/>
      <c r="CN3715" s="1"/>
      <c r="CO3715" s="1"/>
      <c r="CP3715" s="1"/>
      <c r="CQ3715" s="1"/>
      <c r="CR3715" s="2"/>
      <c r="CS3715" s="2"/>
      <c r="CT3715" s="2"/>
      <c r="CU3715" s="2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2"/>
      <c r="DR3715" s="1"/>
      <c r="DS3715" s="1"/>
      <c r="DT3715" s="1"/>
      <c r="DU3715" s="2"/>
      <c r="DV3715" s="1"/>
      <c r="DW3715" s="1"/>
    </row>
    <row r="3716" spans="1:127" x14ac:dyDescent="0.3">
      <c r="A3716" s="1"/>
      <c r="B3716" s="1"/>
      <c r="C3716" s="1"/>
      <c r="D3716" s="1"/>
      <c r="E3716" s="1"/>
      <c r="F3716" s="1"/>
      <c r="G3716" s="2"/>
      <c r="H3716" s="2"/>
      <c r="I3716" s="1"/>
      <c r="J3716" s="1"/>
      <c r="K3716" s="2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2"/>
      <c r="BF3716" s="1"/>
      <c r="BG3716" s="1"/>
      <c r="BH3716" s="1"/>
      <c r="BI3716" s="1"/>
      <c r="BJ3716" s="1"/>
      <c r="BK3716" s="1"/>
      <c r="BL3716" s="1"/>
      <c r="BM3716" s="1"/>
      <c r="BN3716" s="2"/>
      <c r="BO3716" s="1"/>
      <c r="BP3716" s="1"/>
      <c r="BQ3716" s="1"/>
      <c r="BR3716" s="2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2"/>
      <c r="CG3716" s="1"/>
      <c r="CH3716" s="1"/>
      <c r="CI3716" s="2"/>
      <c r="CJ3716" s="1"/>
      <c r="CK3716" s="1"/>
      <c r="CL3716" s="1"/>
      <c r="CM3716" s="1"/>
      <c r="CN3716" s="1"/>
      <c r="CO3716" s="1"/>
      <c r="CP3716" s="1"/>
      <c r="CQ3716" s="1"/>
      <c r="CR3716" s="2"/>
      <c r="CS3716" s="2"/>
      <c r="CT3716" s="2"/>
      <c r="CU3716" s="2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2"/>
      <c r="DR3716" s="1"/>
      <c r="DS3716" s="1"/>
      <c r="DT3716" s="1"/>
      <c r="DU3716" s="2"/>
      <c r="DV3716" s="1"/>
      <c r="DW3716" s="1"/>
    </row>
    <row r="3717" spans="1:127" x14ac:dyDescent="0.3">
      <c r="A3717" s="1"/>
      <c r="B3717" s="1"/>
      <c r="C3717" s="1"/>
      <c r="D3717" s="1"/>
      <c r="E3717" s="1"/>
      <c r="F3717" s="1"/>
      <c r="G3717" s="1"/>
      <c r="H3717" s="2"/>
      <c r="I3717" s="1"/>
      <c r="J3717" s="1"/>
      <c r="K3717" s="2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2"/>
      <c r="BF3717" s="1"/>
      <c r="BG3717" s="1"/>
      <c r="BH3717" s="1"/>
      <c r="BI3717" s="1"/>
      <c r="BJ3717" s="1"/>
      <c r="BK3717" s="1"/>
      <c r="BL3717" s="1"/>
      <c r="BM3717" s="1"/>
      <c r="BN3717" s="2"/>
      <c r="BO3717" s="1"/>
      <c r="BP3717" s="1"/>
      <c r="BQ3717" s="1"/>
      <c r="BR3717" s="2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2"/>
      <c r="CG3717" s="1"/>
      <c r="CH3717" s="1"/>
      <c r="CI3717" s="2"/>
      <c r="CJ3717" s="1"/>
      <c r="CK3717" s="1"/>
      <c r="CL3717" s="1"/>
      <c r="CM3717" s="1"/>
      <c r="CN3717" s="1"/>
      <c r="CO3717" s="1"/>
      <c r="CP3717" s="1"/>
      <c r="CQ3717" s="1"/>
      <c r="CR3717" s="2"/>
      <c r="CS3717" s="2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2"/>
      <c r="DR3717" s="1"/>
      <c r="DS3717" s="1"/>
      <c r="DT3717" s="1"/>
      <c r="DU3717" s="2"/>
      <c r="DV3717" s="1"/>
      <c r="DW3717" s="1"/>
    </row>
    <row r="3718" spans="1:127" x14ac:dyDescent="0.3">
      <c r="A3718" s="1"/>
      <c r="B3718" s="1"/>
      <c r="C3718" s="1"/>
      <c r="D3718" s="1"/>
      <c r="E3718" s="1"/>
      <c r="F3718" s="1"/>
      <c r="G3718" s="1"/>
      <c r="H3718" s="2"/>
      <c r="I3718" s="1"/>
      <c r="J3718" s="1"/>
      <c r="K3718" s="2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2"/>
      <c r="BF3718" s="1"/>
      <c r="BG3718" s="1"/>
      <c r="BH3718" s="1"/>
      <c r="BI3718" s="1"/>
      <c r="BJ3718" s="1"/>
      <c r="BK3718" s="1"/>
      <c r="BL3718" s="1"/>
      <c r="BM3718" s="1"/>
      <c r="BN3718" s="2"/>
      <c r="BO3718" s="1"/>
      <c r="BP3718" s="1"/>
      <c r="BQ3718" s="1"/>
      <c r="BR3718" s="2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2"/>
      <c r="CG3718" s="1"/>
      <c r="CH3718" s="1"/>
      <c r="CI3718" s="2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2"/>
      <c r="DR3718" s="1"/>
      <c r="DS3718" s="1"/>
      <c r="DT3718" s="1"/>
      <c r="DU3718" s="1"/>
      <c r="DV3718" s="1"/>
      <c r="DW3718" s="1"/>
    </row>
    <row r="3719" spans="1:127" x14ac:dyDescent="0.3">
      <c r="A3719" s="1"/>
      <c r="B3719" s="1"/>
      <c r="C3719" s="1"/>
      <c r="D3719" s="1"/>
      <c r="E3719" s="1"/>
      <c r="F3719" s="1"/>
      <c r="G3719" s="1"/>
      <c r="H3719" s="2"/>
      <c r="I3719" s="1"/>
      <c r="J3719" s="1"/>
      <c r="K3719" s="2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2"/>
      <c r="BF3719" s="1"/>
      <c r="BG3719" s="1"/>
      <c r="BH3719" s="1"/>
      <c r="BI3719" s="1"/>
      <c r="BJ3719" s="1"/>
      <c r="BK3719" s="1"/>
      <c r="BL3719" s="1"/>
      <c r="BM3719" s="1"/>
      <c r="BN3719" s="2"/>
      <c r="BO3719" s="1"/>
      <c r="BP3719" s="1"/>
      <c r="BQ3719" s="1"/>
      <c r="BR3719" s="2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2"/>
      <c r="CG3719" s="1"/>
      <c r="CH3719" s="1"/>
      <c r="CI3719" s="2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2"/>
      <c r="DR3719" s="1"/>
      <c r="DS3719" s="1"/>
      <c r="DT3719" s="1"/>
      <c r="DU3719" s="1"/>
      <c r="DV3719" s="1"/>
      <c r="DW3719" s="1"/>
    </row>
    <row r="3720" spans="1:127" x14ac:dyDescent="0.3">
      <c r="A3720" s="1"/>
      <c r="B3720" s="1"/>
      <c r="C3720" s="1"/>
      <c r="D3720" s="1"/>
      <c r="E3720" s="1"/>
      <c r="F3720" s="1"/>
      <c r="G3720" s="1"/>
      <c r="H3720" s="2"/>
      <c r="I3720" s="1"/>
      <c r="J3720" s="1"/>
      <c r="K3720" s="2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2"/>
      <c r="BF3720" s="1"/>
      <c r="BG3720" s="1"/>
      <c r="BH3720" s="1"/>
      <c r="BI3720" s="1"/>
      <c r="BJ3720" s="1"/>
      <c r="BK3720" s="1"/>
      <c r="BL3720" s="1"/>
      <c r="BM3720" s="1"/>
      <c r="BN3720" s="2"/>
      <c r="BO3720" s="1"/>
      <c r="BP3720" s="1"/>
      <c r="BQ3720" s="1"/>
      <c r="BR3720" s="2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2"/>
      <c r="CG3720" s="1"/>
      <c r="CH3720" s="1"/>
      <c r="CI3720" s="2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2"/>
      <c r="DR3720" s="1"/>
      <c r="DS3720" s="1"/>
      <c r="DT3720" s="1"/>
      <c r="DU3720" s="1"/>
      <c r="DV3720" s="1"/>
      <c r="DW3720" s="1"/>
    </row>
    <row r="3721" spans="1:127" x14ac:dyDescent="0.3">
      <c r="A3721" s="1"/>
      <c r="B3721" s="1"/>
      <c r="C3721" s="1"/>
      <c r="D3721" s="1"/>
      <c r="E3721" s="1"/>
      <c r="F3721" s="1"/>
      <c r="G3721" s="1"/>
      <c r="H3721" s="2"/>
      <c r="I3721" s="1"/>
      <c r="J3721" s="1"/>
      <c r="K3721" s="2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2"/>
      <c r="BF3721" s="1"/>
      <c r="BG3721" s="1"/>
      <c r="BH3721" s="1"/>
      <c r="BI3721" s="1"/>
      <c r="BJ3721" s="1"/>
      <c r="BK3721" s="1"/>
      <c r="BL3721" s="1"/>
      <c r="BM3721" s="1"/>
      <c r="BN3721" s="2"/>
      <c r="BO3721" s="1"/>
      <c r="BP3721" s="1"/>
      <c r="BQ3721" s="1"/>
      <c r="BR3721" s="2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2"/>
      <c r="CG3721" s="1"/>
      <c r="CH3721" s="1"/>
      <c r="CI3721" s="2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2"/>
      <c r="DR3721" s="1"/>
      <c r="DS3721" s="1"/>
      <c r="DT3721" s="1"/>
      <c r="DU3721" s="1"/>
      <c r="DV3721" s="1"/>
      <c r="DW3721" s="1"/>
    </row>
    <row r="3722" spans="1:127" x14ac:dyDescent="0.3">
      <c r="A3722" s="1"/>
      <c r="B3722" s="1"/>
      <c r="C3722" s="1"/>
      <c r="D3722" s="1"/>
      <c r="E3722" s="1"/>
      <c r="F3722" s="1"/>
      <c r="G3722" s="1"/>
      <c r="H3722" s="2"/>
      <c r="I3722" s="1"/>
      <c r="J3722" s="1"/>
      <c r="K3722" s="2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2"/>
      <c r="BF3722" s="1"/>
      <c r="BG3722" s="1"/>
      <c r="BH3722" s="1"/>
      <c r="BI3722" s="1"/>
      <c r="BJ3722" s="1"/>
      <c r="BK3722" s="1"/>
      <c r="BL3722" s="1"/>
      <c r="BM3722" s="1"/>
      <c r="BN3722" s="2"/>
      <c r="BO3722" s="1"/>
      <c r="BP3722" s="1"/>
      <c r="BQ3722" s="1"/>
      <c r="BR3722" s="2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2"/>
      <c r="CG3722" s="1"/>
      <c r="CH3722" s="1"/>
      <c r="CI3722" s="2"/>
      <c r="CJ3722" s="1"/>
      <c r="CK3722" s="1"/>
      <c r="CL3722" s="1"/>
      <c r="CM3722" s="1"/>
      <c r="CN3722" s="1"/>
      <c r="CO3722" s="1"/>
      <c r="CP3722" s="1"/>
      <c r="CQ3722" s="1"/>
      <c r="CR3722" s="2"/>
      <c r="CS3722" s="2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2"/>
      <c r="DR3722" s="1"/>
      <c r="DS3722" s="1"/>
      <c r="DT3722" s="1"/>
      <c r="DU3722" s="2"/>
      <c r="DV3722" s="1"/>
      <c r="DW3722" s="1"/>
    </row>
    <row r="3723" spans="1:127" x14ac:dyDescent="0.3">
      <c r="A3723" s="1"/>
      <c r="B3723" s="1"/>
      <c r="C3723" s="1"/>
      <c r="D3723" s="1"/>
      <c r="E3723" s="1"/>
      <c r="F3723" s="1"/>
      <c r="G3723" s="1"/>
      <c r="H3723" s="2"/>
      <c r="I3723" s="1"/>
      <c r="J3723" s="1"/>
      <c r="K3723" s="2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2"/>
      <c r="BF3723" s="1"/>
      <c r="BG3723" s="1"/>
      <c r="BH3723" s="1"/>
      <c r="BI3723" s="1"/>
      <c r="BJ3723" s="1"/>
      <c r="BK3723" s="1"/>
      <c r="BL3723" s="1"/>
      <c r="BM3723" s="1"/>
      <c r="BN3723" s="2"/>
      <c r="BO3723" s="1"/>
      <c r="BP3723" s="1"/>
      <c r="BQ3723" s="1"/>
      <c r="BR3723" s="2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2"/>
      <c r="CG3723" s="1"/>
      <c r="CH3723" s="1"/>
      <c r="CI3723" s="2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2"/>
      <c r="DR3723" s="1"/>
      <c r="DS3723" s="1"/>
      <c r="DT3723" s="1"/>
      <c r="DU3723" s="1"/>
      <c r="DV3723" s="1"/>
      <c r="DW3723" s="1"/>
    </row>
    <row r="3724" spans="1:127" x14ac:dyDescent="0.3">
      <c r="A3724" s="1"/>
      <c r="B3724" s="1"/>
      <c r="C3724" s="1"/>
      <c r="D3724" s="1"/>
      <c r="E3724" s="1"/>
      <c r="F3724" s="1"/>
      <c r="G3724" s="1"/>
      <c r="H3724" s="2"/>
      <c r="I3724" s="1"/>
      <c r="J3724" s="1"/>
      <c r="K3724" s="2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2"/>
      <c r="BF3724" s="1"/>
      <c r="BG3724" s="1"/>
      <c r="BH3724" s="1"/>
      <c r="BI3724" s="1"/>
      <c r="BJ3724" s="1"/>
      <c r="BK3724" s="1"/>
      <c r="BL3724" s="1"/>
      <c r="BM3724" s="1"/>
      <c r="BN3724" s="2"/>
      <c r="BO3724" s="1"/>
      <c r="BP3724" s="1"/>
      <c r="BQ3724" s="1"/>
      <c r="BR3724" s="2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2"/>
      <c r="CG3724" s="1"/>
      <c r="CH3724" s="1"/>
      <c r="CI3724" s="2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2"/>
      <c r="DR3724" s="1"/>
      <c r="DS3724" s="1"/>
      <c r="DT3724" s="1"/>
      <c r="DU3724" s="1"/>
      <c r="DV3724" s="1"/>
      <c r="DW3724" s="1"/>
    </row>
    <row r="3725" spans="1:127" x14ac:dyDescent="0.3">
      <c r="A3725" s="1"/>
      <c r="B3725" s="1"/>
      <c r="C3725" s="1"/>
      <c r="D3725" s="1"/>
      <c r="E3725" s="1"/>
      <c r="F3725" s="1"/>
      <c r="G3725" s="1"/>
      <c r="H3725" s="2"/>
      <c r="I3725" s="1"/>
      <c r="J3725" s="1"/>
      <c r="K3725" s="2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2"/>
      <c r="BF3725" s="1"/>
      <c r="BG3725" s="1"/>
      <c r="BH3725" s="1"/>
      <c r="BI3725" s="1"/>
      <c r="BJ3725" s="1"/>
      <c r="BK3725" s="1"/>
      <c r="BL3725" s="1"/>
      <c r="BM3725" s="1"/>
      <c r="BN3725" s="2"/>
      <c r="BO3725" s="1"/>
      <c r="BP3725" s="1"/>
      <c r="BQ3725" s="1"/>
      <c r="BR3725" s="2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2"/>
      <c r="CG3725" s="1"/>
      <c r="CH3725" s="1"/>
      <c r="CI3725" s="2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2"/>
      <c r="DR3725" s="1"/>
      <c r="DS3725" s="1"/>
      <c r="DT3725" s="1"/>
      <c r="DU3725" s="1"/>
      <c r="DV3725" s="1"/>
      <c r="DW3725" s="1"/>
    </row>
    <row r="3726" spans="1:127" x14ac:dyDescent="0.3">
      <c r="A3726" s="1"/>
      <c r="B3726" s="1"/>
      <c r="C3726" s="1"/>
      <c r="D3726" s="1"/>
      <c r="E3726" s="1"/>
      <c r="F3726" s="1"/>
      <c r="G3726" s="2"/>
      <c r="H3726" s="2"/>
      <c r="I3726" s="1"/>
      <c r="J3726" s="1"/>
      <c r="K3726" s="2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2"/>
      <c r="BF3726" s="1"/>
      <c r="BG3726" s="1"/>
      <c r="BH3726" s="1"/>
      <c r="BI3726" s="1"/>
      <c r="BJ3726" s="1"/>
      <c r="BK3726" s="1"/>
      <c r="BL3726" s="1"/>
      <c r="BM3726" s="1"/>
      <c r="BN3726" s="2"/>
      <c r="BO3726" s="1"/>
      <c r="BP3726" s="1"/>
      <c r="BQ3726" s="1"/>
      <c r="BR3726" s="2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2"/>
      <c r="CG3726" s="1"/>
      <c r="CH3726" s="1"/>
      <c r="CI3726" s="2"/>
      <c r="CJ3726" s="1"/>
      <c r="CK3726" s="1"/>
      <c r="CL3726" s="1"/>
      <c r="CM3726" s="1"/>
      <c r="CN3726" s="1"/>
      <c r="CO3726" s="1"/>
      <c r="CP3726" s="1"/>
      <c r="CQ3726" s="1"/>
      <c r="CR3726" s="2"/>
      <c r="CS3726" s="2"/>
      <c r="CT3726" s="2"/>
      <c r="CU3726" s="2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2"/>
      <c r="DR3726" s="1"/>
      <c r="DS3726" s="1"/>
      <c r="DT3726" s="1"/>
      <c r="DU3726" s="2"/>
      <c r="DV3726" s="1"/>
      <c r="DW3726" s="1"/>
    </row>
    <row r="3727" spans="1:127" x14ac:dyDescent="0.3">
      <c r="A3727" s="1"/>
      <c r="B3727" s="1"/>
      <c r="C3727" s="1"/>
      <c r="D3727" s="1"/>
      <c r="E3727" s="1"/>
      <c r="F3727" s="1"/>
      <c r="G3727" s="1"/>
      <c r="H3727" s="2"/>
      <c r="I3727" s="1"/>
      <c r="J3727" s="1"/>
      <c r="K3727" s="2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2"/>
      <c r="BF3727" s="1"/>
      <c r="BG3727" s="1"/>
      <c r="BH3727" s="1"/>
      <c r="BI3727" s="1"/>
      <c r="BJ3727" s="1"/>
      <c r="BK3727" s="1"/>
      <c r="BL3727" s="1"/>
      <c r="BM3727" s="1"/>
      <c r="BN3727" s="2"/>
      <c r="BO3727" s="1"/>
      <c r="BP3727" s="1"/>
      <c r="BQ3727" s="1"/>
      <c r="BR3727" s="2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2"/>
      <c r="CG3727" s="1"/>
      <c r="CH3727" s="1"/>
      <c r="CI3727" s="2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2"/>
      <c r="DR3727" s="1"/>
      <c r="DS3727" s="1"/>
      <c r="DT3727" s="1"/>
      <c r="DU3727" s="1"/>
      <c r="DV3727" s="1"/>
      <c r="DW3727" s="1"/>
    </row>
    <row r="3728" spans="1:127" x14ac:dyDescent="0.3">
      <c r="A3728" s="1"/>
      <c r="B3728" s="1"/>
      <c r="C3728" s="1"/>
      <c r="D3728" s="1"/>
      <c r="E3728" s="1"/>
      <c r="F3728" s="1"/>
      <c r="G3728" s="1"/>
      <c r="H3728" s="2"/>
      <c r="I3728" s="1"/>
      <c r="J3728" s="1"/>
      <c r="K3728" s="2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2"/>
      <c r="BF3728" s="1"/>
      <c r="BG3728" s="1"/>
      <c r="BH3728" s="1"/>
      <c r="BI3728" s="1"/>
      <c r="BJ3728" s="1"/>
      <c r="BK3728" s="1"/>
      <c r="BL3728" s="1"/>
      <c r="BM3728" s="1"/>
      <c r="BN3728" s="2"/>
      <c r="BO3728" s="1"/>
      <c r="BP3728" s="1"/>
      <c r="BQ3728" s="1"/>
      <c r="BR3728" s="2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2"/>
      <c r="CG3728" s="1"/>
      <c r="CH3728" s="1"/>
      <c r="CI3728" s="2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2"/>
      <c r="DR3728" s="1"/>
      <c r="DS3728" s="1"/>
      <c r="DT3728" s="1"/>
      <c r="DU3728" s="1"/>
      <c r="DV3728" s="1"/>
      <c r="DW3728" s="1"/>
    </row>
    <row r="3729" spans="1:127" x14ac:dyDescent="0.3">
      <c r="A3729" s="1"/>
      <c r="B3729" s="1"/>
      <c r="C3729" s="1"/>
      <c r="D3729" s="1"/>
      <c r="E3729" s="1"/>
      <c r="F3729" s="1"/>
      <c r="G3729" s="2"/>
      <c r="H3729" s="2"/>
      <c r="I3729" s="1"/>
      <c r="J3729" s="1"/>
      <c r="K3729" s="2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2"/>
      <c r="BF3729" s="1"/>
      <c r="BG3729" s="1"/>
      <c r="BH3729" s="1"/>
      <c r="BI3729" s="1"/>
      <c r="BJ3729" s="1"/>
      <c r="BK3729" s="1"/>
      <c r="BL3729" s="1"/>
      <c r="BM3729" s="1"/>
      <c r="BN3729" s="2"/>
      <c r="BO3729" s="1"/>
      <c r="BP3729" s="1"/>
      <c r="BQ3729" s="1"/>
      <c r="BR3729" s="2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2"/>
      <c r="CG3729" s="1"/>
      <c r="CH3729" s="1"/>
      <c r="CI3729" s="2"/>
      <c r="CJ3729" s="1"/>
      <c r="CK3729" s="1"/>
      <c r="CL3729" s="1"/>
      <c r="CM3729" s="1"/>
      <c r="CN3729" s="1"/>
      <c r="CO3729" s="1"/>
      <c r="CP3729" s="1"/>
      <c r="CQ3729" s="1"/>
      <c r="CR3729" s="2"/>
      <c r="CS3729" s="2"/>
      <c r="CT3729" s="2"/>
      <c r="CU3729" s="2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2"/>
      <c r="DR3729" s="1"/>
      <c r="DS3729" s="1"/>
      <c r="DT3729" s="1"/>
      <c r="DU3729" s="2"/>
      <c r="DV3729" s="1"/>
      <c r="DW3729" s="1"/>
    </row>
    <row r="3730" spans="1:127" x14ac:dyDescent="0.3">
      <c r="A3730" s="1"/>
      <c r="B3730" s="1"/>
      <c r="C3730" s="1"/>
      <c r="D3730" s="1"/>
      <c r="E3730" s="1"/>
      <c r="F3730" s="1"/>
      <c r="G3730" s="2"/>
      <c r="H3730" s="2"/>
      <c r="I3730" s="1"/>
      <c r="J3730" s="1"/>
      <c r="K3730" s="2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2"/>
      <c r="BF3730" s="1"/>
      <c r="BG3730" s="1"/>
      <c r="BH3730" s="1"/>
      <c r="BI3730" s="1"/>
      <c r="BJ3730" s="1"/>
      <c r="BK3730" s="1"/>
      <c r="BL3730" s="1"/>
      <c r="BM3730" s="1"/>
      <c r="BN3730" s="2"/>
      <c r="BO3730" s="1"/>
      <c r="BP3730" s="1"/>
      <c r="BQ3730" s="1"/>
      <c r="BR3730" s="2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2"/>
      <c r="CG3730" s="1"/>
      <c r="CH3730" s="1"/>
      <c r="CI3730" s="2"/>
      <c r="CJ3730" s="1"/>
      <c r="CK3730" s="1"/>
      <c r="CL3730" s="1"/>
      <c r="CM3730" s="1"/>
      <c r="CN3730" s="1"/>
      <c r="CO3730" s="1"/>
      <c r="CP3730" s="1"/>
      <c r="CQ3730" s="1"/>
      <c r="CR3730" s="2"/>
      <c r="CS3730" s="2"/>
      <c r="CT3730" s="2"/>
      <c r="CU3730" s="2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2"/>
      <c r="DR3730" s="1"/>
      <c r="DS3730" s="1"/>
      <c r="DT3730" s="1"/>
      <c r="DU3730" s="2"/>
      <c r="DV3730" s="1"/>
      <c r="DW3730" s="1"/>
    </row>
    <row r="3731" spans="1:127" x14ac:dyDescent="0.3">
      <c r="A3731" s="1"/>
      <c r="B3731" s="1"/>
      <c r="C3731" s="1"/>
      <c r="D3731" s="1"/>
      <c r="E3731" s="1"/>
      <c r="F3731" s="1"/>
      <c r="G3731" s="2"/>
      <c r="H3731" s="2"/>
      <c r="I3731" s="1"/>
      <c r="J3731" s="1"/>
      <c r="K3731" s="2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2"/>
      <c r="BF3731" s="1"/>
      <c r="BG3731" s="1"/>
      <c r="BH3731" s="1"/>
      <c r="BI3731" s="1"/>
      <c r="BJ3731" s="1"/>
      <c r="BK3731" s="1"/>
      <c r="BL3731" s="1"/>
      <c r="BM3731" s="1"/>
      <c r="BN3731" s="2"/>
      <c r="BO3731" s="1"/>
      <c r="BP3731" s="1"/>
      <c r="BQ3731" s="1"/>
      <c r="BR3731" s="2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2"/>
      <c r="CG3731" s="1"/>
      <c r="CH3731" s="1"/>
      <c r="CI3731" s="2"/>
      <c r="CJ3731" s="1"/>
      <c r="CK3731" s="1"/>
      <c r="CL3731" s="1"/>
      <c r="CM3731" s="1"/>
      <c r="CN3731" s="1"/>
      <c r="CO3731" s="1"/>
      <c r="CP3731" s="1"/>
      <c r="CQ3731" s="1"/>
      <c r="CR3731" s="2"/>
      <c r="CS3731" s="2"/>
      <c r="CT3731" s="2"/>
      <c r="CU3731" s="2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2"/>
      <c r="DR3731" s="1"/>
      <c r="DS3731" s="1"/>
      <c r="DT3731" s="1"/>
      <c r="DU3731" s="2"/>
      <c r="DV3731" s="1"/>
      <c r="DW3731" s="1"/>
    </row>
    <row r="3732" spans="1:127" x14ac:dyDescent="0.3">
      <c r="A3732" s="1"/>
      <c r="B3732" s="1"/>
      <c r="C3732" s="1"/>
      <c r="D3732" s="1"/>
      <c r="E3732" s="1"/>
      <c r="F3732" s="1"/>
      <c r="G3732" s="1"/>
      <c r="H3732" s="2"/>
      <c r="I3732" s="1"/>
      <c r="J3732" s="1"/>
      <c r="K3732" s="2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2"/>
      <c r="BF3732" s="1"/>
      <c r="BG3732" s="1"/>
      <c r="BH3732" s="1"/>
      <c r="BI3732" s="1"/>
      <c r="BJ3732" s="1"/>
      <c r="BK3732" s="1"/>
      <c r="BL3732" s="1"/>
      <c r="BM3732" s="1"/>
      <c r="BN3732" s="2"/>
      <c r="BO3732" s="1"/>
      <c r="BP3732" s="1"/>
      <c r="BQ3732" s="1"/>
      <c r="BR3732" s="2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2"/>
      <c r="CG3732" s="1"/>
      <c r="CH3732" s="1"/>
      <c r="CI3732" s="2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2"/>
      <c r="DR3732" s="1"/>
      <c r="DS3732" s="1"/>
      <c r="DT3732" s="1"/>
      <c r="DU3732" s="2"/>
      <c r="DV3732" s="1"/>
      <c r="DW3732" s="1"/>
    </row>
    <row r="3733" spans="1:127" x14ac:dyDescent="0.3">
      <c r="A3733" s="1"/>
      <c r="B3733" s="1"/>
      <c r="C3733" s="1"/>
      <c r="D3733" s="1"/>
      <c r="E3733" s="1"/>
      <c r="F3733" s="1"/>
      <c r="G3733" s="1"/>
      <c r="H3733" s="2"/>
      <c r="I3733" s="1"/>
      <c r="J3733" s="1"/>
      <c r="K3733" s="2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2"/>
      <c r="BF3733" s="1"/>
      <c r="BG3733" s="1"/>
      <c r="BH3733" s="1"/>
      <c r="BI3733" s="1"/>
      <c r="BJ3733" s="1"/>
      <c r="BK3733" s="1"/>
      <c r="BL3733" s="1"/>
      <c r="BM3733" s="1"/>
      <c r="BN3733" s="2"/>
      <c r="BO3733" s="1"/>
      <c r="BP3733" s="1"/>
      <c r="BQ3733" s="1"/>
      <c r="BR3733" s="2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2"/>
      <c r="CG3733" s="1"/>
      <c r="CH3733" s="1"/>
      <c r="CI3733" s="2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2"/>
      <c r="DR3733" s="1"/>
      <c r="DS3733" s="1"/>
      <c r="DT3733" s="1"/>
      <c r="DU3733" s="2"/>
      <c r="DV3733" s="1"/>
      <c r="DW3733" s="1"/>
    </row>
    <row r="3734" spans="1:127" x14ac:dyDescent="0.3">
      <c r="A3734" s="1"/>
      <c r="B3734" s="1"/>
      <c r="C3734" s="1"/>
      <c r="D3734" s="1"/>
      <c r="E3734" s="1"/>
      <c r="F3734" s="1"/>
      <c r="G3734" s="2"/>
      <c r="H3734" s="2"/>
      <c r="I3734" s="1"/>
      <c r="J3734" s="1"/>
      <c r="K3734" s="2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2"/>
      <c r="BF3734" s="1"/>
      <c r="BG3734" s="1"/>
      <c r="BH3734" s="1"/>
      <c r="BI3734" s="1"/>
      <c r="BJ3734" s="1"/>
      <c r="BK3734" s="1"/>
      <c r="BL3734" s="1"/>
      <c r="BM3734" s="1"/>
      <c r="BN3734" s="2"/>
      <c r="BO3734" s="1"/>
      <c r="BP3734" s="1"/>
      <c r="BQ3734" s="1"/>
      <c r="BR3734" s="2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2"/>
      <c r="CG3734" s="1"/>
      <c r="CH3734" s="1"/>
      <c r="CI3734" s="2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2"/>
      <c r="CU3734" s="2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2"/>
      <c r="DR3734" s="1"/>
      <c r="DS3734" s="1"/>
      <c r="DT3734" s="1"/>
      <c r="DU3734" s="2"/>
      <c r="DV3734" s="1"/>
      <c r="DW3734" s="1"/>
    </row>
    <row r="3735" spans="1:127" x14ac:dyDescent="0.3">
      <c r="A3735" s="1"/>
      <c r="B3735" s="1"/>
      <c r="C3735" s="1"/>
      <c r="D3735" s="1"/>
      <c r="E3735" s="1"/>
      <c r="F3735" s="1"/>
      <c r="G3735" s="1"/>
      <c r="H3735" s="2"/>
      <c r="I3735" s="1"/>
      <c r="J3735" s="1"/>
      <c r="K3735" s="2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2"/>
      <c r="BF3735" s="1"/>
      <c r="BG3735" s="1"/>
      <c r="BH3735" s="1"/>
      <c r="BI3735" s="1"/>
      <c r="BJ3735" s="1"/>
      <c r="BK3735" s="1"/>
      <c r="BL3735" s="1"/>
      <c r="BM3735" s="1"/>
      <c r="BN3735" s="2"/>
      <c r="BO3735" s="1"/>
      <c r="BP3735" s="1"/>
      <c r="BQ3735" s="1"/>
      <c r="BR3735" s="2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2"/>
      <c r="CG3735" s="1"/>
      <c r="CH3735" s="1"/>
      <c r="CI3735" s="2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2"/>
      <c r="DR3735" s="1"/>
      <c r="DS3735" s="1"/>
      <c r="DT3735" s="1"/>
      <c r="DU3735" s="1"/>
      <c r="DV3735" s="1"/>
      <c r="DW3735" s="1"/>
    </row>
    <row r="3736" spans="1:127" x14ac:dyDescent="0.3">
      <c r="A3736" s="1"/>
      <c r="B3736" s="1"/>
      <c r="C3736" s="1"/>
      <c r="D3736" s="1"/>
      <c r="E3736" s="1"/>
      <c r="F3736" s="1"/>
      <c r="G3736" s="1"/>
      <c r="H3736" s="2"/>
      <c r="I3736" s="1"/>
      <c r="J3736" s="1"/>
      <c r="K3736" s="2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2"/>
      <c r="BF3736" s="1"/>
      <c r="BG3736" s="1"/>
      <c r="BH3736" s="1"/>
      <c r="BI3736" s="1"/>
      <c r="BJ3736" s="1"/>
      <c r="BK3736" s="1"/>
      <c r="BL3736" s="1"/>
      <c r="BM3736" s="1"/>
      <c r="BN3736" s="2"/>
      <c r="BO3736" s="1"/>
      <c r="BP3736" s="1"/>
      <c r="BQ3736" s="1"/>
      <c r="BR3736" s="2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2"/>
      <c r="CG3736" s="1"/>
      <c r="CH3736" s="1"/>
      <c r="CI3736" s="2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2"/>
      <c r="DR3736" s="1"/>
      <c r="DS3736" s="1"/>
      <c r="DT3736" s="1"/>
      <c r="DU3736" s="1"/>
      <c r="DV3736" s="1"/>
      <c r="DW3736" s="1"/>
    </row>
    <row r="3737" spans="1:127" x14ac:dyDescent="0.3">
      <c r="A3737" s="1"/>
      <c r="B3737" s="1"/>
      <c r="C3737" s="1"/>
      <c r="D3737" s="1"/>
      <c r="E3737" s="1"/>
      <c r="F3737" s="1"/>
      <c r="G3737" s="2"/>
      <c r="H3737" s="2"/>
      <c r="I3737" s="1"/>
      <c r="J3737" s="1"/>
      <c r="K3737" s="2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2"/>
      <c r="BF3737" s="1"/>
      <c r="BG3737" s="1"/>
      <c r="BH3737" s="1"/>
      <c r="BI3737" s="1"/>
      <c r="BJ3737" s="1"/>
      <c r="BK3737" s="1"/>
      <c r="BL3737" s="1"/>
      <c r="BM3737" s="1"/>
      <c r="BN3737" s="2"/>
      <c r="BO3737" s="1"/>
      <c r="BP3737" s="1"/>
      <c r="BQ3737" s="1"/>
      <c r="BR3737" s="2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2"/>
      <c r="CG3737" s="1"/>
      <c r="CH3737" s="1"/>
      <c r="CI3737" s="2"/>
      <c r="CJ3737" s="1"/>
      <c r="CK3737" s="1"/>
      <c r="CL3737" s="1"/>
      <c r="CM3737" s="1"/>
      <c r="CN3737" s="1"/>
      <c r="CO3737" s="1"/>
      <c r="CP3737" s="1"/>
      <c r="CQ3737" s="1"/>
      <c r="CR3737" s="2"/>
      <c r="CS3737" s="2"/>
      <c r="CT3737" s="2"/>
      <c r="CU3737" s="2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2"/>
      <c r="DR3737" s="1"/>
      <c r="DS3737" s="1"/>
      <c r="DT3737" s="1"/>
      <c r="DU3737" s="2"/>
      <c r="DV3737" s="1"/>
      <c r="DW3737" s="1"/>
    </row>
    <row r="3738" spans="1:127" x14ac:dyDescent="0.3">
      <c r="A3738" s="1"/>
      <c r="B3738" s="1"/>
      <c r="C3738" s="1"/>
      <c r="D3738" s="1"/>
      <c r="E3738" s="1"/>
      <c r="F3738" s="1"/>
      <c r="G3738" s="2"/>
      <c r="H3738" s="2"/>
      <c r="I3738" s="1"/>
      <c r="J3738" s="1"/>
      <c r="K3738" s="2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2"/>
      <c r="BF3738" s="1"/>
      <c r="BG3738" s="1"/>
      <c r="BH3738" s="1"/>
      <c r="BI3738" s="1"/>
      <c r="BJ3738" s="1"/>
      <c r="BK3738" s="1"/>
      <c r="BL3738" s="1"/>
      <c r="BM3738" s="1"/>
      <c r="BN3738" s="2"/>
      <c r="BO3738" s="1"/>
      <c r="BP3738" s="1"/>
      <c r="BQ3738" s="1"/>
      <c r="BR3738" s="2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2"/>
      <c r="CG3738" s="1"/>
      <c r="CH3738" s="1"/>
      <c r="CI3738" s="2"/>
      <c r="CJ3738" s="1"/>
      <c r="CK3738" s="1"/>
      <c r="CL3738" s="1"/>
      <c r="CM3738" s="1"/>
      <c r="CN3738" s="1"/>
      <c r="CO3738" s="1"/>
      <c r="CP3738" s="1"/>
      <c r="CQ3738" s="1"/>
      <c r="CR3738" s="2"/>
      <c r="CS3738" s="2"/>
      <c r="CT3738" s="2"/>
      <c r="CU3738" s="2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2"/>
      <c r="DR3738" s="1"/>
      <c r="DS3738" s="1"/>
      <c r="DT3738" s="1"/>
      <c r="DU3738" s="2"/>
      <c r="DV3738" s="1"/>
      <c r="DW3738" s="1"/>
    </row>
    <row r="3739" spans="1:127" x14ac:dyDescent="0.3">
      <c r="A3739" s="1"/>
      <c r="B3739" s="1"/>
      <c r="C3739" s="1"/>
      <c r="D3739" s="1"/>
      <c r="E3739" s="1"/>
      <c r="F3739" s="1"/>
      <c r="G3739" s="2"/>
      <c r="H3739" s="2"/>
      <c r="I3739" s="1"/>
      <c r="J3739" s="1"/>
      <c r="K3739" s="2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2"/>
      <c r="BF3739" s="1"/>
      <c r="BG3739" s="1"/>
      <c r="BH3739" s="1"/>
      <c r="BI3739" s="1"/>
      <c r="BJ3739" s="1"/>
      <c r="BK3739" s="1"/>
      <c r="BL3739" s="1"/>
      <c r="BM3739" s="1"/>
      <c r="BN3739" s="2"/>
      <c r="BO3739" s="1"/>
      <c r="BP3739" s="1"/>
      <c r="BQ3739" s="1"/>
      <c r="BR3739" s="2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2"/>
      <c r="CG3739" s="1"/>
      <c r="CH3739" s="1"/>
      <c r="CI3739" s="2"/>
      <c r="CJ3739" s="1"/>
      <c r="CK3739" s="1"/>
      <c r="CL3739" s="1"/>
      <c r="CM3739" s="1"/>
      <c r="CN3739" s="1"/>
      <c r="CO3739" s="1"/>
      <c r="CP3739" s="1"/>
      <c r="CQ3739" s="1"/>
      <c r="CR3739" s="2"/>
      <c r="CS3739" s="2"/>
      <c r="CT3739" s="2"/>
      <c r="CU3739" s="2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2"/>
      <c r="DR3739" s="1"/>
      <c r="DS3739" s="1"/>
      <c r="DT3739" s="1"/>
      <c r="DU3739" s="2"/>
      <c r="DV3739" s="1"/>
      <c r="DW3739" s="1"/>
    </row>
    <row r="3740" spans="1:127" x14ac:dyDescent="0.3">
      <c r="A3740" s="1"/>
      <c r="B3740" s="1"/>
      <c r="C3740" s="1"/>
      <c r="D3740" s="1"/>
      <c r="E3740" s="1"/>
      <c r="F3740" s="1"/>
      <c r="G3740" s="2"/>
      <c r="H3740" s="2"/>
      <c r="I3740" s="1"/>
      <c r="J3740" s="1"/>
      <c r="K3740" s="2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2"/>
      <c r="BF3740" s="1"/>
      <c r="BG3740" s="1"/>
      <c r="BH3740" s="1"/>
      <c r="BI3740" s="1"/>
      <c r="BJ3740" s="1"/>
      <c r="BK3740" s="1"/>
      <c r="BL3740" s="1"/>
      <c r="BM3740" s="1"/>
      <c r="BN3740" s="2"/>
      <c r="BO3740" s="1"/>
      <c r="BP3740" s="1"/>
      <c r="BQ3740" s="1"/>
      <c r="BR3740" s="2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2"/>
      <c r="CG3740" s="1"/>
      <c r="CH3740" s="1"/>
      <c r="CI3740" s="2"/>
      <c r="CJ3740" s="1"/>
      <c r="CK3740" s="1"/>
      <c r="CL3740" s="1"/>
      <c r="CM3740" s="1"/>
      <c r="CN3740" s="1"/>
      <c r="CO3740" s="1"/>
      <c r="CP3740" s="1"/>
      <c r="CQ3740" s="1"/>
      <c r="CR3740" s="2"/>
      <c r="CS3740" s="2"/>
      <c r="CT3740" s="2"/>
      <c r="CU3740" s="2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2"/>
      <c r="DR3740" s="1"/>
      <c r="DS3740" s="1"/>
      <c r="DT3740" s="1"/>
      <c r="DU3740" s="2"/>
      <c r="DV3740" s="1"/>
      <c r="DW3740" s="1"/>
    </row>
    <row r="3741" spans="1:127" x14ac:dyDescent="0.3">
      <c r="A3741" s="1"/>
      <c r="B3741" s="1"/>
      <c r="C3741" s="1"/>
      <c r="D3741" s="1"/>
      <c r="E3741" s="1"/>
      <c r="F3741" s="1"/>
      <c r="G3741" s="2"/>
      <c r="H3741" s="2"/>
      <c r="I3741" s="1"/>
      <c r="J3741" s="1"/>
      <c r="K3741" s="2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2"/>
      <c r="BF3741" s="1"/>
      <c r="BG3741" s="1"/>
      <c r="BH3741" s="1"/>
      <c r="BI3741" s="1"/>
      <c r="BJ3741" s="1"/>
      <c r="BK3741" s="1"/>
      <c r="BL3741" s="1"/>
      <c r="BM3741" s="1"/>
      <c r="BN3741" s="2"/>
      <c r="BO3741" s="1"/>
      <c r="BP3741" s="1"/>
      <c r="BQ3741" s="1"/>
      <c r="BR3741" s="2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2"/>
      <c r="CG3741" s="1"/>
      <c r="CH3741" s="1"/>
      <c r="CI3741" s="2"/>
      <c r="CJ3741" s="1"/>
      <c r="CK3741" s="1"/>
      <c r="CL3741" s="1"/>
      <c r="CM3741" s="1"/>
      <c r="CN3741" s="1"/>
      <c r="CO3741" s="1"/>
      <c r="CP3741" s="1"/>
      <c r="CQ3741" s="1"/>
      <c r="CR3741" s="2"/>
      <c r="CS3741" s="2"/>
      <c r="CT3741" s="2"/>
      <c r="CU3741" s="2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2"/>
      <c r="DR3741" s="1"/>
      <c r="DS3741" s="1"/>
      <c r="DT3741" s="1"/>
      <c r="DU3741" s="2"/>
      <c r="DV3741" s="1"/>
      <c r="DW3741" s="1"/>
    </row>
    <row r="3742" spans="1:127" x14ac:dyDescent="0.3">
      <c r="A3742" s="1"/>
      <c r="B3742" s="1"/>
      <c r="C3742" s="1"/>
      <c r="D3742" s="1"/>
      <c r="E3742" s="1"/>
      <c r="F3742" s="1"/>
      <c r="G3742" s="1"/>
      <c r="H3742" s="2"/>
      <c r="I3742" s="1"/>
      <c r="J3742" s="1"/>
      <c r="K3742" s="2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2"/>
      <c r="BF3742" s="1"/>
      <c r="BG3742" s="1"/>
      <c r="BH3742" s="1"/>
      <c r="BI3742" s="1"/>
      <c r="BJ3742" s="1"/>
      <c r="BK3742" s="1"/>
      <c r="BL3742" s="1"/>
      <c r="BM3742" s="1"/>
      <c r="BN3742" s="2"/>
      <c r="BO3742" s="1"/>
      <c r="BP3742" s="1"/>
      <c r="BQ3742" s="1"/>
      <c r="BR3742" s="2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2"/>
      <c r="CG3742" s="1"/>
      <c r="CH3742" s="1"/>
      <c r="CI3742" s="2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2"/>
      <c r="DR3742" s="1"/>
      <c r="DS3742" s="1"/>
      <c r="DT3742" s="1"/>
      <c r="DU3742" s="1"/>
      <c r="DV3742" s="1"/>
      <c r="DW3742" s="1"/>
    </row>
    <row r="3743" spans="1:127" x14ac:dyDescent="0.3">
      <c r="A3743" s="1"/>
      <c r="B3743" s="1"/>
      <c r="C3743" s="1"/>
      <c r="D3743" s="1"/>
      <c r="E3743" s="1"/>
      <c r="F3743" s="1"/>
      <c r="G3743" s="1"/>
      <c r="H3743" s="2"/>
      <c r="I3743" s="1"/>
      <c r="J3743" s="1"/>
      <c r="K3743" s="2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2"/>
      <c r="BF3743" s="1"/>
      <c r="BG3743" s="1"/>
      <c r="BH3743" s="1"/>
      <c r="BI3743" s="1"/>
      <c r="BJ3743" s="1"/>
      <c r="BK3743" s="1"/>
      <c r="BL3743" s="1"/>
      <c r="BM3743" s="1"/>
      <c r="BN3743" s="2"/>
      <c r="BO3743" s="1"/>
      <c r="BP3743" s="1"/>
      <c r="BQ3743" s="1"/>
      <c r="BR3743" s="2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2"/>
      <c r="CG3743" s="1"/>
      <c r="CH3743" s="1"/>
      <c r="CI3743" s="2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2"/>
      <c r="DR3743" s="1"/>
      <c r="DS3743" s="1"/>
      <c r="DT3743" s="1"/>
      <c r="DU3743" s="1"/>
      <c r="DV3743" s="1"/>
      <c r="DW3743" s="1"/>
    </row>
    <row r="3744" spans="1:127" x14ac:dyDescent="0.3">
      <c r="A3744" s="1"/>
      <c r="B3744" s="1"/>
      <c r="C3744" s="1"/>
      <c r="D3744" s="1"/>
      <c r="E3744" s="1"/>
      <c r="F3744" s="1"/>
      <c r="G3744" s="1"/>
      <c r="H3744" s="2"/>
      <c r="I3744" s="1"/>
      <c r="J3744" s="1"/>
      <c r="K3744" s="2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2"/>
      <c r="BF3744" s="1"/>
      <c r="BG3744" s="1"/>
      <c r="BH3744" s="1"/>
      <c r="BI3744" s="1"/>
      <c r="BJ3744" s="1"/>
      <c r="BK3744" s="1"/>
      <c r="BL3744" s="1"/>
      <c r="BM3744" s="1"/>
      <c r="BN3744" s="2"/>
      <c r="BO3744" s="1"/>
      <c r="BP3744" s="1"/>
      <c r="BQ3744" s="1"/>
      <c r="BR3744" s="2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2"/>
      <c r="CG3744" s="1"/>
      <c r="CH3744" s="1"/>
      <c r="CI3744" s="2"/>
      <c r="CJ3744" s="1"/>
      <c r="CK3744" s="1"/>
      <c r="CL3744" s="1"/>
      <c r="CM3744" s="1"/>
      <c r="CN3744" s="1"/>
      <c r="CO3744" s="1"/>
      <c r="CP3744" s="1"/>
      <c r="CQ3744" s="1"/>
      <c r="CR3744" s="2"/>
      <c r="CS3744" s="2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2"/>
      <c r="DR3744" s="1"/>
      <c r="DS3744" s="1"/>
      <c r="DT3744" s="1"/>
      <c r="DU3744" s="2"/>
      <c r="DV3744" s="1"/>
      <c r="DW3744" s="1"/>
    </row>
    <row r="3745" spans="1:127" x14ac:dyDescent="0.3">
      <c r="A3745" s="1"/>
      <c r="B3745" s="1"/>
      <c r="C3745" s="1"/>
      <c r="D3745" s="1"/>
      <c r="E3745" s="1"/>
      <c r="F3745" s="1"/>
      <c r="G3745" s="1"/>
      <c r="H3745" s="2"/>
      <c r="I3745" s="1"/>
      <c r="J3745" s="1"/>
      <c r="K3745" s="2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2"/>
      <c r="BF3745" s="1"/>
      <c r="BG3745" s="1"/>
      <c r="BH3745" s="1"/>
      <c r="BI3745" s="1"/>
      <c r="BJ3745" s="1"/>
      <c r="BK3745" s="1"/>
      <c r="BL3745" s="1"/>
      <c r="BM3745" s="1"/>
      <c r="BN3745" s="2"/>
      <c r="BO3745" s="1"/>
      <c r="BP3745" s="1"/>
      <c r="BQ3745" s="1"/>
      <c r="BR3745" s="2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2"/>
      <c r="CG3745" s="1"/>
      <c r="CH3745" s="1"/>
      <c r="CI3745" s="2"/>
      <c r="CJ3745" s="1"/>
      <c r="CK3745" s="1"/>
      <c r="CL3745" s="1"/>
      <c r="CM3745" s="1"/>
      <c r="CN3745" s="1"/>
      <c r="CO3745" s="1"/>
      <c r="CP3745" s="1"/>
      <c r="CQ3745" s="1"/>
      <c r="CR3745" s="2"/>
      <c r="CS3745" s="2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2"/>
      <c r="DR3745" s="1"/>
      <c r="DS3745" s="1"/>
      <c r="DT3745" s="1"/>
      <c r="DU3745" s="2"/>
      <c r="DV3745" s="1"/>
      <c r="DW3745" s="1"/>
    </row>
    <row r="3746" spans="1:127" x14ac:dyDescent="0.3">
      <c r="A3746" s="1"/>
      <c r="B3746" s="1"/>
      <c r="C3746" s="1"/>
      <c r="D3746" s="1"/>
      <c r="E3746" s="1"/>
      <c r="F3746" s="1"/>
      <c r="G3746" s="1"/>
      <c r="H3746" s="2"/>
      <c r="I3746" s="1"/>
      <c r="J3746" s="1"/>
      <c r="K3746" s="2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2"/>
      <c r="BF3746" s="1"/>
      <c r="BG3746" s="1"/>
      <c r="BH3746" s="1"/>
      <c r="BI3746" s="1"/>
      <c r="BJ3746" s="1"/>
      <c r="BK3746" s="1"/>
      <c r="BL3746" s="1"/>
      <c r="BM3746" s="1"/>
      <c r="BN3746" s="2"/>
      <c r="BO3746" s="1"/>
      <c r="BP3746" s="1"/>
      <c r="BQ3746" s="1"/>
      <c r="BR3746" s="2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2"/>
      <c r="CG3746" s="1"/>
      <c r="CH3746" s="1"/>
      <c r="CI3746" s="2"/>
      <c r="CJ3746" s="1"/>
      <c r="CK3746" s="1"/>
      <c r="CL3746" s="1"/>
      <c r="CM3746" s="1"/>
      <c r="CN3746" s="1"/>
      <c r="CO3746" s="1"/>
      <c r="CP3746" s="1"/>
      <c r="CQ3746" s="1"/>
      <c r="CR3746" s="2"/>
      <c r="CS3746" s="2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2"/>
      <c r="DR3746" s="1"/>
      <c r="DS3746" s="1"/>
      <c r="DT3746" s="1"/>
      <c r="DU3746" s="2"/>
      <c r="DV3746" s="1"/>
      <c r="DW3746" s="1"/>
    </row>
    <row r="3747" spans="1:127" x14ac:dyDescent="0.3">
      <c r="A3747" s="1"/>
      <c r="B3747" s="1"/>
      <c r="C3747" s="1"/>
      <c r="D3747" s="1"/>
      <c r="E3747" s="1"/>
      <c r="F3747" s="1"/>
      <c r="G3747" s="1"/>
      <c r="H3747" s="2"/>
      <c r="I3747" s="1"/>
      <c r="J3747" s="1"/>
      <c r="K3747" s="2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2"/>
      <c r="BF3747" s="1"/>
      <c r="BG3747" s="1"/>
      <c r="BH3747" s="1"/>
      <c r="BI3747" s="1"/>
      <c r="BJ3747" s="1"/>
      <c r="BK3747" s="1"/>
      <c r="BL3747" s="1"/>
      <c r="BM3747" s="1"/>
      <c r="BN3747" s="2"/>
      <c r="BO3747" s="1"/>
      <c r="BP3747" s="1"/>
      <c r="BQ3747" s="1"/>
      <c r="BR3747" s="2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2"/>
      <c r="CG3747" s="1"/>
      <c r="CH3747" s="1"/>
      <c r="CI3747" s="2"/>
      <c r="CJ3747" s="1"/>
      <c r="CK3747" s="1"/>
      <c r="CL3747" s="1"/>
      <c r="CM3747" s="1"/>
      <c r="CN3747" s="1"/>
      <c r="CO3747" s="1"/>
      <c r="CP3747" s="1"/>
      <c r="CQ3747" s="1"/>
      <c r="CR3747" s="2"/>
      <c r="CS3747" s="2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2"/>
      <c r="DR3747" s="1"/>
      <c r="DS3747" s="1"/>
      <c r="DT3747" s="1"/>
      <c r="DU3747" s="2"/>
      <c r="DV3747" s="1"/>
      <c r="DW3747" s="1"/>
    </row>
    <row r="3748" spans="1:127" x14ac:dyDescent="0.3">
      <c r="A3748" s="1"/>
      <c r="B3748" s="1"/>
      <c r="C3748" s="1"/>
      <c r="D3748" s="1"/>
      <c r="E3748" s="1"/>
      <c r="F3748" s="1"/>
      <c r="G3748" s="1"/>
      <c r="H3748" s="2"/>
      <c r="I3748" s="1"/>
      <c r="J3748" s="1"/>
      <c r="K3748" s="2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2"/>
      <c r="BF3748" s="1"/>
      <c r="BG3748" s="1"/>
      <c r="BH3748" s="1"/>
      <c r="BI3748" s="1"/>
      <c r="BJ3748" s="1"/>
      <c r="BK3748" s="1"/>
      <c r="BL3748" s="1"/>
      <c r="BM3748" s="1"/>
      <c r="BN3748" s="2"/>
      <c r="BO3748" s="1"/>
      <c r="BP3748" s="1"/>
      <c r="BQ3748" s="1"/>
      <c r="BR3748" s="2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2"/>
      <c r="CG3748" s="1"/>
      <c r="CH3748" s="1"/>
      <c r="CI3748" s="2"/>
      <c r="CJ3748" s="1"/>
      <c r="CK3748" s="1"/>
      <c r="CL3748" s="1"/>
      <c r="CM3748" s="1"/>
      <c r="CN3748" s="1"/>
      <c r="CO3748" s="1"/>
      <c r="CP3748" s="1"/>
      <c r="CQ3748" s="1"/>
      <c r="CR3748" s="2"/>
      <c r="CS3748" s="2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2"/>
      <c r="DR3748" s="1"/>
      <c r="DS3748" s="1"/>
      <c r="DT3748" s="1"/>
      <c r="DU3748" s="2"/>
      <c r="DV3748" s="1"/>
      <c r="DW3748" s="1"/>
    </row>
    <row r="3749" spans="1:127" x14ac:dyDescent="0.3">
      <c r="A3749" s="1"/>
      <c r="B3749" s="1"/>
      <c r="C3749" s="1"/>
      <c r="D3749" s="1"/>
      <c r="E3749" s="1"/>
      <c r="F3749" s="1"/>
      <c r="G3749" s="1"/>
      <c r="H3749" s="2"/>
      <c r="I3749" s="1"/>
      <c r="J3749" s="1"/>
      <c r="K3749" s="2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2"/>
      <c r="BF3749" s="1"/>
      <c r="BG3749" s="1"/>
      <c r="BH3749" s="1"/>
      <c r="BI3749" s="1"/>
      <c r="BJ3749" s="1"/>
      <c r="BK3749" s="1"/>
      <c r="BL3749" s="1"/>
      <c r="BM3749" s="1"/>
      <c r="BN3749" s="2"/>
      <c r="BO3749" s="1"/>
      <c r="BP3749" s="1"/>
      <c r="BQ3749" s="1"/>
      <c r="BR3749" s="2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2"/>
      <c r="CG3749" s="1"/>
      <c r="CH3749" s="1"/>
      <c r="CI3749" s="2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2"/>
      <c r="DR3749" s="1"/>
      <c r="DS3749" s="1"/>
      <c r="DT3749" s="1"/>
      <c r="DU3749" s="1"/>
      <c r="DV3749" s="1"/>
      <c r="DW3749" s="1"/>
    </row>
    <row r="3750" spans="1:127" x14ac:dyDescent="0.3">
      <c r="A3750" s="1"/>
      <c r="B3750" s="1"/>
      <c r="C3750" s="1"/>
      <c r="D3750" s="1"/>
      <c r="E3750" s="1"/>
      <c r="F3750" s="1"/>
      <c r="G3750" s="1"/>
      <c r="H3750" s="2"/>
      <c r="I3750" s="1"/>
      <c r="J3750" s="1"/>
      <c r="K3750" s="2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2"/>
      <c r="BF3750" s="1"/>
      <c r="BG3750" s="1"/>
      <c r="BH3750" s="1"/>
      <c r="BI3750" s="1"/>
      <c r="BJ3750" s="1"/>
      <c r="BK3750" s="1"/>
      <c r="BL3750" s="1"/>
      <c r="BM3750" s="1"/>
      <c r="BN3750" s="2"/>
      <c r="BO3750" s="1"/>
      <c r="BP3750" s="1"/>
      <c r="BQ3750" s="1"/>
      <c r="BR3750" s="2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2"/>
      <c r="CG3750" s="1"/>
      <c r="CH3750" s="1"/>
      <c r="CI3750" s="2"/>
      <c r="CJ3750" s="1"/>
      <c r="CK3750" s="1"/>
      <c r="CL3750" s="1"/>
      <c r="CM3750" s="1"/>
      <c r="CN3750" s="1"/>
      <c r="CO3750" s="1"/>
      <c r="CP3750" s="1"/>
      <c r="CQ3750" s="1"/>
      <c r="CR3750" s="2"/>
      <c r="CS3750" s="2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2"/>
      <c r="DR3750" s="1"/>
      <c r="DS3750" s="1"/>
      <c r="DT3750" s="1"/>
      <c r="DU3750" s="2"/>
      <c r="DV3750" s="1"/>
      <c r="DW3750" s="1"/>
    </row>
    <row r="3751" spans="1:127" x14ac:dyDescent="0.3">
      <c r="A3751" s="1"/>
      <c r="B3751" s="1"/>
      <c r="C3751" s="1"/>
      <c r="D3751" s="1"/>
      <c r="E3751" s="1"/>
      <c r="F3751" s="1"/>
      <c r="G3751" s="1"/>
      <c r="H3751" s="2"/>
      <c r="I3751" s="1"/>
      <c r="J3751" s="1"/>
      <c r="K3751" s="2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2"/>
      <c r="BF3751" s="1"/>
      <c r="BG3751" s="1"/>
      <c r="BH3751" s="1"/>
      <c r="BI3751" s="1"/>
      <c r="BJ3751" s="1"/>
      <c r="BK3751" s="1"/>
      <c r="BL3751" s="1"/>
      <c r="BM3751" s="1"/>
      <c r="BN3751" s="2"/>
      <c r="BO3751" s="1"/>
      <c r="BP3751" s="1"/>
      <c r="BQ3751" s="1"/>
      <c r="BR3751" s="2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2"/>
      <c r="CG3751" s="1"/>
      <c r="CH3751" s="1"/>
      <c r="CI3751" s="2"/>
      <c r="CJ3751" s="1"/>
      <c r="CK3751" s="1"/>
      <c r="CL3751" s="1"/>
      <c r="CM3751" s="1"/>
      <c r="CN3751" s="1"/>
      <c r="CO3751" s="1"/>
      <c r="CP3751" s="1"/>
      <c r="CQ3751" s="1"/>
      <c r="CR3751" s="2"/>
      <c r="CS3751" s="2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2"/>
      <c r="DR3751" s="1"/>
      <c r="DS3751" s="1"/>
      <c r="DT3751" s="1"/>
      <c r="DU3751" s="2"/>
      <c r="DV3751" s="1"/>
      <c r="DW3751" s="1"/>
    </row>
    <row r="3752" spans="1:127" x14ac:dyDescent="0.3">
      <c r="A3752" s="1"/>
      <c r="B3752" s="1"/>
      <c r="C3752" s="1"/>
      <c r="D3752" s="1"/>
      <c r="E3752" s="1"/>
      <c r="F3752" s="1"/>
      <c r="G3752" s="2"/>
      <c r="H3752" s="2"/>
      <c r="I3752" s="1"/>
      <c r="J3752" s="1"/>
      <c r="K3752" s="2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2"/>
      <c r="BF3752" s="1"/>
      <c r="BG3752" s="1"/>
      <c r="BH3752" s="1"/>
      <c r="BI3752" s="1"/>
      <c r="BJ3752" s="1"/>
      <c r="BK3752" s="1"/>
      <c r="BL3752" s="1"/>
      <c r="BM3752" s="1"/>
      <c r="BN3752" s="2"/>
      <c r="BO3752" s="1"/>
      <c r="BP3752" s="1"/>
      <c r="BQ3752" s="1"/>
      <c r="BR3752" s="2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2"/>
      <c r="CG3752" s="1"/>
      <c r="CH3752" s="1"/>
      <c r="CI3752" s="2"/>
      <c r="CJ3752" s="1"/>
      <c r="CK3752" s="1"/>
      <c r="CL3752" s="1"/>
      <c r="CM3752" s="1"/>
      <c r="CN3752" s="1"/>
      <c r="CO3752" s="1"/>
      <c r="CP3752" s="1"/>
      <c r="CQ3752" s="1"/>
      <c r="CR3752" s="2"/>
      <c r="CS3752" s="2"/>
      <c r="CT3752" s="2"/>
      <c r="CU3752" s="2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2"/>
      <c r="DR3752" s="1"/>
      <c r="DS3752" s="1"/>
      <c r="DT3752" s="1"/>
      <c r="DU3752" s="2"/>
      <c r="DV3752" s="1"/>
      <c r="DW3752" s="1"/>
    </row>
    <row r="3753" spans="1:127" x14ac:dyDescent="0.3">
      <c r="A3753" s="1"/>
      <c r="B3753" s="1"/>
      <c r="C3753" s="1"/>
      <c r="D3753" s="1"/>
      <c r="E3753" s="1"/>
      <c r="F3753" s="1"/>
      <c r="G3753" s="2"/>
      <c r="H3753" s="2"/>
      <c r="I3753" s="1"/>
      <c r="J3753" s="1"/>
      <c r="K3753" s="2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2"/>
      <c r="BF3753" s="1"/>
      <c r="BG3753" s="1"/>
      <c r="BH3753" s="1"/>
      <c r="BI3753" s="1"/>
      <c r="BJ3753" s="1"/>
      <c r="BK3753" s="1"/>
      <c r="BL3753" s="1"/>
      <c r="BM3753" s="1"/>
      <c r="BN3753" s="2"/>
      <c r="BO3753" s="1"/>
      <c r="BP3753" s="1"/>
      <c r="BQ3753" s="1"/>
      <c r="BR3753" s="2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2"/>
      <c r="CG3753" s="1"/>
      <c r="CH3753" s="1"/>
      <c r="CI3753" s="2"/>
      <c r="CJ3753" s="1"/>
      <c r="CK3753" s="1"/>
      <c r="CL3753" s="1"/>
      <c r="CM3753" s="1"/>
      <c r="CN3753" s="1"/>
      <c r="CO3753" s="1"/>
      <c r="CP3753" s="1"/>
      <c r="CQ3753" s="1"/>
      <c r="CR3753" s="2"/>
      <c r="CS3753" s="2"/>
      <c r="CT3753" s="2"/>
      <c r="CU3753" s="2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2"/>
      <c r="DR3753" s="1"/>
      <c r="DS3753" s="1"/>
      <c r="DT3753" s="1"/>
      <c r="DU3753" s="2"/>
      <c r="DV3753" s="1"/>
      <c r="DW3753" s="1"/>
    </row>
    <row r="3754" spans="1:127" x14ac:dyDescent="0.3">
      <c r="A3754" s="1"/>
      <c r="B3754" s="1"/>
      <c r="C3754" s="1"/>
      <c r="D3754" s="1"/>
      <c r="E3754" s="1"/>
      <c r="F3754" s="1"/>
      <c r="G3754" s="2"/>
      <c r="H3754" s="2"/>
      <c r="I3754" s="1"/>
      <c r="J3754" s="1"/>
      <c r="K3754" s="2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2"/>
      <c r="BF3754" s="1"/>
      <c r="BG3754" s="1"/>
      <c r="BH3754" s="1"/>
      <c r="BI3754" s="1"/>
      <c r="BJ3754" s="1"/>
      <c r="BK3754" s="1"/>
      <c r="BL3754" s="1"/>
      <c r="BM3754" s="1"/>
      <c r="BN3754" s="2"/>
      <c r="BO3754" s="1"/>
      <c r="BP3754" s="1"/>
      <c r="BQ3754" s="1"/>
      <c r="BR3754" s="2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2"/>
      <c r="CG3754" s="1"/>
      <c r="CH3754" s="1"/>
      <c r="CI3754" s="2"/>
      <c r="CJ3754" s="1"/>
      <c r="CK3754" s="1"/>
      <c r="CL3754" s="1"/>
      <c r="CM3754" s="1"/>
      <c r="CN3754" s="1"/>
      <c r="CO3754" s="1"/>
      <c r="CP3754" s="1"/>
      <c r="CQ3754" s="1"/>
      <c r="CR3754" s="2"/>
      <c r="CS3754" s="2"/>
      <c r="CT3754" s="2"/>
      <c r="CU3754" s="2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2"/>
      <c r="DR3754" s="1"/>
      <c r="DS3754" s="1"/>
      <c r="DT3754" s="1"/>
      <c r="DU3754" s="2"/>
      <c r="DV3754" s="1"/>
      <c r="DW3754" s="1"/>
    </row>
    <row r="3755" spans="1:127" x14ac:dyDescent="0.3">
      <c r="A3755" s="1"/>
      <c r="B3755" s="1"/>
      <c r="C3755" s="1"/>
      <c r="D3755" s="1"/>
      <c r="E3755" s="1"/>
      <c r="F3755" s="1"/>
      <c r="G3755" s="2"/>
      <c r="H3755" s="2"/>
      <c r="I3755" s="1"/>
      <c r="J3755" s="1"/>
      <c r="K3755" s="2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2"/>
      <c r="BF3755" s="1"/>
      <c r="BG3755" s="1"/>
      <c r="BH3755" s="1"/>
      <c r="BI3755" s="1"/>
      <c r="BJ3755" s="1"/>
      <c r="BK3755" s="1"/>
      <c r="BL3755" s="1"/>
      <c r="BM3755" s="1"/>
      <c r="BN3755" s="2"/>
      <c r="BO3755" s="1"/>
      <c r="BP3755" s="1"/>
      <c r="BQ3755" s="1"/>
      <c r="BR3755" s="2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2"/>
      <c r="CG3755" s="1"/>
      <c r="CH3755" s="1"/>
      <c r="CI3755" s="2"/>
      <c r="CJ3755" s="1"/>
      <c r="CK3755" s="1"/>
      <c r="CL3755" s="1"/>
      <c r="CM3755" s="1"/>
      <c r="CN3755" s="1"/>
      <c r="CO3755" s="1"/>
      <c r="CP3755" s="1"/>
      <c r="CQ3755" s="1"/>
      <c r="CR3755" s="2"/>
      <c r="CS3755" s="2"/>
      <c r="CT3755" s="2"/>
      <c r="CU3755" s="2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2"/>
      <c r="DR3755" s="1"/>
      <c r="DS3755" s="1"/>
      <c r="DT3755" s="1"/>
      <c r="DU3755" s="2"/>
      <c r="DV3755" s="1"/>
      <c r="DW3755" s="1"/>
    </row>
    <row r="3756" spans="1:127" x14ac:dyDescent="0.3">
      <c r="A3756" s="1"/>
      <c r="B3756" s="1"/>
      <c r="C3756" s="1"/>
      <c r="D3756" s="1"/>
      <c r="E3756" s="1"/>
      <c r="F3756" s="1"/>
      <c r="G3756" s="2"/>
      <c r="H3756" s="2"/>
      <c r="I3756" s="1"/>
      <c r="J3756" s="1"/>
      <c r="K3756" s="2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2"/>
      <c r="BF3756" s="1"/>
      <c r="BG3756" s="1"/>
      <c r="BH3756" s="1"/>
      <c r="BI3756" s="1"/>
      <c r="BJ3756" s="1"/>
      <c r="BK3756" s="1"/>
      <c r="BL3756" s="1"/>
      <c r="BM3756" s="1"/>
      <c r="BN3756" s="2"/>
      <c r="BO3756" s="1"/>
      <c r="BP3756" s="1"/>
      <c r="BQ3756" s="1"/>
      <c r="BR3756" s="2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2"/>
      <c r="CG3756" s="1"/>
      <c r="CH3756" s="1"/>
      <c r="CI3756" s="2"/>
      <c r="CJ3756" s="1"/>
      <c r="CK3756" s="1"/>
      <c r="CL3756" s="1"/>
      <c r="CM3756" s="1"/>
      <c r="CN3756" s="1"/>
      <c r="CO3756" s="1"/>
      <c r="CP3756" s="1"/>
      <c r="CQ3756" s="1"/>
      <c r="CR3756" s="2"/>
      <c r="CS3756" s="2"/>
      <c r="CT3756" s="2"/>
      <c r="CU3756" s="2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2"/>
      <c r="DR3756" s="1"/>
      <c r="DS3756" s="1"/>
      <c r="DT3756" s="1"/>
      <c r="DU3756" s="2"/>
      <c r="DV3756" s="1"/>
      <c r="DW3756" s="1"/>
    </row>
    <row r="3757" spans="1:127" x14ac:dyDescent="0.3">
      <c r="A3757" s="1"/>
      <c r="B3757" s="1"/>
      <c r="C3757" s="1"/>
      <c r="D3757" s="1"/>
      <c r="E3757" s="1"/>
      <c r="F3757" s="1"/>
      <c r="G3757" s="2"/>
      <c r="H3757" s="2"/>
      <c r="I3757" s="1"/>
      <c r="J3757" s="1"/>
      <c r="K3757" s="2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2"/>
      <c r="BF3757" s="1"/>
      <c r="BG3757" s="1"/>
      <c r="BH3757" s="1"/>
      <c r="BI3757" s="1"/>
      <c r="BJ3757" s="1"/>
      <c r="BK3757" s="1"/>
      <c r="BL3757" s="1"/>
      <c r="BM3757" s="1"/>
      <c r="BN3757" s="2"/>
      <c r="BO3757" s="1"/>
      <c r="BP3757" s="1"/>
      <c r="BQ3757" s="1"/>
      <c r="BR3757" s="2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2"/>
      <c r="CG3757" s="1"/>
      <c r="CH3757" s="1"/>
      <c r="CI3757" s="2"/>
      <c r="CJ3757" s="1"/>
      <c r="CK3757" s="1"/>
      <c r="CL3757" s="1"/>
      <c r="CM3757" s="1"/>
      <c r="CN3757" s="1"/>
      <c r="CO3757" s="1"/>
      <c r="CP3757" s="1"/>
      <c r="CQ3757" s="1"/>
      <c r="CR3757" s="2"/>
      <c r="CS3757" s="2"/>
      <c r="CT3757" s="2"/>
      <c r="CU3757" s="2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2"/>
      <c r="DR3757" s="1"/>
      <c r="DS3757" s="1"/>
      <c r="DT3757" s="1"/>
      <c r="DU3757" s="2"/>
      <c r="DV3757" s="1"/>
      <c r="DW3757" s="1"/>
    </row>
    <row r="3758" spans="1:127" x14ac:dyDescent="0.3">
      <c r="A3758" s="1"/>
      <c r="B3758" s="1"/>
      <c r="C3758" s="1"/>
      <c r="D3758" s="1"/>
      <c r="E3758" s="1"/>
      <c r="F3758" s="1"/>
      <c r="G3758" s="2"/>
      <c r="H3758" s="2"/>
      <c r="I3758" s="1"/>
      <c r="J3758" s="1"/>
      <c r="K3758" s="2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2"/>
      <c r="BF3758" s="1"/>
      <c r="BG3758" s="1"/>
      <c r="BH3758" s="1"/>
      <c r="BI3758" s="1"/>
      <c r="BJ3758" s="1"/>
      <c r="BK3758" s="1"/>
      <c r="BL3758" s="1"/>
      <c r="BM3758" s="1"/>
      <c r="BN3758" s="2"/>
      <c r="BO3758" s="1"/>
      <c r="BP3758" s="1"/>
      <c r="BQ3758" s="1"/>
      <c r="BR3758" s="2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2"/>
      <c r="CG3758" s="1"/>
      <c r="CH3758" s="1"/>
      <c r="CI3758" s="2"/>
      <c r="CJ3758" s="1"/>
      <c r="CK3758" s="1"/>
      <c r="CL3758" s="1"/>
      <c r="CM3758" s="1"/>
      <c r="CN3758" s="1"/>
      <c r="CO3758" s="1"/>
      <c r="CP3758" s="1"/>
      <c r="CQ3758" s="1"/>
      <c r="CR3758" s="2"/>
      <c r="CS3758" s="2"/>
      <c r="CT3758" s="2"/>
      <c r="CU3758" s="2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2"/>
      <c r="DR3758" s="1"/>
      <c r="DS3758" s="1"/>
      <c r="DT3758" s="1"/>
      <c r="DU3758" s="2"/>
      <c r="DV3758" s="1"/>
      <c r="DW3758" s="1"/>
    </row>
    <row r="3759" spans="1:127" x14ac:dyDescent="0.3">
      <c r="A3759" s="1"/>
      <c r="B3759" s="1"/>
      <c r="C3759" s="1"/>
      <c r="D3759" s="1"/>
      <c r="E3759" s="1"/>
      <c r="F3759" s="1"/>
      <c r="G3759" s="2"/>
      <c r="H3759" s="2"/>
      <c r="I3759" s="1"/>
      <c r="J3759" s="1"/>
      <c r="K3759" s="2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2"/>
      <c r="BF3759" s="1"/>
      <c r="BG3759" s="1"/>
      <c r="BH3759" s="1"/>
      <c r="BI3759" s="1"/>
      <c r="BJ3759" s="1"/>
      <c r="BK3759" s="1"/>
      <c r="BL3759" s="1"/>
      <c r="BM3759" s="1"/>
      <c r="BN3759" s="2"/>
      <c r="BO3759" s="1"/>
      <c r="BP3759" s="1"/>
      <c r="BQ3759" s="1"/>
      <c r="BR3759" s="2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2"/>
      <c r="CG3759" s="1"/>
      <c r="CH3759" s="1"/>
      <c r="CI3759" s="2"/>
      <c r="CJ3759" s="1"/>
      <c r="CK3759" s="1"/>
      <c r="CL3759" s="1"/>
      <c r="CM3759" s="1"/>
      <c r="CN3759" s="1"/>
      <c r="CO3759" s="1"/>
      <c r="CP3759" s="1"/>
      <c r="CQ3759" s="1"/>
      <c r="CR3759" s="2"/>
      <c r="CS3759" s="2"/>
      <c r="CT3759" s="2"/>
      <c r="CU3759" s="2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2"/>
      <c r="DR3759" s="1"/>
      <c r="DS3759" s="1"/>
      <c r="DT3759" s="1"/>
      <c r="DU3759" s="2"/>
      <c r="DV3759" s="1"/>
      <c r="DW3759" s="1"/>
    </row>
    <row r="3760" spans="1:127" x14ac:dyDescent="0.3">
      <c r="A3760" s="1"/>
      <c r="B3760" s="1"/>
      <c r="C3760" s="1"/>
      <c r="D3760" s="1"/>
      <c r="E3760" s="1"/>
      <c r="F3760" s="1"/>
      <c r="G3760" s="2"/>
      <c r="H3760" s="2"/>
      <c r="I3760" s="1"/>
      <c r="J3760" s="1"/>
      <c r="K3760" s="2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2"/>
      <c r="BF3760" s="1"/>
      <c r="BG3760" s="1"/>
      <c r="BH3760" s="1"/>
      <c r="BI3760" s="1"/>
      <c r="BJ3760" s="1"/>
      <c r="BK3760" s="1"/>
      <c r="BL3760" s="1"/>
      <c r="BM3760" s="1"/>
      <c r="BN3760" s="2"/>
      <c r="BO3760" s="1"/>
      <c r="BP3760" s="1"/>
      <c r="BQ3760" s="1"/>
      <c r="BR3760" s="2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2"/>
      <c r="CG3760" s="1"/>
      <c r="CH3760" s="1"/>
      <c r="CI3760" s="2"/>
      <c r="CJ3760" s="1"/>
      <c r="CK3760" s="1"/>
      <c r="CL3760" s="1"/>
      <c r="CM3760" s="1"/>
      <c r="CN3760" s="1"/>
      <c r="CO3760" s="1"/>
      <c r="CP3760" s="1"/>
      <c r="CQ3760" s="1"/>
      <c r="CR3760" s="2"/>
      <c r="CS3760" s="2"/>
      <c r="CT3760" s="2"/>
      <c r="CU3760" s="2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2"/>
      <c r="DR3760" s="1"/>
      <c r="DS3760" s="1"/>
      <c r="DT3760" s="1"/>
      <c r="DU3760" s="2"/>
      <c r="DV3760" s="1"/>
      <c r="DW3760" s="1"/>
    </row>
    <row r="3761" spans="1:127" x14ac:dyDescent="0.3">
      <c r="A3761" s="1"/>
      <c r="B3761" s="1"/>
      <c r="C3761" s="1"/>
      <c r="D3761" s="1"/>
      <c r="E3761" s="1"/>
      <c r="F3761" s="1"/>
      <c r="G3761" s="2"/>
      <c r="H3761" s="2"/>
      <c r="I3761" s="1"/>
      <c r="J3761" s="1"/>
      <c r="K3761" s="2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2"/>
      <c r="BF3761" s="1"/>
      <c r="BG3761" s="1"/>
      <c r="BH3761" s="1"/>
      <c r="BI3761" s="1"/>
      <c r="BJ3761" s="1"/>
      <c r="BK3761" s="1"/>
      <c r="BL3761" s="1"/>
      <c r="BM3761" s="1"/>
      <c r="BN3761" s="2"/>
      <c r="BO3761" s="1"/>
      <c r="BP3761" s="1"/>
      <c r="BQ3761" s="1"/>
      <c r="BR3761" s="2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2"/>
      <c r="CG3761" s="1"/>
      <c r="CH3761" s="1"/>
      <c r="CI3761" s="2"/>
      <c r="CJ3761" s="1"/>
      <c r="CK3761" s="1"/>
      <c r="CL3761" s="1"/>
      <c r="CM3761" s="1"/>
      <c r="CN3761" s="1"/>
      <c r="CO3761" s="1"/>
      <c r="CP3761" s="1"/>
      <c r="CQ3761" s="1"/>
      <c r="CR3761" s="2"/>
      <c r="CS3761" s="2"/>
      <c r="CT3761" s="2"/>
      <c r="CU3761" s="2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2"/>
      <c r="DR3761" s="1"/>
      <c r="DS3761" s="1"/>
      <c r="DT3761" s="1"/>
      <c r="DU3761" s="2"/>
      <c r="DV3761" s="1"/>
      <c r="DW3761" s="1"/>
    </row>
    <row r="3762" spans="1:127" x14ac:dyDescent="0.3">
      <c r="A3762" s="1"/>
      <c r="B3762" s="1"/>
      <c r="C3762" s="1"/>
      <c r="D3762" s="1"/>
      <c r="E3762" s="1"/>
      <c r="F3762" s="1"/>
      <c r="G3762" s="2"/>
      <c r="H3762" s="2"/>
      <c r="I3762" s="1"/>
      <c r="J3762" s="1"/>
      <c r="K3762" s="2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2"/>
      <c r="BF3762" s="1"/>
      <c r="BG3762" s="1"/>
      <c r="BH3762" s="1"/>
      <c r="BI3762" s="1"/>
      <c r="BJ3762" s="1"/>
      <c r="BK3762" s="1"/>
      <c r="BL3762" s="1"/>
      <c r="BM3762" s="1"/>
      <c r="BN3762" s="2"/>
      <c r="BO3762" s="1"/>
      <c r="BP3762" s="1"/>
      <c r="BQ3762" s="1"/>
      <c r="BR3762" s="2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2"/>
      <c r="CG3762" s="1"/>
      <c r="CH3762" s="1"/>
      <c r="CI3762" s="2"/>
      <c r="CJ3762" s="1"/>
      <c r="CK3762" s="1"/>
      <c r="CL3762" s="1"/>
      <c r="CM3762" s="1"/>
      <c r="CN3762" s="1"/>
      <c r="CO3762" s="1"/>
      <c r="CP3762" s="1"/>
      <c r="CQ3762" s="1"/>
      <c r="CR3762" s="2"/>
      <c r="CS3762" s="2"/>
      <c r="CT3762" s="2"/>
      <c r="CU3762" s="2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2"/>
      <c r="DR3762" s="1"/>
      <c r="DS3762" s="1"/>
      <c r="DT3762" s="1"/>
      <c r="DU3762" s="2"/>
      <c r="DV3762" s="1"/>
      <c r="DW3762" s="1"/>
    </row>
    <row r="3763" spans="1:127" x14ac:dyDescent="0.3">
      <c r="A3763" s="1"/>
      <c r="B3763" s="1"/>
      <c r="C3763" s="1"/>
      <c r="D3763" s="1"/>
      <c r="E3763" s="1"/>
      <c r="F3763" s="1"/>
      <c r="G3763" s="2"/>
      <c r="H3763" s="2"/>
      <c r="I3763" s="1"/>
      <c r="J3763" s="1"/>
      <c r="K3763" s="2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2"/>
      <c r="BF3763" s="1"/>
      <c r="BG3763" s="1"/>
      <c r="BH3763" s="1"/>
      <c r="BI3763" s="1"/>
      <c r="BJ3763" s="1"/>
      <c r="BK3763" s="1"/>
      <c r="BL3763" s="1"/>
      <c r="BM3763" s="1"/>
      <c r="BN3763" s="2"/>
      <c r="BO3763" s="1"/>
      <c r="BP3763" s="1"/>
      <c r="BQ3763" s="1"/>
      <c r="BR3763" s="2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2"/>
      <c r="CG3763" s="1"/>
      <c r="CH3763" s="1"/>
      <c r="CI3763" s="2"/>
      <c r="CJ3763" s="1"/>
      <c r="CK3763" s="1"/>
      <c r="CL3763" s="1"/>
      <c r="CM3763" s="1"/>
      <c r="CN3763" s="1"/>
      <c r="CO3763" s="1"/>
      <c r="CP3763" s="1"/>
      <c r="CQ3763" s="1"/>
      <c r="CR3763" s="2"/>
      <c r="CS3763" s="2"/>
      <c r="CT3763" s="2"/>
      <c r="CU3763" s="2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2"/>
      <c r="DR3763" s="1"/>
      <c r="DS3763" s="1"/>
      <c r="DT3763" s="1"/>
      <c r="DU3763" s="2"/>
      <c r="DV3763" s="1"/>
      <c r="DW3763" s="1"/>
    </row>
    <row r="3764" spans="1:127" x14ac:dyDescent="0.3">
      <c r="A3764" s="1"/>
      <c r="B3764" s="1"/>
      <c r="C3764" s="1"/>
      <c r="D3764" s="1"/>
      <c r="E3764" s="1"/>
      <c r="F3764" s="1"/>
      <c r="G3764" s="2"/>
      <c r="H3764" s="2"/>
      <c r="I3764" s="1"/>
      <c r="J3764" s="1"/>
      <c r="K3764" s="2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2"/>
      <c r="BF3764" s="1"/>
      <c r="BG3764" s="1"/>
      <c r="BH3764" s="1"/>
      <c r="BI3764" s="1"/>
      <c r="BJ3764" s="1"/>
      <c r="BK3764" s="1"/>
      <c r="BL3764" s="1"/>
      <c r="BM3764" s="1"/>
      <c r="BN3764" s="2"/>
      <c r="BO3764" s="1"/>
      <c r="BP3764" s="1"/>
      <c r="BQ3764" s="1"/>
      <c r="BR3764" s="2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2"/>
      <c r="CG3764" s="1"/>
      <c r="CH3764" s="1"/>
      <c r="CI3764" s="2"/>
      <c r="CJ3764" s="1"/>
      <c r="CK3764" s="1"/>
      <c r="CL3764" s="1"/>
      <c r="CM3764" s="1"/>
      <c r="CN3764" s="1"/>
      <c r="CO3764" s="1"/>
      <c r="CP3764" s="1"/>
      <c r="CQ3764" s="1"/>
      <c r="CR3764" s="2"/>
      <c r="CS3764" s="2"/>
      <c r="CT3764" s="2"/>
      <c r="CU3764" s="2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2"/>
      <c r="DR3764" s="1"/>
      <c r="DS3764" s="1"/>
      <c r="DT3764" s="1"/>
      <c r="DU3764" s="2"/>
      <c r="DV3764" s="1"/>
      <c r="DW3764" s="1"/>
    </row>
    <row r="3765" spans="1:127" x14ac:dyDescent="0.3">
      <c r="A3765" s="1"/>
      <c r="B3765" s="1"/>
      <c r="C3765" s="1"/>
      <c r="D3765" s="1"/>
      <c r="E3765" s="1"/>
      <c r="F3765" s="1"/>
      <c r="G3765" s="1"/>
      <c r="H3765" s="2"/>
      <c r="I3765" s="1"/>
      <c r="J3765" s="1"/>
      <c r="K3765" s="2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2"/>
      <c r="BF3765" s="1"/>
      <c r="BG3765" s="1"/>
      <c r="BH3765" s="1"/>
      <c r="BI3765" s="1"/>
      <c r="BJ3765" s="1"/>
      <c r="BK3765" s="1"/>
      <c r="BL3765" s="1"/>
      <c r="BM3765" s="1"/>
      <c r="BN3765" s="2"/>
      <c r="BO3765" s="1"/>
      <c r="BP3765" s="1"/>
      <c r="BQ3765" s="1"/>
      <c r="BR3765" s="2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2"/>
      <c r="CG3765" s="1"/>
      <c r="CH3765" s="1"/>
      <c r="CI3765" s="2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2"/>
      <c r="DR3765" s="1"/>
      <c r="DS3765" s="1"/>
      <c r="DT3765" s="1"/>
      <c r="DU3765" s="1"/>
      <c r="DV3765" s="1"/>
      <c r="DW3765" s="1"/>
    </row>
    <row r="3766" spans="1:127" x14ac:dyDescent="0.3">
      <c r="A3766" s="1"/>
      <c r="B3766" s="1"/>
      <c r="C3766" s="1"/>
      <c r="D3766" s="1"/>
      <c r="E3766" s="1"/>
      <c r="F3766" s="1"/>
      <c r="G3766" s="1"/>
      <c r="H3766" s="2"/>
      <c r="I3766" s="1"/>
      <c r="J3766" s="1"/>
      <c r="K3766" s="2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2"/>
      <c r="BF3766" s="1"/>
      <c r="BG3766" s="1"/>
      <c r="BH3766" s="1"/>
      <c r="BI3766" s="1"/>
      <c r="BJ3766" s="1"/>
      <c r="BK3766" s="1"/>
      <c r="BL3766" s="1"/>
      <c r="BM3766" s="1"/>
      <c r="BN3766" s="2"/>
      <c r="BO3766" s="1"/>
      <c r="BP3766" s="1"/>
      <c r="BQ3766" s="1"/>
      <c r="BR3766" s="2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2"/>
      <c r="CG3766" s="1"/>
      <c r="CH3766" s="1"/>
      <c r="CI3766" s="2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2"/>
      <c r="DR3766" s="1"/>
      <c r="DS3766" s="1"/>
      <c r="DT3766" s="1"/>
      <c r="DU3766" s="1"/>
      <c r="DV3766" s="1"/>
      <c r="DW3766" s="1"/>
    </row>
    <row r="3767" spans="1:127" x14ac:dyDescent="0.3">
      <c r="A3767" s="1"/>
      <c r="B3767" s="1"/>
      <c r="C3767" s="1"/>
      <c r="D3767" s="1"/>
      <c r="E3767" s="1"/>
      <c r="F3767" s="1"/>
      <c r="G3767" s="2"/>
      <c r="H3767" s="2"/>
      <c r="I3767" s="1"/>
      <c r="J3767" s="1"/>
      <c r="K3767" s="2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2"/>
      <c r="BF3767" s="1"/>
      <c r="BG3767" s="1"/>
      <c r="BH3767" s="1"/>
      <c r="BI3767" s="1"/>
      <c r="BJ3767" s="1"/>
      <c r="BK3767" s="1"/>
      <c r="BL3767" s="1"/>
      <c r="BM3767" s="1"/>
      <c r="BN3767" s="2"/>
      <c r="BO3767" s="1"/>
      <c r="BP3767" s="1"/>
      <c r="BQ3767" s="1"/>
      <c r="BR3767" s="2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2"/>
      <c r="CG3767" s="1"/>
      <c r="CH3767" s="1"/>
      <c r="CI3767" s="2"/>
      <c r="CJ3767" s="1"/>
      <c r="CK3767" s="1"/>
      <c r="CL3767" s="1"/>
      <c r="CM3767" s="1"/>
      <c r="CN3767" s="1"/>
      <c r="CO3767" s="1"/>
      <c r="CP3767" s="1"/>
      <c r="CQ3767" s="1"/>
      <c r="CR3767" s="2"/>
      <c r="CS3767" s="2"/>
      <c r="CT3767" s="2"/>
      <c r="CU3767" s="2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2"/>
      <c r="DR3767" s="1"/>
      <c r="DS3767" s="1"/>
      <c r="DT3767" s="1"/>
      <c r="DU3767" s="2"/>
      <c r="DV3767" s="1"/>
      <c r="DW3767" s="1"/>
    </row>
    <row r="3768" spans="1:127" x14ac:dyDescent="0.3">
      <c r="A3768" s="1"/>
      <c r="B3768" s="1"/>
      <c r="C3768" s="1"/>
      <c r="D3768" s="1"/>
      <c r="E3768" s="1"/>
      <c r="F3768" s="1"/>
      <c r="G3768" s="1"/>
      <c r="H3768" s="2"/>
      <c r="I3768" s="1"/>
      <c r="J3768" s="1"/>
      <c r="K3768" s="2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2"/>
      <c r="BF3768" s="1"/>
      <c r="BG3768" s="1"/>
      <c r="BH3768" s="1"/>
      <c r="BI3768" s="1"/>
      <c r="BJ3768" s="1"/>
      <c r="BK3768" s="1"/>
      <c r="BL3768" s="1"/>
      <c r="BM3768" s="1"/>
      <c r="BN3768" s="2"/>
      <c r="BO3768" s="1"/>
      <c r="BP3768" s="1"/>
      <c r="BQ3768" s="1"/>
      <c r="BR3768" s="2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2"/>
      <c r="CG3768" s="1"/>
      <c r="CH3768" s="1"/>
      <c r="CI3768" s="2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2"/>
      <c r="DR3768" s="1"/>
      <c r="DS3768" s="1"/>
      <c r="DT3768" s="1"/>
      <c r="DU3768" s="1"/>
      <c r="DV3768" s="1"/>
      <c r="DW3768" s="1"/>
    </row>
    <row r="3769" spans="1:127" x14ac:dyDescent="0.3">
      <c r="A3769" s="1"/>
      <c r="B3769" s="1"/>
      <c r="C3769" s="1"/>
      <c r="D3769" s="1"/>
      <c r="E3769" s="1"/>
      <c r="F3769" s="1"/>
      <c r="G3769" s="1"/>
      <c r="H3769" s="2"/>
      <c r="I3769" s="1"/>
      <c r="J3769" s="1"/>
      <c r="K3769" s="2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2"/>
      <c r="BF3769" s="1"/>
      <c r="BG3769" s="1"/>
      <c r="BH3769" s="1"/>
      <c r="BI3769" s="1"/>
      <c r="BJ3769" s="1"/>
      <c r="BK3769" s="1"/>
      <c r="BL3769" s="1"/>
      <c r="BM3769" s="1"/>
      <c r="BN3769" s="2"/>
      <c r="BO3769" s="1"/>
      <c r="BP3769" s="1"/>
      <c r="BQ3769" s="1"/>
      <c r="BR3769" s="2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2"/>
      <c r="CG3769" s="1"/>
      <c r="CH3769" s="1"/>
      <c r="CI3769" s="2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2"/>
      <c r="DR3769" s="1"/>
      <c r="DS3769" s="1"/>
      <c r="DT3769" s="1"/>
      <c r="DU3769" s="2"/>
      <c r="DV3769" s="1"/>
      <c r="DW3769" s="1"/>
    </row>
    <row r="3770" spans="1:127" x14ac:dyDescent="0.3">
      <c r="A3770" s="1"/>
      <c r="B3770" s="1"/>
      <c r="C3770" s="1"/>
      <c r="D3770" s="1"/>
      <c r="E3770" s="1"/>
      <c r="F3770" s="1"/>
      <c r="G3770" s="1"/>
      <c r="H3770" s="2"/>
      <c r="I3770" s="1"/>
      <c r="J3770" s="1"/>
      <c r="K3770" s="2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2"/>
      <c r="BF3770" s="1"/>
      <c r="BG3770" s="1"/>
      <c r="BH3770" s="1"/>
      <c r="BI3770" s="1"/>
      <c r="BJ3770" s="1"/>
      <c r="BK3770" s="1"/>
      <c r="BL3770" s="1"/>
      <c r="BM3770" s="1"/>
      <c r="BN3770" s="2"/>
      <c r="BO3770" s="1"/>
      <c r="BP3770" s="1"/>
      <c r="BQ3770" s="1"/>
      <c r="BR3770" s="2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2"/>
      <c r="CG3770" s="1"/>
      <c r="CH3770" s="1"/>
      <c r="CI3770" s="2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2"/>
      <c r="DR3770" s="1"/>
      <c r="DS3770" s="1"/>
      <c r="DT3770" s="1"/>
      <c r="DU3770" s="2"/>
      <c r="DV3770" s="1"/>
      <c r="DW3770" s="1"/>
    </row>
    <row r="3771" spans="1:127" x14ac:dyDescent="0.3">
      <c r="A3771" s="1"/>
      <c r="B3771" s="1"/>
      <c r="C3771" s="1"/>
      <c r="D3771" s="1"/>
      <c r="E3771" s="1"/>
      <c r="F3771" s="1"/>
      <c r="G3771" s="2"/>
      <c r="H3771" s="2"/>
      <c r="I3771" s="1"/>
      <c r="J3771" s="1"/>
      <c r="K3771" s="2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2"/>
      <c r="BF3771" s="1"/>
      <c r="BG3771" s="1"/>
      <c r="BH3771" s="1"/>
      <c r="BI3771" s="1"/>
      <c r="BJ3771" s="1"/>
      <c r="BK3771" s="1"/>
      <c r="BL3771" s="1"/>
      <c r="BM3771" s="1"/>
      <c r="BN3771" s="2"/>
      <c r="BO3771" s="1"/>
      <c r="BP3771" s="1"/>
      <c r="BQ3771" s="1"/>
      <c r="BR3771" s="2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2"/>
      <c r="CG3771" s="1"/>
      <c r="CH3771" s="1"/>
      <c r="CI3771" s="2"/>
      <c r="CJ3771" s="1"/>
      <c r="CK3771" s="1"/>
      <c r="CL3771" s="1"/>
      <c r="CM3771" s="1"/>
      <c r="CN3771" s="1"/>
      <c r="CO3771" s="1"/>
      <c r="CP3771" s="1"/>
      <c r="CQ3771" s="1"/>
      <c r="CR3771" s="2"/>
      <c r="CS3771" s="2"/>
      <c r="CT3771" s="2"/>
      <c r="CU3771" s="2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2"/>
      <c r="DR3771" s="1"/>
      <c r="DS3771" s="1"/>
      <c r="DT3771" s="1"/>
      <c r="DU3771" s="2"/>
      <c r="DV3771" s="1"/>
      <c r="DW3771" s="1"/>
    </row>
    <row r="3772" spans="1:127" x14ac:dyDescent="0.3">
      <c r="A3772" s="1"/>
      <c r="B3772" s="1"/>
      <c r="C3772" s="1"/>
      <c r="D3772" s="1"/>
      <c r="E3772" s="1"/>
      <c r="F3772" s="1"/>
      <c r="G3772" s="1"/>
      <c r="H3772" s="2"/>
      <c r="I3772" s="1"/>
      <c r="J3772" s="1"/>
      <c r="K3772" s="2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2"/>
      <c r="BF3772" s="1"/>
      <c r="BG3772" s="1"/>
      <c r="BH3772" s="1"/>
      <c r="BI3772" s="1"/>
      <c r="BJ3772" s="1"/>
      <c r="BK3772" s="1"/>
      <c r="BL3772" s="1"/>
      <c r="BM3772" s="1"/>
      <c r="BN3772" s="2"/>
      <c r="BO3772" s="1"/>
      <c r="BP3772" s="1"/>
      <c r="BQ3772" s="1"/>
      <c r="BR3772" s="2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2"/>
      <c r="CG3772" s="1"/>
      <c r="CH3772" s="1"/>
      <c r="CI3772" s="2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2"/>
      <c r="DR3772" s="1"/>
      <c r="DS3772" s="1"/>
      <c r="DT3772" s="1"/>
      <c r="DU3772" s="2"/>
      <c r="DV3772" s="1"/>
      <c r="DW3772" s="1"/>
    </row>
    <row r="3773" spans="1:127" x14ac:dyDescent="0.3">
      <c r="A3773" s="1"/>
      <c r="B3773" s="1"/>
      <c r="C3773" s="1"/>
      <c r="D3773" s="1"/>
      <c r="E3773" s="1"/>
      <c r="F3773" s="1"/>
      <c r="G3773" s="2"/>
      <c r="H3773" s="2"/>
      <c r="I3773" s="1"/>
      <c r="J3773" s="1"/>
      <c r="K3773" s="2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2"/>
      <c r="BF3773" s="1"/>
      <c r="BG3773" s="1"/>
      <c r="BH3773" s="1"/>
      <c r="BI3773" s="1"/>
      <c r="BJ3773" s="1"/>
      <c r="BK3773" s="1"/>
      <c r="BL3773" s="1"/>
      <c r="BM3773" s="1"/>
      <c r="BN3773" s="2"/>
      <c r="BO3773" s="1"/>
      <c r="BP3773" s="1"/>
      <c r="BQ3773" s="1"/>
      <c r="BR3773" s="2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2"/>
      <c r="CG3773" s="1"/>
      <c r="CH3773" s="1"/>
      <c r="CI3773" s="2"/>
      <c r="CJ3773" s="1"/>
      <c r="CK3773" s="1"/>
      <c r="CL3773" s="1"/>
      <c r="CM3773" s="1"/>
      <c r="CN3773" s="1"/>
      <c r="CO3773" s="1"/>
      <c r="CP3773" s="1"/>
      <c r="CQ3773" s="1"/>
      <c r="CR3773" s="2"/>
      <c r="CS3773" s="2"/>
      <c r="CT3773" s="2"/>
      <c r="CU3773" s="2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2"/>
      <c r="DR3773" s="1"/>
      <c r="DS3773" s="1"/>
      <c r="DT3773" s="1"/>
      <c r="DU3773" s="2"/>
      <c r="DV3773" s="1"/>
      <c r="DW3773" s="1"/>
    </row>
    <row r="3774" spans="1:127" x14ac:dyDescent="0.3">
      <c r="A3774" s="1"/>
      <c r="B3774" s="1"/>
      <c r="C3774" s="1"/>
      <c r="D3774" s="1"/>
      <c r="E3774" s="1"/>
      <c r="F3774" s="1"/>
      <c r="G3774" s="2"/>
      <c r="H3774" s="2"/>
      <c r="I3774" s="1"/>
      <c r="J3774" s="1"/>
      <c r="K3774" s="2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2"/>
      <c r="BF3774" s="1"/>
      <c r="BG3774" s="1"/>
      <c r="BH3774" s="1"/>
      <c r="BI3774" s="1"/>
      <c r="BJ3774" s="1"/>
      <c r="BK3774" s="1"/>
      <c r="BL3774" s="1"/>
      <c r="BM3774" s="1"/>
      <c r="BN3774" s="2"/>
      <c r="BO3774" s="1"/>
      <c r="BP3774" s="1"/>
      <c r="BQ3774" s="1"/>
      <c r="BR3774" s="2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2"/>
      <c r="CG3774" s="1"/>
      <c r="CH3774" s="1"/>
      <c r="CI3774" s="2"/>
      <c r="CJ3774" s="1"/>
      <c r="CK3774" s="1"/>
      <c r="CL3774" s="1"/>
      <c r="CM3774" s="1"/>
      <c r="CN3774" s="1"/>
      <c r="CO3774" s="1"/>
      <c r="CP3774" s="1"/>
      <c r="CQ3774" s="1"/>
      <c r="CR3774" s="2"/>
      <c r="CS3774" s="2"/>
      <c r="CT3774" s="2"/>
      <c r="CU3774" s="2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2"/>
      <c r="DR3774" s="1"/>
      <c r="DS3774" s="1"/>
      <c r="DT3774" s="1"/>
      <c r="DU3774" s="2"/>
      <c r="DV3774" s="1"/>
      <c r="DW3774" s="1"/>
    </row>
    <row r="3775" spans="1:127" x14ac:dyDescent="0.3">
      <c r="A3775" s="1"/>
      <c r="B3775" s="1"/>
      <c r="C3775" s="1"/>
      <c r="D3775" s="1"/>
      <c r="E3775" s="1"/>
      <c r="F3775" s="1"/>
      <c r="G3775" s="2"/>
      <c r="H3775" s="2"/>
      <c r="I3775" s="1"/>
      <c r="J3775" s="1"/>
      <c r="K3775" s="2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2"/>
      <c r="BF3775" s="1"/>
      <c r="BG3775" s="1"/>
      <c r="BH3775" s="1"/>
      <c r="BI3775" s="1"/>
      <c r="BJ3775" s="1"/>
      <c r="BK3775" s="1"/>
      <c r="BL3775" s="1"/>
      <c r="BM3775" s="1"/>
      <c r="BN3775" s="2"/>
      <c r="BO3775" s="1"/>
      <c r="BP3775" s="1"/>
      <c r="BQ3775" s="1"/>
      <c r="BR3775" s="2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2"/>
      <c r="CG3775" s="1"/>
      <c r="CH3775" s="1"/>
      <c r="CI3775" s="2"/>
      <c r="CJ3775" s="1"/>
      <c r="CK3775" s="1"/>
      <c r="CL3775" s="1"/>
      <c r="CM3775" s="1"/>
      <c r="CN3775" s="1"/>
      <c r="CO3775" s="1"/>
      <c r="CP3775" s="1"/>
      <c r="CQ3775" s="1"/>
      <c r="CR3775" s="2"/>
      <c r="CS3775" s="2"/>
      <c r="CT3775" s="2"/>
      <c r="CU3775" s="2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2"/>
      <c r="DR3775" s="1"/>
      <c r="DS3775" s="1"/>
      <c r="DT3775" s="1"/>
      <c r="DU3775" s="2"/>
      <c r="DV3775" s="1"/>
      <c r="DW3775" s="1"/>
    </row>
    <row r="3776" spans="1:127" x14ac:dyDescent="0.3">
      <c r="A3776" s="1"/>
      <c r="B3776" s="1"/>
      <c r="C3776" s="1"/>
      <c r="D3776" s="1"/>
      <c r="E3776" s="1"/>
      <c r="F3776" s="1"/>
      <c r="G3776" s="1"/>
      <c r="H3776" s="2"/>
      <c r="I3776" s="1"/>
      <c r="J3776" s="1"/>
      <c r="K3776" s="2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2"/>
      <c r="BF3776" s="1"/>
      <c r="BG3776" s="1"/>
      <c r="BH3776" s="1"/>
      <c r="BI3776" s="1"/>
      <c r="BJ3776" s="1"/>
      <c r="BK3776" s="1"/>
      <c r="BL3776" s="1"/>
      <c r="BM3776" s="1"/>
      <c r="BN3776" s="2"/>
      <c r="BO3776" s="1"/>
      <c r="BP3776" s="1"/>
      <c r="BQ3776" s="1"/>
      <c r="BR3776" s="2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2"/>
      <c r="CG3776" s="1"/>
      <c r="CH3776" s="1"/>
      <c r="CI3776" s="2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2"/>
      <c r="DR3776" s="1"/>
      <c r="DS3776" s="1"/>
      <c r="DT3776" s="1"/>
      <c r="DU3776" s="1"/>
      <c r="DV3776" s="1"/>
      <c r="DW3776" s="1"/>
    </row>
    <row r="3777" spans="1:127" x14ac:dyDescent="0.3">
      <c r="A3777" s="1"/>
      <c r="B3777" s="1"/>
      <c r="C3777" s="1"/>
      <c r="D3777" s="1"/>
      <c r="E3777" s="1"/>
      <c r="F3777" s="1"/>
      <c r="G3777" s="1"/>
      <c r="H3777" s="2"/>
      <c r="I3777" s="1"/>
      <c r="J3777" s="1"/>
      <c r="K3777" s="2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2"/>
      <c r="BF3777" s="1"/>
      <c r="BG3777" s="1"/>
      <c r="BH3777" s="1"/>
      <c r="BI3777" s="1"/>
      <c r="BJ3777" s="1"/>
      <c r="BK3777" s="1"/>
      <c r="BL3777" s="1"/>
      <c r="BM3777" s="1"/>
      <c r="BN3777" s="2"/>
      <c r="BO3777" s="1"/>
      <c r="BP3777" s="1"/>
      <c r="BQ3777" s="1"/>
      <c r="BR3777" s="2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2"/>
      <c r="CG3777" s="1"/>
      <c r="CH3777" s="1"/>
      <c r="CI3777" s="2"/>
      <c r="CJ3777" s="1"/>
      <c r="CK3777" s="1"/>
      <c r="CL3777" s="1"/>
      <c r="CM3777" s="1"/>
      <c r="CN3777" s="1"/>
      <c r="CO3777" s="1"/>
      <c r="CP3777" s="1"/>
      <c r="CQ3777" s="1"/>
      <c r="CR3777" s="2"/>
      <c r="CS3777" s="2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2"/>
      <c r="DR3777" s="1"/>
      <c r="DS3777" s="1"/>
      <c r="DT3777" s="1"/>
      <c r="DU3777" s="2"/>
      <c r="DV3777" s="1"/>
      <c r="DW3777" s="1"/>
    </row>
    <row r="3778" spans="1:127" x14ac:dyDescent="0.3">
      <c r="A3778" s="1"/>
      <c r="B3778" s="1"/>
      <c r="C3778" s="1"/>
      <c r="D3778" s="1"/>
      <c r="E3778" s="1"/>
      <c r="F3778" s="1"/>
      <c r="G3778" s="1"/>
      <c r="H3778" s="2"/>
      <c r="I3778" s="1"/>
      <c r="J3778" s="1"/>
      <c r="K3778" s="2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2"/>
      <c r="BF3778" s="1"/>
      <c r="BG3778" s="1"/>
      <c r="BH3778" s="1"/>
      <c r="BI3778" s="1"/>
      <c r="BJ3778" s="1"/>
      <c r="BK3778" s="1"/>
      <c r="BL3778" s="1"/>
      <c r="BM3778" s="1"/>
      <c r="BN3778" s="2"/>
      <c r="BO3778" s="1"/>
      <c r="BP3778" s="1"/>
      <c r="BQ3778" s="1"/>
      <c r="BR3778" s="2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2"/>
      <c r="CG3778" s="1"/>
      <c r="CH3778" s="1"/>
      <c r="CI3778" s="2"/>
      <c r="CJ3778" s="1"/>
      <c r="CK3778" s="1"/>
      <c r="CL3778" s="1"/>
      <c r="CM3778" s="1"/>
      <c r="CN3778" s="1"/>
      <c r="CO3778" s="1"/>
      <c r="CP3778" s="1"/>
      <c r="CQ3778" s="1"/>
      <c r="CR3778" s="2"/>
      <c r="CS3778" s="2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2"/>
      <c r="DR3778" s="1"/>
      <c r="DS3778" s="1"/>
      <c r="DT3778" s="1"/>
      <c r="DU3778" s="2"/>
      <c r="DV3778" s="1"/>
      <c r="DW3778" s="1"/>
    </row>
    <row r="3779" spans="1:127" x14ac:dyDescent="0.3">
      <c r="A3779" s="1"/>
      <c r="B3779" s="1"/>
      <c r="C3779" s="1"/>
      <c r="D3779" s="1"/>
      <c r="E3779" s="1"/>
      <c r="F3779" s="1"/>
      <c r="G3779" s="1"/>
      <c r="H3779" s="2"/>
      <c r="I3779" s="1"/>
      <c r="J3779" s="1"/>
      <c r="K3779" s="2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2"/>
      <c r="BF3779" s="1"/>
      <c r="BG3779" s="1"/>
      <c r="BH3779" s="1"/>
      <c r="BI3779" s="1"/>
      <c r="BJ3779" s="1"/>
      <c r="BK3779" s="1"/>
      <c r="BL3779" s="1"/>
      <c r="BM3779" s="1"/>
      <c r="BN3779" s="2"/>
      <c r="BO3779" s="1"/>
      <c r="BP3779" s="1"/>
      <c r="BQ3779" s="1"/>
      <c r="BR3779" s="2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2"/>
      <c r="CG3779" s="1"/>
      <c r="CH3779" s="1"/>
      <c r="CI3779" s="2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2"/>
      <c r="DR3779" s="1"/>
      <c r="DS3779" s="1"/>
      <c r="DT3779" s="1"/>
      <c r="DU3779" s="1"/>
      <c r="DV3779" s="1"/>
      <c r="DW3779" s="1"/>
    </row>
    <row r="3780" spans="1:127" x14ac:dyDescent="0.3">
      <c r="A3780" s="1"/>
      <c r="B3780" s="1"/>
      <c r="C3780" s="1"/>
      <c r="D3780" s="1"/>
      <c r="E3780" s="1"/>
      <c r="F3780" s="1"/>
      <c r="G3780" s="1"/>
      <c r="H3780" s="2"/>
      <c r="I3780" s="1"/>
      <c r="J3780" s="1"/>
      <c r="K3780" s="2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2"/>
      <c r="BF3780" s="1"/>
      <c r="BG3780" s="1"/>
      <c r="BH3780" s="1"/>
      <c r="BI3780" s="1"/>
      <c r="BJ3780" s="1"/>
      <c r="BK3780" s="1"/>
      <c r="BL3780" s="1"/>
      <c r="BM3780" s="1"/>
      <c r="BN3780" s="2"/>
      <c r="BO3780" s="1"/>
      <c r="BP3780" s="1"/>
      <c r="BQ3780" s="1"/>
      <c r="BR3780" s="2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2"/>
      <c r="CG3780" s="1"/>
      <c r="CH3780" s="1"/>
      <c r="CI3780" s="2"/>
      <c r="CJ3780" s="1"/>
      <c r="CK3780" s="1"/>
      <c r="CL3780" s="1"/>
      <c r="CM3780" s="1"/>
      <c r="CN3780" s="1"/>
      <c r="CO3780" s="1"/>
      <c r="CP3780" s="1"/>
      <c r="CQ3780" s="1"/>
      <c r="CR3780" s="2"/>
      <c r="CS3780" s="2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2"/>
      <c r="DR3780" s="1"/>
      <c r="DS3780" s="1"/>
      <c r="DT3780" s="1"/>
      <c r="DU3780" s="2"/>
      <c r="DV3780" s="1"/>
      <c r="DW3780" s="1"/>
    </row>
    <row r="3781" spans="1:127" x14ac:dyDescent="0.3">
      <c r="A3781" s="1"/>
      <c r="B3781" s="1"/>
      <c r="C3781" s="1"/>
      <c r="D3781" s="1"/>
      <c r="E3781" s="1"/>
      <c r="F3781" s="1"/>
      <c r="G3781" s="2"/>
      <c r="H3781" s="2"/>
      <c r="I3781" s="1"/>
      <c r="J3781" s="1"/>
      <c r="K3781" s="2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2"/>
      <c r="BF3781" s="1"/>
      <c r="BG3781" s="1"/>
      <c r="BH3781" s="1"/>
      <c r="BI3781" s="1"/>
      <c r="BJ3781" s="1"/>
      <c r="BK3781" s="1"/>
      <c r="BL3781" s="1"/>
      <c r="BM3781" s="1"/>
      <c r="BN3781" s="2"/>
      <c r="BO3781" s="1"/>
      <c r="BP3781" s="1"/>
      <c r="BQ3781" s="1"/>
      <c r="BR3781" s="2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2"/>
      <c r="CG3781" s="1"/>
      <c r="CH3781" s="1"/>
      <c r="CI3781" s="2"/>
      <c r="CJ3781" s="1"/>
      <c r="CK3781" s="1"/>
      <c r="CL3781" s="1"/>
      <c r="CM3781" s="1"/>
      <c r="CN3781" s="1"/>
      <c r="CO3781" s="1"/>
      <c r="CP3781" s="1"/>
      <c r="CQ3781" s="1"/>
      <c r="CR3781" s="2"/>
      <c r="CS3781" s="2"/>
      <c r="CT3781" s="2"/>
      <c r="CU3781" s="2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2"/>
      <c r="DR3781" s="1"/>
      <c r="DS3781" s="1"/>
      <c r="DT3781" s="1"/>
      <c r="DU3781" s="2"/>
      <c r="DV3781" s="1"/>
      <c r="DW3781" s="1"/>
    </row>
    <row r="3782" spans="1:127" x14ac:dyDescent="0.3">
      <c r="A3782" s="1"/>
      <c r="B3782" s="1"/>
      <c r="C3782" s="1"/>
      <c r="D3782" s="1"/>
      <c r="E3782" s="1"/>
      <c r="F3782" s="1"/>
      <c r="G3782" s="2"/>
      <c r="H3782" s="2"/>
      <c r="I3782" s="1"/>
      <c r="J3782" s="1"/>
      <c r="K3782" s="2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2"/>
      <c r="BF3782" s="1"/>
      <c r="BG3782" s="1"/>
      <c r="BH3782" s="1"/>
      <c r="BI3782" s="1"/>
      <c r="BJ3782" s="1"/>
      <c r="BK3782" s="1"/>
      <c r="BL3782" s="1"/>
      <c r="BM3782" s="1"/>
      <c r="BN3782" s="2"/>
      <c r="BO3782" s="1"/>
      <c r="BP3782" s="1"/>
      <c r="BQ3782" s="1"/>
      <c r="BR3782" s="2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2"/>
      <c r="CG3782" s="1"/>
      <c r="CH3782" s="1"/>
      <c r="CI3782" s="2"/>
      <c r="CJ3782" s="1"/>
      <c r="CK3782" s="1"/>
      <c r="CL3782" s="1"/>
      <c r="CM3782" s="1"/>
      <c r="CN3782" s="1"/>
      <c r="CO3782" s="1"/>
      <c r="CP3782" s="1"/>
      <c r="CQ3782" s="1"/>
      <c r="CR3782" s="2"/>
      <c r="CS3782" s="2"/>
      <c r="CT3782" s="2"/>
      <c r="CU3782" s="2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2"/>
      <c r="DR3782" s="1"/>
      <c r="DS3782" s="1"/>
      <c r="DT3782" s="1"/>
      <c r="DU3782" s="2"/>
      <c r="DV3782" s="1"/>
      <c r="DW3782" s="1"/>
    </row>
    <row r="3783" spans="1:127" x14ac:dyDescent="0.3">
      <c r="A3783" s="1"/>
      <c r="B3783" s="1"/>
      <c r="C3783" s="1"/>
      <c r="D3783" s="1"/>
      <c r="E3783" s="1"/>
      <c r="F3783" s="1"/>
      <c r="G3783" s="2"/>
      <c r="H3783" s="2"/>
      <c r="I3783" s="1"/>
      <c r="J3783" s="1"/>
      <c r="K3783" s="2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2"/>
      <c r="BF3783" s="1"/>
      <c r="BG3783" s="1"/>
      <c r="BH3783" s="1"/>
      <c r="BI3783" s="1"/>
      <c r="BJ3783" s="1"/>
      <c r="BK3783" s="1"/>
      <c r="BL3783" s="1"/>
      <c r="BM3783" s="1"/>
      <c r="BN3783" s="2"/>
      <c r="BO3783" s="1"/>
      <c r="BP3783" s="1"/>
      <c r="BQ3783" s="1"/>
      <c r="BR3783" s="2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2"/>
      <c r="CG3783" s="1"/>
      <c r="CH3783" s="1"/>
      <c r="CI3783" s="2"/>
      <c r="CJ3783" s="1"/>
      <c r="CK3783" s="1"/>
      <c r="CL3783" s="1"/>
      <c r="CM3783" s="1"/>
      <c r="CN3783" s="1"/>
      <c r="CO3783" s="1"/>
      <c r="CP3783" s="1"/>
      <c r="CQ3783" s="1"/>
      <c r="CR3783" s="2"/>
      <c r="CS3783" s="2"/>
      <c r="CT3783" s="2"/>
      <c r="CU3783" s="2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2"/>
      <c r="DR3783" s="1"/>
      <c r="DS3783" s="1"/>
      <c r="DT3783" s="1"/>
      <c r="DU3783" s="2"/>
      <c r="DV3783" s="1"/>
      <c r="DW3783" s="1"/>
    </row>
    <row r="3784" spans="1:127" x14ac:dyDescent="0.3">
      <c r="A3784" s="1"/>
      <c r="B3784" s="1"/>
      <c r="C3784" s="1"/>
      <c r="D3784" s="1"/>
      <c r="E3784" s="1"/>
      <c r="F3784" s="1"/>
      <c r="G3784" s="2"/>
      <c r="H3784" s="2"/>
      <c r="I3784" s="1"/>
      <c r="J3784" s="1"/>
      <c r="K3784" s="2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2"/>
      <c r="BF3784" s="1"/>
      <c r="BG3784" s="1"/>
      <c r="BH3784" s="1"/>
      <c r="BI3784" s="1"/>
      <c r="BJ3784" s="1"/>
      <c r="BK3784" s="1"/>
      <c r="BL3784" s="1"/>
      <c r="BM3784" s="1"/>
      <c r="BN3784" s="2"/>
      <c r="BO3784" s="1"/>
      <c r="BP3784" s="1"/>
      <c r="BQ3784" s="1"/>
      <c r="BR3784" s="2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2"/>
      <c r="CG3784" s="1"/>
      <c r="CH3784" s="1"/>
      <c r="CI3784" s="2"/>
      <c r="CJ3784" s="1"/>
      <c r="CK3784" s="1"/>
      <c r="CL3784" s="1"/>
      <c r="CM3784" s="1"/>
      <c r="CN3784" s="1"/>
      <c r="CO3784" s="1"/>
      <c r="CP3784" s="1"/>
      <c r="CQ3784" s="1"/>
      <c r="CR3784" s="2"/>
      <c r="CS3784" s="2"/>
      <c r="CT3784" s="2"/>
      <c r="CU3784" s="2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2"/>
      <c r="DR3784" s="1"/>
      <c r="DS3784" s="1"/>
      <c r="DT3784" s="1"/>
      <c r="DU3784" s="2"/>
      <c r="DV3784" s="1"/>
      <c r="DW3784" s="1"/>
    </row>
    <row r="3785" spans="1:127" x14ac:dyDescent="0.3">
      <c r="A3785" s="1"/>
      <c r="B3785" s="1"/>
      <c r="C3785" s="1"/>
      <c r="D3785" s="1"/>
      <c r="E3785" s="1"/>
      <c r="F3785" s="1"/>
      <c r="G3785" s="2"/>
      <c r="H3785" s="2"/>
      <c r="I3785" s="1"/>
      <c r="J3785" s="1"/>
      <c r="K3785" s="2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2"/>
      <c r="BF3785" s="1"/>
      <c r="BG3785" s="1"/>
      <c r="BH3785" s="1"/>
      <c r="BI3785" s="1"/>
      <c r="BJ3785" s="1"/>
      <c r="BK3785" s="1"/>
      <c r="BL3785" s="1"/>
      <c r="BM3785" s="1"/>
      <c r="BN3785" s="2"/>
      <c r="BO3785" s="1"/>
      <c r="BP3785" s="1"/>
      <c r="BQ3785" s="1"/>
      <c r="BR3785" s="2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2"/>
      <c r="CG3785" s="1"/>
      <c r="CH3785" s="1"/>
      <c r="CI3785" s="2"/>
      <c r="CJ3785" s="1"/>
      <c r="CK3785" s="1"/>
      <c r="CL3785" s="1"/>
      <c r="CM3785" s="1"/>
      <c r="CN3785" s="1"/>
      <c r="CO3785" s="1"/>
      <c r="CP3785" s="1"/>
      <c r="CQ3785" s="1"/>
      <c r="CR3785" s="2"/>
      <c r="CS3785" s="2"/>
      <c r="CT3785" s="2"/>
      <c r="CU3785" s="2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2"/>
      <c r="DR3785" s="1"/>
      <c r="DS3785" s="1"/>
      <c r="DT3785" s="1"/>
      <c r="DU3785" s="2"/>
      <c r="DV3785" s="1"/>
      <c r="DW3785" s="1"/>
    </row>
    <row r="3786" spans="1:127" x14ac:dyDescent="0.3">
      <c r="A3786" s="1"/>
      <c r="B3786" s="1"/>
      <c r="C3786" s="1"/>
      <c r="D3786" s="1"/>
      <c r="E3786" s="1"/>
      <c r="F3786" s="1"/>
      <c r="G3786" s="2"/>
      <c r="H3786" s="2"/>
      <c r="I3786" s="1"/>
      <c r="J3786" s="1"/>
      <c r="K3786" s="2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2"/>
      <c r="BF3786" s="1"/>
      <c r="BG3786" s="1"/>
      <c r="BH3786" s="1"/>
      <c r="BI3786" s="1"/>
      <c r="BJ3786" s="1"/>
      <c r="BK3786" s="1"/>
      <c r="BL3786" s="1"/>
      <c r="BM3786" s="1"/>
      <c r="BN3786" s="2"/>
      <c r="BO3786" s="1"/>
      <c r="BP3786" s="1"/>
      <c r="BQ3786" s="1"/>
      <c r="BR3786" s="2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2"/>
      <c r="CG3786" s="1"/>
      <c r="CH3786" s="1"/>
      <c r="CI3786" s="2"/>
      <c r="CJ3786" s="1"/>
      <c r="CK3786" s="1"/>
      <c r="CL3786" s="1"/>
      <c r="CM3786" s="1"/>
      <c r="CN3786" s="1"/>
      <c r="CO3786" s="1"/>
      <c r="CP3786" s="1"/>
      <c r="CQ3786" s="1"/>
      <c r="CR3786" s="2"/>
      <c r="CS3786" s="2"/>
      <c r="CT3786" s="2"/>
      <c r="CU3786" s="2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2"/>
      <c r="DR3786" s="1"/>
      <c r="DS3786" s="1"/>
      <c r="DT3786" s="1"/>
      <c r="DU3786" s="2"/>
      <c r="DV3786" s="1"/>
      <c r="DW3786" s="1"/>
    </row>
    <row r="3787" spans="1:127" x14ac:dyDescent="0.3">
      <c r="A3787" s="1"/>
      <c r="B3787" s="1"/>
      <c r="C3787" s="1"/>
      <c r="D3787" s="1"/>
      <c r="E3787" s="1"/>
      <c r="F3787" s="1"/>
      <c r="G3787" s="2"/>
      <c r="H3787" s="2"/>
      <c r="I3787" s="1"/>
      <c r="J3787" s="1"/>
      <c r="K3787" s="2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2"/>
      <c r="BF3787" s="1"/>
      <c r="BG3787" s="1"/>
      <c r="BH3787" s="1"/>
      <c r="BI3787" s="1"/>
      <c r="BJ3787" s="1"/>
      <c r="BK3787" s="1"/>
      <c r="BL3787" s="1"/>
      <c r="BM3787" s="1"/>
      <c r="BN3787" s="2"/>
      <c r="BO3787" s="1"/>
      <c r="BP3787" s="1"/>
      <c r="BQ3787" s="1"/>
      <c r="BR3787" s="2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2"/>
      <c r="CG3787" s="1"/>
      <c r="CH3787" s="1"/>
      <c r="CI3787" s="2"/>
      <c r="CJ3787" s="1"/>
      <c r="CK3787" s="1"/>
      <c r="CL3787" s="1"/>
      <c r="CM3787" s="1"/>
      <c r="CN3787" s="1"/>
      <c r="CO3787" s="1"/>
      <c r="CP3787" s="1"/>
      <c r="CQ3787" s="1"/>
      <c r="CR3787" s="2"/>
      <c r="CS3787" s="2"/>
      <c r="CT3787" s="2"/>
      <c r="CU3787" s="2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2"/>
      <c r="DR3787" s="1"/>
      <c r="DS3787" s="1"/>
      <c r="DT3787" s="1"/>
      <c r="DU3787" s="2"/>
      <c r="DV3787" s="1"/>
      <c r="DW3787" s="1"/>
    </row>
    <row r="3788" spans="1:127" x14ac:dyDescent="0.3">
      <c r="A3788" s="1"/>
      <c r="B3788" s="1"/>
      <c r="C3788" s="1"/>
      <c r="D3788" s="1"/>
      <c r="E3788" s="1"/>
      <c r="F3788" s="1"/>
      <c r="G3788" s="2"/>
      <c r="H3788" s="2"/>
      <c r="I3788" s="1"/>
      <c r="J3788" s="1"/>
      <c r="K3788" s="2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2"/>
      <c r="BF3788" s="1"/>
      <c r="BG3788" s="1"/>
      <c r="BH3788" s="1"/>
      <c r="BI3788" s="1"/>
      <c r="BJ3788" s="1"/>
      <c r="BK3788" s="1"/>
      <c r="BL3788" s="1"/>
      <c r="BM3788" s="1"/>
      <c r="BN3788" s="2"/>
      <c r="BO3788" s="1"/>
      <c r="BP3788" s="1"/>
      <c r="BQ3788" s="1"/>
      <c r="BR3788" s="2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2"/>
      <c r="CG3788" s="1"/>
      <c r="CH3788" s="1"/>
      <c r="CI3788" s="2"/>
      <c r="CJ3788" s="1"/>
      <c r="CK3788" s="1"/>
      <c r="CL3788" s="1"/>
      <c r="CM3788" s="1"/>
      <c r="CN3788" s="1"/>
      <c r="CO3788" s="1"/>
      <c r="CP3788" s="1"/>
      <c r="CQ3788" s="1"/>
      <c r="CR3788" s="2"/>
      <c r="CS3788" s="2"/>
      <c r="CT3788" s="2"/>
      <c r="CU3788" s="2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2"/>
      <c r="DR3788" s="1"/>
      <c r="DS3788" s="1"/>
      <c r="DT3788" s="1"/>
      <c r="DU3788" s="2"/>
      <c r="DV3788" s="1"/>
      <c r="DW3788" s="1"/>
    </row>
    <row r="3789" spans="1:127" x14ac:dyDescent="0.3">
      <c r="A3789" s="1"/>
      <c r="B3789" s="1"/>
      <c r="C3789" s="1"/>
      <c r="D3789" s="1"/>
      <c r="E3789" s="1"/>
      <c r="F3789" s="1"/>
      <c r="G3789" s="2"/>
      <c r="H3789" s="2"/>
      <c r="I3789" s="1"/>
      <c r="J3789" s="1"/>
      <c r="K3789" s="2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2"/>
      <c r="BF3789" s="1"/>
      <c r="BG3789" s="1"/>
      <c r="BH3789" s="1"/>
      <c r="BI3789" s="1"/>
      <c r="BJ3789" s="1"/>
      <c r="BK3789" s="1"/>
      <c r="BL3789" s="1"/>
      <c r="BM3789" s="1"/>
      <c r="BN3789" s="2"/>
      <c r="BO3789" s="1"/>
      <c r="BP3789" s="1"/>
      <c r="BQ3789" s="1"/>
      <c r="BR3789" s="2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2"/>
      <c r="CG3789" s="1"/>
      <c r="CH3789" s="1"/>
      <c r="CI3789" s="2"/>
      <c r="CJ3789" s="1"/>
      <c r="CK3789" s="1"/>
      <c r="CL3789" s="1"/>
      <c r="CM3789" s="1"/>
      <c r="CN3789" s="1"/>
      <c r="CO3789" s="1"/>
      <c r="CP3789" s="1"/>
      <c r="CQ3789" s="1"/>
      <c r="CR3789" s="2"/>
      <c r="CS3789" s="2"/>
      <c r="CT3789" s="2"/>
      <c r="CU3789" s="2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2"/>
      <c r="DR3789" s="1"/>
      <c r="DS3789" s="1"/>
      <c r="DT3789" s="1"/>
      <c r="DU3789" s="2"/>
      <c r="DV3789" s="1"/>
      <c r="DW3789" s="1"/>
    </row>
    <row r="3790" spans="1:127" x14ac:dyDescent="0.3">
      <c r="A3790" s="1"/>
      <c r="B3790" s="1"/>
      <c r="C3790" s="1"/>
      <c r="D3790" s="1"/>
      <c r="E3790" s="1"/>
      <c r="F3790" s="1"/>
      <c r="G3790" s="2"/>
      <c r="H3790" s="2"/>
      <c r="I3790" s="1"/>
      <c r="J3790" s="1"/>
      <c r="K3790" s="2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2"/>
      <c r="BF3790" s="1"/>
      <c r="BG3790" s="1"/>
      <c r="BH3790" s="1"/>
      <c r="BI3790" s="1"/>
      <c r="BJ3790" s="1"/>
      <c r="BK3790" s="1"/>
      <c r="BL3790" s="1"/>
      <c r="BM3790" s="1"/>
      <c r="BN3790" s="2"/>
      <c r="BO3790" s="1"/>
      <c r="BP3790" s="1"/>
      <c r="BQ3790" s="1"/>
      <c r="BR3790" s="2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2"/>
      <c r="CG3790" s="1"/>
      <c r="CH3790" s="1"/>
      <c r="CI3790" s="2"/>
      <c r="CJ3790" s="1"/>
      <c r="CK3790" s="1"/>
      <c r="CL3790" s="1"/>
      <c r="CM3790" s="1"/>
      <c r="CN3790" s="1"/>
      <c r="CO3790" s="1"/>
      <c r="CP3790" s="1"/>
      <c r="CQ3790" s="1"/>
      <c r="CR3790" s="2"/>
      <c r="CS3790" s="2"/>
      <c r="CT3790" s="2"/>
      <c r="CU3790" s="2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2"/>
      <c r="DR3790" s="1"/>
      <c r="DS3790" s="1"/>
      <c r="DT3790" s="1"/>
      <c r="DU3790" s="2"/>
      <c r="DV3790" s="1"/>
      <c r="DW3790" s="1"/>
    </row>
    <row r="3791" spans="1:127" x14ac:dyDescent="0.3">
      <c r="A3791" s="1"/>
      <c r="B3791" s="1"/>
      <c r="C3791" s="1"/>
      <c r="D3791" s="1"/>
      <c r="E3791" s="1"/>
      <c r="F3791" s="1"/>
      <c r="G3791" s="2"/>
      <c r="H3791" s="2"/>
      <c r="I3791" s="1"/>
      <c r="J3791" s="1"/>
      <c r="K3791" s="2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2"/>
      <c r="BF3791" s="1"/>
      <c r="BG3791" s="1"/>
      <c r="BH3791" s="1"/>
      <c r="BI3791" s="1"/>
      <c r="BJ3791" s="1"/>
      <c r="BK3791" s="1"/>
      <c r="BL3791" s="1"/>
      <c r="BM3791" s="1"/>
      <c r="BN3791" s="2"/>
      <c r="BO3791" s="1"/>
      <c r="BP3791" s="1"/>
      <c r="BQ3791" s="1"/>
      <c r="BR3791" s="2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2"/>
      <c r="CG3791" s="1"/>
      <c r="CH3791" s="1"/>
      <c r="CI3791" s="2"/>
      <c r="CJ3791" s="1"/>
      <c r="CK3791" s="1"/>
      <c r="CL3791" s="1"/>
      <c r="CM3791" s="1"/>
      <c r="CN3791" s="1"/>
      <c r="CO3791" s="1"/>
      <c r="CP3791" s="1"/>
      <c r="CQ3791" s="1"/>
      <c r="CR3791" s="2"/>
      <c r="CS3791" s="2"/>
      <c r="CT3791" s="2"/>
      <c r="CU3791" s="2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2"/>
      <c r="DR3791" s="1"/>
      <c r="DS3791" s="1"/>
      <c r="DT3791" s="1"/>
      <c r="DU3791" s="2"/>
      <c r="DV3791" s="1"/>
      <c r="DW3791" s="1"/>
    </row>
    <row r="3792" spans="1:127" x14ac:dyDescent="0.3">
      <c r="A3792" s="1"/>
      <c r="B3792" s="1"/>
      <c r="C3792" s="1"/>
      <c r="D3792" s="1"/>
      <c r="E3792" s="1"/>
      <c r="F3792" s="1"/>
      <c r="G3792" s="2"/>
      <c r="H3792" s="2"/>
      <c r="I3792" s="1"/>
      <c r="J3792" s="1"/>
      <c r="K3792" s="2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2"/>
      <c r="BF3792" s="1"/>
      <c r="BG3792" s="1"/>
      <c r="BH3792" s="1"/>
      <c r="BI3792" s="1"/>
      <c r="BJ3792" s="1"/>
      <c r="BK3792" s="1"/>
      <c r="BL3792" s="1"/>
      <c r="BM3792" s="1"/>
      <c r="BN3792" s="2"/>
      <c r="BO3792" s="1"/>
      <c r="BP3792" s="1"/>
      <c r="BQ3792" s="1"/>
      <c r="BR3792" s="2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2"/>
      <c r="CG3792" s="1"/>
      <c r="CH3792" s="1"/>
      <c r="CI3792" s="2"/>
      <c r="CJ3792" s="1"/>
      <c r="CK3792" s="1"/>
      <c r="CL3792" s="1"/>
      <c r="CM3792" s="1"/>
      <c r="CN3792" s="1"/>
      <c r="CO3792" s="1"/>
      <c r="CP3792" s="1"/>
      <c r="CQ3792" s="1"/>
      <c r="CR3792" s="2"/>
      <c r="CS3792" s="2"/>
      <c r="CT3792" s="2"/>
      <c r="CU3792" s="2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2"/>
      <c r="DR3792" s="1"/>
      <c r="DS3792" s="1"/>
      <c r="DT3792" s="1"/>
      <c r="DU3792" s="2"/>
      <c r="DV3792" s="1"/>
      <c r="DW3792" s="1"/>
    </row>
    <row r="3793" spans="1:127" x14ac:dyDescent="0.3">
      <c r="A3793" s="1"/>
      <c r="B3793" s="1"/>
      <c r="C3793" s="1"/>
      <c r="D3793" s="1"/>
      <c r="E3793" s="1"/>
      <c r="F3793" s="1"/>
      <c r="G3793" s="1"/>
      <c r="H3793" s="2"/>
      <c r="I3793" s="1"/>
      <c r="J3793" s="1"/>
      <c r="K3793" s="2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2"/>
      <c r="BF3793" s="1"/>
      <c r="BG3793" s="1"/>
      <c r="BH3793" s="1"/>
      <c r="BI3793" s="1"/>
      <c r="BJ3793" s="1"/>
      <c r="BK3793" s="1"/>
      <c r="BL3793" s="1"/>
      <c r="BM3793" s="1"/>
      <c r="BN3793" s="2"/>
      <c r="BO3793" s="1"/>
      <c r="BP3793" s="1"/>
      <c r="BQ3793" s="1"/>
      <c r="BR3793" s="2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2"/>
      <c r="CG3793" s="1"/>
      <c r="CH3793" s="1"/>
      <c r="CI3793" s="2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2"/>
      <c r="DR3793" s="1"/>
      <c r="DS3793" s="1"/>
      <c r="DT3793" s="1"/>
      <c r="DU3793" s="1"/>
      <c r="DV3793" s="1"/>
      <c r="DW3793" s="1"/>
    </row>
    <row r="3794" spans="1:127" x14ac:dyDescent="0.3">
      <c r="A3794" s="1"/>
      <c r="B3794" s="1"/>
      <c r="C3794" s="1"/>
      <c r="D3794" s="1"/>
      <c r="E3794" s="1"/>
      <c r="F3794" s="1"/>
      <c r="G3794" s="1"/>
      <c r="H3794" s="2"/>
      <c r="I3794" s="1"/>
      <c r="J3794" s="1"/>
      <c r="K3794" s="2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2"/>
      <c r="BF3794" s="1"/>
      <c r="BG3794" s="1"/>
      <c r="BH3794" s="1"/>
      <c r="BI3794" s="1"/>
      <c r="BJ3794" s="1"/>
      <c r="BK3794" s="1"/>
      <c r="BL3794" s="1"/>
      <c r="BM3794" s="1"/>
      <c r="BN3794" s="2"/>
      <c r="BO3794" s="1"/>
      <c r="BP3794" s="1"/>
      <c r="BQ3794" s="1"/>
      <c r="BR3794" s="2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2"/>
      <c r="CG3794" s="1"/>
      <c r="CH3794" s="1"/>
      <c r="CI3794" s="2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2"/>
      <c r="DR3794" s="1"/>
      <c r="DS3794" s="1"/>
      <c r="DT3794" s="1"/>
      <c r="DU3794" s="1"/>
      <c r="DV3794" s="1"/>
      <c r="DW3794" s="1"/>
    </row>
    <row r="3795" spans="1:127" x14ac:dyDescent="0.3">
      <c r="A3795" s="1"/>
      <c r="B3795" s="1"/>
      <c r="C3795" s="1"/>
      <c r="D3795" s="1"/>
      <c r="E3795" s="1"/>
      <c r="F3795" s="1"/>
      <c r="G3795" s="2"/>
      <c r="H3795" s="2"/>
      <c r="I3795" s="1"/>
      <c r="J3795" s="1"/>
      <c r="K3795" s="2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2"/>
      <c r="BF3795" s="1"/>
      <c r="BG3795" s="1"/>
      <c r="BH3795" s="1"/>
      <c r="BI3795" s="1"/>
      <c r="BJ3795" s="1"/>
      <c r="BK3795" s="1"/>
      <c r="BL3795" s="1"/>
      <c r="BM3795" s="1"/>
      <c r="BN3795" s="2"/>
      <c r="BO3795" s="1"/>
      <c r="BP3795" s="1"/>
      <c r="BQ3795" s="1"/>
      <c r="BR3795" s="2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2"/>
      <c r="CG3795" s="1"/>
      <c r="CH3795" s="1"/>
      <c r="CI3795" s="2"/>
      <c r="CJ3795" s="1"/>
      <c r="CK3795" s="1"/>
      <c r="CL3795" s="1"/>
      <c r="CM3795" s="1"/>
      <c r="CN3795" s="1"/>
      <c r="CO3795" s="1"/>
      <c r="CP3795" s="1"/>
      <c r="CQ3795" s="1"/>
      <c r="CR3795" s="2"/>
      <c r="CS3795" s="2"/>
      <c r="CT3795" s="2"/>
      <c r="CU3795" s="2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2"/>
      <c r="DR3795" s="1"/>
      <c r="DS3795" s="1"/>
      <c r="DT3795" s="1"/>
      <c r="DU3795" s="2"/>
      <c r="DV3795" s="1"/>
      <c r="DW3795" s="1"/>
    </row>
    <row r="3796" spans="1:127" x14ac:dyDescent="0.3">
      <c r="A3796" s="1"/>
      <c r="B3796" s="1"/>
      <c r="C3796" s="1"/>
      <c r="D3796" s="1"/>
      <c r="E3796" s="1"/>
      <c r="F3796" s="1"/>
      <c r="G3796" s="2"/>
      <c r="H3796" s="2"/>
      <c r="I3796" s="1"/>
      <c r="J3796" s="1"/>
      <c r="K3796" s="2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2"/>
      <c r="BF3796" s="1"/>
      <c r="BG3796" s="1"/>
      <c r="BH3796" s="1"/>
      <c r="BI3796" s="1"/>
      <c r="BJ3796" s="1"/>
      <c r="BK3796" s="1"/>
      <c r="BL3796" s="1"/>
      <c r="BM3796" s="1"/>
      <c r="BN3796" s="2"/>
      <c r="BO3796" s="1"/>
      <c r="BP3796" s="1"/>
      <c r="BQ3796" s="1"/>
      <c r="BR3796" s="2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2"/>
      <c r="CG3796" s="1"/>
      <c r="CH3796" s="1"/>
      <c r="CI3796" s="2"/>
      <c r="CJ3796" s="1"/>
      <c r="CK3796" s="1"/>
      <c r="CL3796" s="1"/>
      <c r="CM3796" s="1"/>
      <c r="CN3796" s="1"/>
      <c r="CO3796" s="1"/>
      <c r="CP3796" s="1"/>
      <c r="CQ3796" s="1"/>
      <c r="CR3796" s="2"/>
      <c r="CS3796" s="2"/>
      <c r="CT3796" s="2"/>
      <c r="CU3796" s="2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2"/>
      <c r="DR3796" s="1"/>
      <c r="DS3796" s="1"/>
      <c r="DT3796" s="1"/>
      <c r="DU3796" s="2"/>
      <c r="DV3796" s="1"/>
      <c r="DW3796" s="1"/>
    </row>
    <row r="3797" spans="1:127" x14ac:dyDescent="0.3">
      <c r="A3797" s="1"/>
      <c r="B3797" s="1"/>
      <c r="C3797" s="1"/>
      <c r="D3797" s="1"/>
      <c r="E3797" s="1"/>
      <c r="F3797" s="1"/>
      <c r="G3797" s="2"/>
      <c r="H3797" s="2"/>
      <c r="I3797" s="1"/>
      <c r="J3797" s="1"/>
      <c r="K3797" s="2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2"/>
      <c r="BF3797" s="1"/>
      <c r="BG3797" s="1"/>
      <c r="BH3797" s="1"/>
      <c r="BI3797" s="1"/>
      <c r="BJ3797" s="1"/>
      <c r="BK3797" s="1"/>
      <c r="BL3797" s="1"/>
      <c r="BM3797" s="1"/>
      <c r="BN3797" s="2"/>
      <c r="BO3797" s="1"/>
      <c r="BP3797" s="1"/>
      <c r="BQ3797" s="1"/>
      <c r="BR3797" s="2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2"/>
      <c r="CG3797" s="1"/>
      <c r="CH3797" s="1"/>
      <c r="CI3797" s="2"/>
      <c r="CJ3797" s="1"/>
      <c r="CK3797" s="1"/>
      <c r="CL3797" s="1"/>
      <c r="CM3797" s="1"/>
      <c r="CN3797" s="1"/>
      <c r="CO3797" s="1"/>
      <c r="CP3797" s="1"/>
      <c r="CQ3797" s="1"/>
      <c r="CR3797" s="2"/>
      <c r="CS3797" s="2"/>
      <c r="CT3797" s="2"/>
      <c r="CU3797" s="2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2"/>
      <c r="DR3797" s="1"/>
      <c r="DS3797" s="1"/>
      <c r="DT3797" s="1"/>
      <c r="DU3797" s="2"/>
      <c r="DV3797" s="1"/>
      <c r="DW3797" s="1"/>
    </row>
    <row r="3798" spans="1:127" x14ac:dyDescent="0.3">
      <c r="A3798" s="1"/>
      <c r="B3798" s="1"/>
      <c r="C3798" s="1"/>
      <c r="D3798" s="1"/>
      <c r="E3798" s="1"/>
      <c r="F3798" s="1"/>
      <c r="G3798" s="1"/>
      <c r="H3798" s="2"/>
      <c r="I3798" s="1"/>
      <c r="J3798" s="1"/>
      <c r="K3798" s="2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2"/>
      <c r="BF3798" s="1"/>
      <c r="BG3798" s="1"/>
      <c r="BH3798" s="1"/>
      <c r="BI3798" s="1"/>
      <c r="BJ3798" s="1"/>
      <c r="BK3798" s="1"/>
      <c r="BL3798" s="1"/>
      <c r="BM3798" s="1"/>
      <c r="BN3798" s="2"/>
      <c r="BO3798" s="1"/>
      <c r="BP3798" s="1"/>
      <c r="BQ3798" s="1"/>
      <c r="BR3798" s="2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2"/>
      <c r="CG3798" s="1"/>
      <c r="CH3798" s="1"/>
      <c r="CI3798" s="2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2"/>
      <c r="DR3798" s="1"/>
      <c r="DS3798" s="1"/>
      <c r="DT3798" s="1"/>
      <c r="DU3798" s="1"/>
      <c r="DV3798" s="1"/>
      <c r="DW3798" s="1"/>
    </row>
    <row r="3799" spans="1:127" x14ac:dyDescent="0.3">
      <c r="A3799" s="1"/>
      <c r="B3799" s="1"/>
      <c r="C3799" s="1"/>
      <c r="D3799" s="1"/>
      <c r="E3799" s="1"/>
      <c r="F3799" s="1"/>
      <c r="G3799" s="1"/>
      <c r="H3799" s="2"/>
      <c r="I3799" s="1"/>
      <c r="J3799" s="1"/>
      <c r="K3799" s="2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2"/>
      <c r="BF3799" s="1"/>
      <c r="BG3799" s="1"/>
      <c r="BH3799" s="1"/>
      <c r="BI3799" s="1"/>
      <c r="BJ3799" s="1"/>
      <c r="BK3799" s="1"/>
      <c r="BL3799" s="1"/>
      <c r="BM3799" s="1"/>
      <c r="BN3799" s="2"/>
      <c r="BO3799" s="1"/>
      <c r="BP3799" s="1"/>
      <c r="BQ3799" s="1"/>
      <c r="BR3799" s="2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2"/>
      <c r="CG3799" s="1"/>
      <c r="CH3799" s="1"/>
      <c r="CI3799" s="2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2"/>
      <c r="DR3799" s="1"/>
      <c r="DS3799" s="1"/>
      <c r="DT3799" s="1"/>
      <c r="DU3799" s="1"/>
      <c r="DV3799" s="1"/>
      <c r="DW3799" s="1"/>
    </row>
    <row r="3800" spans="1:127" x14ac:dyDescent="0.3">
      <c r="A3800" s="1"/>
      <c r="B3800" s="1"/>
      <c r="C3800" s="1"/>
      <c r="D3800" s="1"/>
      <c r="E3800" s="1"/>
      <c r="F3800" s="1"/>
      <c r="G3800" s="1"/>
      <c r="H3800" s="2"/>
      <c r="I3800" s="1"/>
      <c r="J3800" s="1"/>
      <c r="K3800" s="2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2"/>
      <c r="BF3800" s="1"/>
      <c r="BG3800" s="1"/>
      <c r="BH3800" s="1"/>
      <c r="BI3800" s="1"/>
      <c r="BJ3800" s="1"/>
      <c r="BK3800" s="1"/>
      <c r="BL3800" s="1"/>
      <c r="BM3800" s="1"/>
      <c r="BN3800" s="2"/>
      <c r="BO3800" s="1"/>
      <c r="BP3800" s="1"/>
      <c r="BQ3800" s="1"/>
      <c r="BR3800" s="2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2"/>
      <c r="CG3800" s="1"/>
      <c r="CH3800" s="1"/>
      <c r="CI3800" s="2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2"/>
      <c r="DR3800" s="1"/>
      <c r="DS3800" s="1"/>
      <c r="DT3800" s="1"/>
      <c r="DU3800" s="1"/>
      <c r="DV3800" s="1"/>
      <c r="DW3800" s="1"/>
    </row>
    <row r="3801" spans="1:127" x14ac:dyDescent="0.3">
      <c r="A3801" s="1"/>
      <c r="B3801" s="1"/>
      <c r="C3801" s="1"/>
      <c r="D3801" s="1"/>
      <c r="E3801" s="1"/>
      <c r="F3801" s="1"/>
      <c r="G3801" s="1"/>
      <c r="H3801" s="2"/>
      <c r="I3801" s="1"/>
      <c r="J3801" s="1"/>
      <c r="K3801" s="2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2"/>
      <c r="BF3801" s="1"/>
      <c r="BG3801" s="1"/>
      <c r="BH3801" s="1"/>
      <c r="BI3801" s="1"/>
      <c r="BJ3801" s="1"/>
      <c r="BK3801" s="1"/>
      <c r="BL3801" s="1"/>
      <c r="BM3801" s="1"/>
      <c r="BN3801" s="2"/>
      <c r="BO3801" s="1"/>
      <c r="BP3801" s="1"/>
      <c r="BQ3801" s="1"/>
      <c r="BR3801" s="2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2"/>
      <c r="CG3801" s="1"/>
      <c r="CH3801" s="1"/>
      <c r="CI3801" s="2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2"/>
      <c r="DR3801" s="1"/>
      <c r="DS3801" s="1"/>
      <c r="DT3801" s="1"/>
      <c r="DU3801" s="1"/>
      <c r="DV3801" s="1"/>
      <c r="DW3801" s="1"/>
    </row>
    <row r="3802" spans="1:127" x14ac:dyDescent="0.3">
      <c r="A3802" s="1"/>
      <c r="B3802" s="1"/>
      <c r="C3802" s="1"/>
      <c r="D3802" s="1"/>
      <c r="E3802" s="1"/>
      <c r="F3802" s="1"/>
      <c r="G3802" s="1"/>
      <c r="H3802" s="2"/>
      <c r="I3802" s="1"/>
      <c r="J3802" s="1"/>
      <c r="K3802" s="2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2"/>
      <c r="BF3802" s="1"/>
      <c r="BG3802" s="1"/>
      <c r="BH3802" s="1"/>
      <c r="BI3802" s="1"/>
      <c r="BJ3802" s="1"/>
      <c r="BK3802" s="1"/>
      <c r="BL3802" s="1"/>
      <c r="BM3802" s="1"/>
      <c r="BN3802" s="2"/>
      <c r="BO3802" s="1"/>
      <c r="BP3802" s="1"/>
      <c r="BQ3802" s="1"/>
      <c r="BR3802" s="2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2"/>
      <c r="CG3802" s="1"/>
      <c r="CH3802" s="1"/>
      <c r="CI3802" s="2"/>
      <c r="CJ3802" s="1"/>
      <c r="CK3802" s="1"/>
      <c r="CL3802" s="1"/>
      <c r="CM3802" s="1"/>
      <c r="CN3802" s="1"/>
      <c r="CO3802" s="1"/>
      <c r="CP3802" s="1"/>
      <c r="CQ3802" s="1"/>
      <c r="CR3802" s="2"/>
      <c r="CS3802" s="2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2"/>
      <c r="DR3802" s="1"/>
      <c r="DS3802" s="1"/>
      <c r="DT3802" s="1"/>
      <c r="DU3802" s="2"/>
      <c r="DV3802" s="1"/>
      <c r="DW3802" s="1"/>
    </row>
    <row r="3803" spans="1:127" x14ac:dyDescent="0.3">
      <c r="A3803" s="1"/>
      <c r="B3803" s="1"/>
      <c r="C3803" s="1"/>
      <c r="D3803" s="1"/>
      <c r="E3803" s="1"/>
      <c r="F3803" s="1"/>
      <c r="G3803" s="1"/>
      <c r="H3803" s="2"/>
      <c r="I3803" s="1"/>
      <c r="J3803" s="1"/>
      <c r="K3803" s="2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2"/>
      <c r="BF3803" s="1"/>
      <c r="BG3803" s="1"/>
      <c r="BH3803" s="1"/>
      <c r="BI3803" s="1"/>
      <c r="BJ3803" s="1"/>
      <c r="BK3803" s="1"/>
      <c r="BL3803" s="1"/>
      <c r="BM3803" s="1"/>
      <c r="BN3803" s="2"/>
      <c r="BO3803" s="1"/>
      <c r="BP3803" s="1"/>
      <c r="BQ3803" s="1"/>
      <c r="BR3803" s="2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2"/>
      <c r="CG3803" s="1"/>
      <c r="CH3803" s="1"/>
      <c r="CI3803" s="2"/>
      <c r="CJ3803" s="1"/>
      <c r="CK3803" s="1"/>
      <c r="CL3803" s="1"/>
      <c r="CM3803" s="1"/>
      <c r="CN3803" s="1"/>
      <c r="CO3803" s="1"/>
      <c r="CP3803" s="1"/>
      <c r="CQ3803" s="1"/>
      <c r="CR3803" s="2"/>
      <c r="CS3803" s="2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2"/>
      <c r="DR3803" s="1"/>
      <c r="DS3803" s="1"/>
      <c r="DT3803" s="1"/>
      <c r="DU3803" s="2"/>
      <c r="DV3803" s="1"/>
      <c r="DW3803" s="1"/>
    </row>
    <row r="3804" spans="1:127" x14ac:dyDescent="0.3">
      <c r="A3804" s="1"/>
      <c r="B3804" s="1"/>
      <c r="C3804" s="1"/>
      <c r="D3804" s="1"/>
      <c r="E3804" s="1"/>
      <c r="F3804" s="1"/>
      <c r="G3804" s="1"/>
      <c r="H3804" s="2"/>
      <c r="I3804" s="1"/>
      <c r="J3804" s="1"/>
      <c r="K3804" s="2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2"/>
      <c r="BF3804" s="1"/>
      <c r="BG3804" s="1"/>
      <c r="BH3804" s="1"/>
      <c r="BI3804" s="1"/>
      <c r="BJ3804" s="1"/>
      <c r="BK3804" s="1"/>
      <c r="BL3804" s="1"/>
      <c r="BM3804" s="1"/>
      <c r="BN3804" s="2"/>
      <c r="BO3804" s="1"/>
      <c r="BP3804" s="1"/>
      <c r="BQ3804" s="1"/>
      <c r="BR3804" s="2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2"/>
      <c r="CG3804" s="1"/>
      <c r="CH3804" s="1"/>
      <c r="CI3804" s="2"/>
      <c r="CJ3804" s="1"/>
      <c r="CK3804" s="1"/>
      <c r="CL3804" s="1"/>
      <c r="CM3804" s="1"/>
      <c r="CN3804" s="1"/>
      <c r="CO3804" s="1"/>
      <c r="CP3804" s="1"/>
      <c r="CQ3804" s="1"/>
      <c r="CR3804" s="2"/>
      <c r="CS3804" s="2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2"/>
      <c r="DR3804" s="1"/>
      <c r="DS3804" s="1"/>
      <c r="DT3804" s="1"/>
      <c r="DU3804" s="2"/>
      <c r="DV3804" s="1"/>
      <c r="DW3804" s="1"/>
    </row>
    <row r="3805" spans="1:127" x14ac:dyDescent="0.3">
      <c r="A3805" s="1"/>
      <c r="B3805" s="1"/>
      <c r="C3805" s="1"/>
      <c r="D3805" s="1"/>
      <c r="E3805" s="1"/>
      <c r="F3805" s="1"/>
      <c r="G3805" s="2"/>
      <c r="H3805" s="2"/>
      <c r="I3805" s="1"/>
      <c r="J3805" s="1"/>
      <c r="K3805" s="2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2"/>
      <c r="BF3805" s="1"/>
      <c r="BG3805" s="1"/>
      <c r="BH3805" s="1"/>
      <c r="BI3805" s="1"/>
      <c r="BJ3805" s="1"/>
      <c r="BK3805" s="1"/>
      <c r="BL3805" s="1"/>
      <c r="BM3805" s="1"/>
      <c r="BN3805" s="2"/>
      <c r="BO3805" s="1"/>
      <c r="BP3805" s="1"/>
      <c r="BQ3805" s="1"/>
      <c r="BR3805" s="2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2"/>
      <c r="CG3805" s="1"/>
      <c r="CH3805" s="1"/>
      <c r="CI3805" s="2"/>
      <c r="CJ3805" s="1"/>
      <c r="CK3805" s="1"/>
      <c r="CL3805" s="1"/>
      <c r="CM3805" s="1"/>
      <c r="CN3805" s="1"/>
      <c r="CO3805" s="1"/>
      <c r="CP3805" s="1"/>
      <c r="CQ3805" s="1"/>
      <c r="CR3805" s="2"/>
      <c r="CS3805" s="2"/>
      <c r="CT3805" s="2"/>
      <c r="CU3805" s="2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2"/>
      <c r="DR3805" s="1"/>
      <c r="DS3805" s="1"/>
      <c r="DT3805" s="1"/>
      <c r="DU3805" s="2"/>
      <c r="DV3805" s="1"/>
      <c r="DW3805" s="1"/>
    </row>
    <row r="3806" spans="1:127" x14ac:dyDescent="0.3">
      <c r="A3806" s="1"/>
      <c r="B3806" s="1"/>
      <c r="C3806" s="1"/>
      <c r="D3806" s="1"/>
      <c r="E3806" s="1"/>
      <c r="F3806" s="1"/>
      <c r="G3806" s="2"/>
      <c r="H3806" s="2"/>
      <c r="I3806" s="1"/>
      <c r="J3806" s="1"/>
      <c r="K3806" s="2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2"/>
      <c r="BF3806" s="1"/>
      <c r="BG3806" s="1"/>
      <c r="BH3806" s="1"/>
      <c r="BI3806" s="1"/>
      <c r="BJ3806" s="1"/>
      <c r="BK3806" s="1"/>
      <c r="BL3806" s="1"/>
      <c r="BM3806" s="1"/>
      <c r="BN3806" s="2"/>
      <c r="BO3806" s="1"/>
      <c r="BP3806" s="1"/>
      <c r="BQ3806" s="1"/>
      <c r="BR3806" s="2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2"/>
      <c r="CG3806" s="1"/>
      <c r="CH3806" s="1"/>
      <c r="CI3806" s="2"/>
      <c r="CJ3806" s="1"/>
      <c r="CK3806" s="1"/>
      <c r="CL3806" s="1"/>
      <c r="CM3806" s="1"/>
      <c r="CN3806" s="1"/>
      <c r="CO3806" s="1"/>
      <c r="CP3806" s="1"/>
      <c r="CQ3806" s="1"/>
      <c r="CR3806" s="2"/>
      <c r="CS3806" s="2"/>
      <c r="CT3806" s="2"/>
      <c r="CU3806" s="2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2"/>
      <c r="DR3806" s="1"/>
      <c r="DS3806" s="1"/>
      <c r="DT3806" s="1"/>
      <c r="DU3806" s="2"/>
      <c r="DV3806" s="1"/>
      <c r="DW3806" s="1"/>
    </row>
    <row r="3807" spans="1:127" x14ac:dyDescent="0.3">
      <c r="A3807" s="1"/>
      <c r="B3807" s="1"/>
      <c r="C3807" s="1"/>
      <c r="D3807" s="1"/>
      <c r="E3807" s="1"/>
      <c r="F3807" s="1"/>
      <c r="G3807" s="1"/>
      <c r="H3807" s="2"/>
      <c r="I3807" s="1"/>
      <c r="J3807" s="1"/>
      <c r="K3807" s="2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2"/>
      <c r="BF3807" s="1"/>
      <c r="BG3807" s="1"/>
      <c r="BH3807" s="1"/>
      <c r="BI3807" s="1"/>
      <c r="BJ3807" s="1"/>
      <c r="BK3807" s="1"/>
      <c r="BL3807" s="1"/>
      <c r="BM3807" s="1"/>
      <c r="BN3807" s="2"/>
      <c r="BO3807" s="1"/>
      <c r="BP3807" s="1"/>
      <c r="BQ3807" s="1"/>
      <c r="BR3807" s="2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2"/>
      <c r="CG3807" s="1"/>
      <c r="CH3807" s="1"/>
      <c r="CI3807" s="2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2"/>
      <c r="DR3807" s="1"/>
      <c r="DS3807" s="1"/>
      <c r="DT3807" s="1"/>
      <c r="DU3807" s="1"/>
      <c r="DV3807" s="1"/>
      <c r="DW3807" s="1"/>
    </row>
    <row r="3808" spans="1:127" x14ac:dyDescent="0.3">
      <c r="A3808" s="1"/>
      <c r="B3808" s="1"/>
      <c r="C3808" s="1"/>
      <c r="D3808" s="1"/>
      <c r="E3808" s="1"/>
      <c r="F3808" s="1"/>
      <c r="G3808" s="2"/>
      <c r="H3808" s="2"/>
      <c r="I3808" s="1"/>
      <c r="J3808" s="1"/>
      <c r="K3808" s="2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2"/>
      <c r="BF3808" s="1"/>
      <c r="BG3808" s="1"/>
      <c r="BH3808" s="1"/>
      <c r="BI3808" s="1"/>
      <c r="BJ3808" s="1"/>
      <c r="BK3808" s="1"/>
      <c r="BL3808" s="1"/>
      <c r="BM3808" s="1"/>
      <c r="BN3808" s="2"/>
      <c r="BO3808" s="1"/>
      <c r="BP3808" s="1"/>
      <c r="BQ3808" s="1"/>
      <c r="BR3808" s="2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2"/>
      <c r="CG3808" s="1"/>
      <c r="CH3808" s="1"/>
      <c r="CI3808" s="2"/>
      <c r="CJ3808" s="1"/>
      <c r="CK3808" s="1"/>
      <c r="CL3808" s="1"/>
      <c r="CM3808" s="1"/>
      <c r="CN3808" s="1"/>
      <c r="CO3808" s="1"/>
      <c r="CP3808" s="1"/>
      <c r="CQ3808" s="1"/>
      <c r="CR3808" s="2"/>
      <c r="CS3808" s="2"/>
      <c r="CT3808" s="2"/>
      <c r="CU3808" s="2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2"/>
      <c r="DR3808" s="1"/>
      <c r="DS3808" s="1"/>
      <c r="DT3808" s="1"/>
      <c r="DU3808" s="2"/>
      <c r="DV3808" s="1"/>
      <c r="DW3808" s="1"/>
    </row>
    <row r="3809" spans="1:127" x14ac:dyDescent="0.3">
      <c r="A3809" s="1"/>
      <c r="B3809" s="1"/>
      <c r="C3809" s="1"/>
      <c r="D3809" s="1"/>
      <c r="E3809" s="1"/>
      <c r="F3809" s="1"/>
      <c r="G3809" s="1"/>
      <c r="H3809" s="2"/>
      <c r="I3809" s="1"/>
      <c r="J3809" s="1"/>
      <c r="K3809" s="2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2"/>
      <c r="BF3809" s="1"/>
      <c r="BG3809" s="1"/>
      <c r="BH3809" s="1"/>
      <c r="BI3809" s="1"/>
      <c r="BJ3809" s="1"/>
      <c r="BK3809" s="1"/>
      <c r="BL3809" s="1"/>
      <c r="BM3809" s="1"/>
      <c r="BN3809" s="2"/>
      <c r="BO3809" s="1"/>
      <c r="BP3809" s="1"/>
      <c r="BQ3809" s="1"/>
      <c r="BR3809" s="2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2"/>
      <c r="CG3809" s="1"/>
      <c r="CH3809" s="1"/>
      <c r="CI3809" s="2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2"/>
      <c r="DR3809" s="1"/>
      <c r="DS3809" s="1"/>
      <c r="DT3809" s="1"/>
      <c r="DU3809" s="1"/>
      <c r="DV3809" s="1"/>
      <c r="DW3809" s="1"/>
    </row>
    <row r="3810" spans="1:127" x14ac:dyDescent="0.3">
      <c r="A3810" s="1"/>
      <c r="B3810" s="1"/>
      <c r="C3810" s="1"/>
      <c r="D3810" s="1"/>
      <c r="E3810" s="1"/>
      <c r="F3810" s="1"/>
      <c r="G3810" s="1"/>
      <c r="H3810" s="2"/>
      <c r="I3810" s="1"/>
      <c r="J3810" s="1"/>
      <c r="K3810" s="2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2"/>
      <c r="BF3810" s="1"/>
      <c r="BG3810" s="1"/>
      <c r="BH3810" s="1"/>
      <c r="BI3810" s="1"/>
      <c r="BJ3810" s="1"/>
      <c r="BK3810" s="1"/>
      <c r="BL3810" s="1"/>
      <c r="BM3810" s="1"/>
      <c r="BN3810" s="2"/>
      <c r="BO3810" s="1"/>
      <c r="BP3810" s="1"/>
      <c r="BQ3810" s="1"/>
      <c r="BR3810" s="2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2"/>
      <c r="CG3810" s="1"/>
      <c r="CH3810" s="1"/>
      <c r="CI3810" s="2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2"/>
      <c r="DR3810" s="1"/>
      <c r="DS3810" s="1"/>
      <c r="DT3810" s="1"/>
      <c r="DU3810" s="1"/>
      <c r="DV3810" s="1"/>
      <c r="DW3810" s="1"/>
    </row>
    <row r="3811" spans="1:127" x14ac:dyDescent="0.3">
      <c r="A3811" s="1"/>
      <c r="B3811" s="1"/>
      <c r="C3811" s="1"/>
      <c r="D3811" s="1"/>
      <c r="E3811" s="1"/>
      <c r="F3811" s="1"/>
      <c r="G3811" s="2"/>
      <c r="H3811" s="2"/>
      <c r="I3811" s="1"/>
      <c r="J3811" s="1"/>
      <c r="K3811" s="2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2"/>
      <c r="BF3811" s="1"/>
      <c r="BG3811" s="1"/>
      <c r="BH3811" s="1"/>
      <c r="BI3811" s="1"/>
      <c r="BJ3811" s="1"/>
      <c r="BK3811" s="1"/>
      <c r="BL3811" s="1"/>
      <c r="BM3811" s="1"/>
      <c r="BN3811" s="2"/>
      <c r="BO3811" s="1"/>
      <c r="BP3811" s="1"/>
      <c r="BQ3811" s="1"/>
      <c r="BR3811" s="2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2"/>
      <c r="CG3811" s="1"/>
      <c r="CH3811" s="1"/>
      <c r="CI3811" s="2"/>
      <c r="CJ3811" s="1"/>
      <c r="CK3811" s="1"/>
      <c r="CL3811" s="1"/>
      <c r="CM3811" s="1"/>
      <c r="CN3811" s="1"/>
      <c r="CO3811" s="1"/>
      <c r="CP3811" s="1"/>
      <c r="CQ3811" s="1"/>
      <c r="CR3811" s="2"/>
      <c r="CS3811" s="2"/>
      <c r="CT3811" s="2"/>
      <c r="CU3811" s="2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2"/>
      <c r="DR3811" s="1"/>
      <c r="DS3811" s="1"/>
      <c r="DT3811" s="1"/>
      <c r="DU3811" s="2"/>
      <c r="DV3811" s="1"/>
      <c r="DW3811" s="1"/>
    </row>
    <row r="3812" spans="1:127" x14ac:dyDescent="0.3">
      <c r="A3812" s="1"/>
      <c r="B3812" s="1"/>
      <c r="C3812" s="1"/>
      <c r="D3812" s="1"/>
      <c r="E3812" s="1"/>
      <c r="F3812" s="1"/>
      <c r="G3812" s="1"/>
      <c r="H3812" s="2"/>
      <c r="I3812" s="1"/>
      <c r="J3812" s="1"/>
      <c r="K3812" s="2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2"/>
      <c r="BF3812" s="1"/>
      <c r="BG3812" s="1"/>
      <c r="BH3812" s="1"/>
      <c r="BI3812" s="1"/>
      <c r="BJ3812" s="1"/>
      <c r="BK3812" s="1"/>
      <c r="BL3812" s="1"/>
      <c r="BM3812" s="1"/>
      <c r="BN3812" s="2"/>
      <c r="BO3812" s="1"/>
      <c r="BP3812" s="1"/>
      <c r="BQ3812" s="1"/>
      <c r="BR3812" s="2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2"/>
      <c r="CG3812" s="1"/>
      <c r="CH3812" s="1"/>
      <c r="CI3812" s="2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2"/>
      <c r="DR3812" s="1"/>
      <c r="DS3812" s="1"/>
      <c r="DT3812" s="1"/>
      <c r="DU3812" s="1"/>
      <c r="DV3812" s="1"/>
      <c r="DW3812" s="1"/>
    </row>
    <row r="3813" spans="1:127" x14ac:dyDescent="0.3">
      <c r="A3813" s="1"/>
      <c r="B3813" s="1"/>
      <c r="C3813" s="1"/>
      <c r="D3813" s="1"/>
      <c r="E3813" s="1"/>
      <c r="F3813" s="1"/>
      <c r="G3813" s="1"/>
      <c r="H3813" s="2"/>
      <c r="I3813" s="1"/>
      <c r="J3813" s="1"/>
      <c r="K3813" s="2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2"/>
      <c r="BF3813" s="1"/>
      <c r="BG3813" s="1"/>
      <c r="BH3813" s="1"/>
      <c r="BI3813" s="1"/>
      <c r="BJ3813" s="1"/>
      <c r="BK3813" s="1"/>
      <c r="BL3813" s="1"/>
      <c r="BM3813" s="1"/>
      <c r="BN3813" s="2"/>
      <c r="BO3813" s="1"/>
      <c r="BP3813" s="1"/>
      <c r="BQ3813" s="1"/>
      <c r="BR3813" s="2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2"/>
      <c r="CG3813" s="1"/>
      <c r="CH3813" s="1"/>
      <c r="CI3813" s="2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2"/>
      <c r="DR3813" s="1"/>
      <c r="DS3813" s="1"/>
      <c r="DT3813" s="1"/>
      <c r="DU3813" s="1"/>
      <c r="DV3813" s="1"/>
      <c r="DW3813" s="1"/>
    </row>
    <row r="3814" spans="1:127" x14ac:dyDescent="0.3">
      <c r="A3814" s="1"/>
      <c r="B3814" s="1"/>
      <c r="C3814" s="1"/>
      <c r="D3814" s="1"/>
      <c r="E3814" s="1"/>
      <c r="F3814" s="1"/>
      <c r="G3814" s="2"/>
      <c r="H3814" s="2"/>
      <c r="I3814" s="1"/>
      <c r="J3814" s="1"/>
      <c r="K3814" s="2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2"/>
      <c r="BF3814" s="1"/>
      <c r="BG3814" s="1"/>
      <c r="BH3814" s="1"/>
      <c r="BI3814" s="1"/>
      <c r="BJ3814" s="1"/>
      <c r="BK3814" s="1"/>
      <c r="BL3814" s="1"/>
      <c r="BM3814" s="1"/>
      <c r="BN3814" s="2"/>
      <c r="BO3814" s="1"/>
      <c r="BP3814" s="1"/>
      <c r="BQ3814" s="1"/>
      <c r="BR3814" s="2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2"/>
      <c r="CG3814" s="1"/>
      <c r="CH3814" s="1"/>
      <c r="CI3814" s="2"/>
      <c r="CJ3814" s="1"/>
      <c r="CK3814" s="1"/>
      <c r="CL3814" s="1"/>
      <c r="CM3814" s="1"/>
      <c r="CN3814" s="1"/>
      <c r="CO3814" s="1"/>
      <c r="CP3814" s="1"/>
      <c r="CQ3814" s="1"/>
      <c r="CR3814" s="2"/>
      <c r="CS3814" s="2"/>
      <c r="CT3814" s="2"/>
      <c r="CU3814" s="2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2"/>
      <c r="DR3814" s="1"/>
      <c r="DS3814" s="1"/>
      <c r="DT3814" s="1"/>
      <c r="DU3814" s="2"/>
      <c r="DV3814" s="1"/>
      <c r="DW3814" s="1"/>
    </row>
    <row r="3815" spans="1:127" x14ac:dyDescent="0.3">
      <c r="A3815" s="1"/>
      <c r="B3815" s="1"/>
      <c r="C3815" s="1"/>
      <c r="D3815" s="1"/>
      <c r="E3815" s="1"/>
      <c r="F3815" s="1"/>
      <c r="G3815" s="2"/>
      <c r="H3815" s="2"/>
      <c r="I3815" s="1"/>
      <c r="J3815" s="1"/>
      <c r="K3815" s="2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2"/>
      <c r="BF3815" s="1"/>
      <c r="BG3815" s="1"/>
      <c r="BH3815" s="1"/>
      <c r="BI3815" s="1"/>
      <c r="BJ3815" s="1"/>
      <c r="BK3815" s="1"/>
      <c r="BL3815" s="1"/>
      <c r="BM3815" s="1"/>
      <c r="BN3815" s="2"/>
      <c r="BO3815" s="1"/>
      <c r="BP3815" s="1"/>
      <c r="BQ3815" s="1"/>
      <c r="BR3815" s="2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2"/>
      <c r="CG3815" s="1"/>
      <c r="CH3815" s="1"/>
      <c r="CI3815" s="2"/>
      <c r="CJ3815" s="1"/>
      <c r="CK3815" s="1"/>
      <c r="CL3815" s="1"/>
      <c r="CM3815" s="1"/>
      <c r="CN3815" s="1"/>
      <c r="CO3815" s="1"/>
      <c r="CP3815" s="1"/>
      <c r="CQ3815" s="1"/>
      <c r="CR3815" s="2"/>
      <c r="CS3815" s="2"/>
      <c r="CT3815" s="2"/>
      <c r="CU3815" s="2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2"/>
      <c r="DR3815" s="1"/>
      <c r="DS3815" s="1"/>
      <c r="DT3815" s="1"/>
      <c r="DU3815" s="2"/>
      <c r="DV3815" s="1"/>
      <c r="DW3815" s="1"/>
    </row>
    <row r="3816" spans="1:127" x14ac:dyDescent="0.3">
      <c r="A3816" s="1"/>
      <c r="B3816" s="1"/>
      <c r="C3816" s="1"/>
      <c r="D3816" s="1"/>
      <c r="E3816" s="1"/>
      <c r="F3816" s="1"/>
      <c r="G3816" s="2"/>
      <c r="H3816" s="2"/>
      <c r="I3816" s="1"/>
      <c r="J3816" s="1"/>
      <c r="K3816" s="2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2"/>
      <c r="BF3816" s="1"/>
      <c r="BG3816" s="1"/>
      <c r="BH3816" s="1"/>
      <c r="BI3816" s="1"/>
      <c r="BJ3816" s="1"/>
      <c r="BK3816" s="1"/>
      <c r="BL3816" s="1"/>
      <c r="BM3816" s="1"/>
      <c r="BN3816" s="2"/>
      <c r="BO3816" s="1"/>
      <c r="BP3816" s="1"/>
      <c r="BQ3816" s="1"/>
      <c r="BR3816" s="2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2"/>
      <c r="CG3816" s="1"/>
      <c r="CH3816" s="1"/>
      <c r="CI3816" s="2"/>
      <c r="CJ3816" s="1"/>
      <c r="CK3816" s="1"/>
      <c r="CL3816" s="1"/>
      <c r="CM3816" s="1"/>
      <c r="CN3816" s="1"/>
      <c r="CO3816" s="1"/>
      <c r="CP3816" s="1"/>
      <c r="CQ3816" s="1"/>
      <c r="CR3816" s="2"/>
      <c r="CS3816" s="2"/>
      <c r="CT3816" s="2"/>
      <c r="CU3816" s="2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2"/>
      <c r="DR3816" s="1"/>
      <c r="DS3816" s="1"/>
      <c r="DT3816" s="1"/>
      <c r="DU3816" s="2"/>
      <c r="DV3816" s="1"/>
      <c r="DW3816" s="1"/>
    </row>
    <row r="3817" spans="1:127" x14ac:dyDescent="0.3">
      <c r="A3817" s="1"/>
      <c r="B3817" s="1"/>
      <c r="C3817" s="1"/>
      <c r="D3817" s="1"/>
      <c r="E3817" s="1"/>
      <c r="F3817" s="1"/>
      <c r="G3817" s="2"/>
      <c r="H3817" s="2"/>
      <c r="I3817" s="1"/>
      <c r="J3817" s="1"/>
      <c r="K3817" s="2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2"/>
      <c r="BF3817" s="1"/>
      <c r="BG3817" s="1"/>
      <c r="BH3817" s="1"/>
      <c r="BI3817" s="1"/>
      <c r="BJ3817" s="1"/>
      <c r="BK3817" s="1"/>
      <c r="BL3817" s="1"/>
      <c r="BM3817" s="1"/>
      <c r="BN3817" s="2"/>
      <c r="BO3817" s="1"/>
      <c r="BP3817" s="1"/>
      <c r="BQ3817" s="1"/>
      <c r="BR3817" s="2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2"/>
      <c r="CG3817" s="1"/>
      <c r="CH3817" s="1"/>
      <c r="CI3817" s="2"/>
      <c r="CJ3817" s="1"/>
      <c r="CK3817" s="1"/>
      <c r="CL3817" s="1"/>
      <c r="CM3817" s="1"/>
      <c r="CN3817" s="1"/>
      <c r="CO3817" s="1"/>
      <c r="CP3817" s="1"/>
      <c r="CQ3817" s="1"/>
      <c r="CR3817" s="2"/>
      <c r="CS3817" s="2"/>
      <c r="CT3817" s="2"/>
      <c r="CU3817" s="2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2"/>
      <c r="DR3817" s="1"/>
      <c r="DS3817" s="1"/>
      <c r="DT3817" s="1"/>
      <c r="DU3817" s="2"/>
      <c r="DV3817" s="1"/>
      <c r="DW3817" s="1"/>
    </row>
    <row r="3818" spans="1:127" x14ac:dyDescent="0.3">
      <c r="A3818" s="1"/>
      <c r="B3818" s="1"/>
      <c r="C3818" s="1"/>
      <c r="D3818" s="1"/>
      <c r="E3818" s="1"/>
      <c r="F3818" s="1"/>
      <c r="G3818" s="2"/>
      <c r="H3818" s="2"/>
      <c r="I3818" s="1"/>
      <c r="J3818" s="1"/>
      <c r="K3818" s="2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2"/>
      <c r="BF3818" s="1"/>
      <c r="BG3818" s="1"/>
      <c r="BH3818" s="1"/>
      <c r="BI3818" s="1"/>
      <c r="BJ3818" s="1"/>
      <c r="BK3818" s="1"/>
      <c r="BL3818" s="1"/>
      <c r="BM3818" s="1"/>
      <c r="BN3818" s="2"/>
      <c r="BO3818" s="1"/>
      <c r="BP3818" s="1"/>
      <c r="BQ3818" s="1"/>
      <c r="BR3818" s="2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2"/>
      <c r="CG3818" s="1"/>
      <c r="CH3818" s="1"/>
      <c r="CI3818" s="2"/>
      <c r="CJ3818" s="1"/>
      <c r="CK3818" s="1"/>
      <c r="CL3818" s="1"/>
      <c r="CM3818" s="1"/>
      <c r="CN3818" s="1"/>
      <c r="CO3818" s="1"/>
      <c r="CP3818" s="1"/>
      <c r="CQ3818" s="1"/>
      <c r="CR3818" s="2"/>
      <c r="CS3818" s="2"/>
      <c r="CT3818" s="2"/>
      <c r="CU3818" s="2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2"/>
      <c r="DR3818" s="1"/>
      <c r="DS3818" s="1"/>
      <c r="DT3818" s="1"/>
      <c r="DU3818" s="2"/>
      <c r="DV3818" s="1"/>
      <c r="DW3818" s="1"/>
    </row>
    <row r="3819" spans="1:127" x14ac:dyDescent="0.3">
      <c r="A3819" s="1"/>
      <c r="B3819" s="1"/>
      <c r="C3819" s="1"/>
      <c r="D3819" s="1"/>
      <c r="E3819" s="1"/>
      <c r="F3819" s="1"/>
      <c r="G3819" s="2"/>
      <c r="H3819" s="2"/>
      <c r="I3819" s="1"/>
      <c r="J3819" s="1"/>
      <c r="K3819" s="2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2"/>
      <c r="BF3819" s="1"/>
      <c r="BG3819" s="1"/>
      <c r="BH3819" s="1"/>
      <c r="BI3819" s="1"/>
      <c r="BJ3819" s="1"/>
      <c r="BK3819" s="1"/>
      <c r="BL3819" s="1"/>
      <c r="BM3819" s="1"/>
      <c r="BN3819" s="2"/>
      <c r="BO3819" s="1"/>
      <c r="BP3819" s="1"/>
      <c r="BQ3819" s="1"/>
      <c r="BR3819" s="2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2"/>
      <c r="CG3819" s="1"/>
      <c r="CH3819" s="1"/>
      <c r="CI3819" s="2"/>
      <c r="CJ3819" s="1"/>
      <c r="CK3819" s="1"/>
      <c r="CL3819" s="1"/>
      <c r="CM3819" s="1"/>
      <c r="CN3819" s="1"/>
      <c r="CO3819" s="1"/>
      <c r="CP3819" s="1"/>
      <c r="CQ3819" s="1"/>
      <c r="CR3819" s="2"/>
      <c r="CS3819" s="2"/>
      <c r="CT3819" s="2"/>
      <c r="CU3819" s="2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2"/>
      <c r="DR3819" s="1"/>
      <c r="DS3819" s="1"/>
      <c r="DT3819" s="1"/>
      <c r="DU3819" s="2"/>
      <c r="DV3819" s="1"/>
      <c r="DW3819" s="1"/>
    </row>
    <row r="3820" spans="1:127" x14ac:dyDescent="0.3">
      <c r="A3820" s="1"/>
      <c r="B3820" s="1"/>
      <c r="C3820" s="1"/>
      <c r="D3820" s="1"/>
      <c r="E3820" s="1"/>
      <c r="F3820" s="1"/>
      <c r="G3820" s="2"/>
      <c r="H3820" s="2"/>
      <c r="I3820" s="1"/>
      <c r="J3820" s="1"/>
      <c r="K3820" s="2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2"/>
      <c r="BF3820" s="1"/>
      <c r="BG3820" s="1"/>
      <c r="BH3820" s="1"/>
      <c r="BI3820" s="1"/>
      <c r="BJ3820" s="1"/>
      <c r="BK3820" s="1"/>
      <c r="BL3820" s="1"/>
      <c r="BM3820" s="1"/>
      <c r="BN3820" s="2"/>
      <c r="BO3820" s="1"/>
      <c r="BP3820" s="1"/>
      <c r="BQ3820" s="1"/>
      <c r="BR3820" s="2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2"/>
      <c r="CG3820" s="1"/>
      <c r="CH3820" s="1"/>
      <c r="CI3820" s="2"/>
      <c r="CJ3820" s="1"/>
      <c r="CK3820" s="1"/>
      <c r="CL3820" s="1"/>
      <c r="CM3820" s="1"/>
      <c r="CN3820" s="1"/>
      <c r="CO3820" s="1"/>
      <c r="CP3820" s="1"/>
      <c r="CQ3820" s="1"/>
      <c r="CR3820" s="2"/>
      <c r="CS3820" s="2"/>
      <c r="CT3820" s="2"/>
      <c r="CU3820" s="2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2"/>
      <c r="DR3820" s="1"/>
      <c r="DS3820" s="1"/>
      <c r="DT3820" s="1"/>
      <c r="DU3820" s="2"/>
      <c r="DV3820" s="1"/>
      <c r="DW3820" s="1"/>
    </row>
    <row r="3821" spans="1:127" x14ac:dyDescent="0.3">
      <c r="A3821" s="1"/>
      <c r="B3821" s="1"/>
      <c r="C3821" s="1"/>
      <c r="D3821" s="1"/>
      <c r="E3821" s="1"/>
      <c r="F3821" s="1"/>
      <c r="G3821" s="2"/>
      <c r="H3821" s="2"/>
      <c r="I3821" s="1"/>
      <c r="J3821" s="1"/>
      <c r="K3821" s="2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2"/>
      <c r="BF3821" s="1"/>
      <c r="BG3821" s="1"/>
      <c r="BH3821" s="1"/>
      <c r="BI3821" s="1"/>
      <c r="BJ3821" s="1"/>
      <c r="BK3821" s="1"/>
      <c r="BL3821" s="1"/>
      <c r="BM3821" s="1"/>
      <c r="BN3821" s="2"/>
      <c r="BO3821" s="1"/>
      <c r="BP3821" s="1"/>
      <c r="BQ3821" s="1"/>
      <c r="BR3821" s="2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2"/>
      <c r="CG3821" s="1"/>
      <c r="CH3821" s="1"/>
      <c r="CI3821" s="2"/>
      <c r="CJ3821" s="1"/>
      <c r="CK3821" s="1"/>
      <c r="CL3821" s="1"/>
      <c r="CM3821" s="1"/>
      <c r="CN3821" s="1"/>
      <c r="CO3821" s="1"/>
      <c r="CP3821" s="1"/>
      <c r="CQ3821" s="1"/>
      <c r="CR3821" s="2"/>
      <c r="CS3821" s="2"/>
      <c r="CT3821" s="2"/>
      <c r="CU3821" s="2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2"/>
      <c r="DR3821" s="1"/>
      <c r="DS3821" s="1"/>
      <c r="DT3821" s="1"/>
      <c r="DU3821" s="2"/>
      <c r="DV3821" s="1"/>
      <c r="DW3821" s="1"/>
    </row>
    <row r="3822" spans="1:127" x14ac:dyDescent="0.3">
      <c r="A3822" s="1"/>
      <c r="B3822" s="1"/>
      <c r="C3822" s="1"/>
      <c r="D3822" s="1"/>
      <c r="E3822" s="1"/>
      <c r="F3822" s="1"/>
      <c r="G3822" s="2"/>
      <c r="H3822" s="2"/>
      <c r="I3822" s="1"/>
      <c r="J3822" s="1"/>
      <c r="K3822" s="2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2"/>
      <c r="BF3822" s="1"/>
      <c r="BG3822" s="1"/>
      <c r="BH3822" s="1"/>
      <c r="BI3822" s="1"/>
      <c r="BJ3822" s="1"/>
      <c r="BK3822" s="1"/>
      <c r="BL3822" s="1"/>
      <c r="BM3822" s="1"/>
      <c r="BN3822" s="2"/>
      <c r="BO3822" s="1"/>
      <c r="BP3822" s="1"/>
      <c r="BQ3822" s="1"/>
      <c r="BR3822" s="2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2"/>
      <c r="CG3822" s="1"/>
      <c r="CH3822" s="1"/>
      <c r="CI3822" s="2"/>
      <c r="CJ3822" s="1"/>
      <c r="CK3822" s="1"/>
      <c r="CL3822" s="1"/>
      <c r="CM3822" s="1"/>
      <c r="CN3822" s="1"/>
      <c r="CO3822" s="1"/>
      <c r="CP3822" s="1"/>
      <c r="CQ3822" s="1"/>
      <c r="CR3822" s="2"/>
      <c r="CS3822" s="2"/>
      <c r="CT3822" s="2"/>
      <c r="CU3822" s="2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2"/>
      <c r="DR3822" s="1"/>
      <c r="DS3822" s="1"/>
      <c r="DT3822" s="1"/>
      <c r="DU3822" s="2"/>
      <c r="DV3822" s="1"/>
      <c r="DW3822" s="1"/>
    </row>
    <row r="3823" spans="1:127" x14ac:dyDescent="0.3">
      <c r="A3823" s="1"/>
      <c r="B3823" s="1"/>
      <c r="C3823" s="1"/>
      <c r="D3823" s="1"/>
      <c r="E3823" s="1"/>
      <c r="F3823" s="1"/>
      <c r="G3823" s="2"/>
      <c r="H3823" s="2"/>
      <c r="I3823" s="1"/>
      <c r="J3823" s="1"/>
      <c r="K3823" s="2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2"/>
      <c r="BF3823" s="1"/>
      <c r="BG3823" s="1"/>
      <c r="BH3823" s="1"/>
      <c r="BI3823" s="1"/>
      <c r="BJ3823" s="1"/>
      <c r="BK3823" s="1"/>
      <c r="BL3823" s="1"/>
      <c r="BM3823" s="1"/>
      <c r="BN3823" s="2"/>
      <c r="BO3823" s="1"/>
      <c r="BP3823" s="1"/>
      <c r="BQ3823" s="1"/>
      <c r="BR3823" s="2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2"/>
      <c r="CG3823" s="1"/>
      <c r="CH3823" s="1"/>
      <c r="CI3823" s="2"/>
      <c r="CJ3823" s="1"/>
      <c r="CK3823" s="1"/>
      <c r="CL3823" s="1"/>
      <c r="CM3823" s="1"/>
      <c r="CN3823" s="1"/>
      <c r="CO3823" s="1"/>
      <c r="CP3823" s="1"/>
      <c r="CQ3823" s="1"/>
      <c r="CR3823" s="2"/>
      <c r="CS3823" s="2"/>
      <c r="CT3823" s="2"/>
      <c r="CU3823" s="2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2"/>
      <c r="DR3823" s="1"/>
      <c r="DS3823" s="1"/>
      <c r="DT3823" s="1"/>
      <c r="DU3823" s="2"/>
      <c r="DV3823" s="1"/>
      <c r="DW3823" s="1"/>
    </row>
    <row r="3824" spans="1:127" x14ac:dyDescent="0.3">
      <c r="A3824" s="1"/>
      <c r="B3824" s="1"/>
      <c r="C3824" s="1"/>
      <c r="D3824" s="1"/>
      <c r="E3824" s="1"/>
      <c r="F3824" s="1"/>
      <c r="G3824" s="2"/>
      <c r="H3824" s="2"/>
      <c r="I3824" s="1"/>
      <c r="J3824" s="1"/>
      <c r="K3824" s="2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2"/>
      <c r="BF3824" s="1"/>
      <c r="BG3824" s="1"/>
      <c r="BH3824" s="1"/>
      <c r="BI3824" s="1"/>
      <c r="BJ3824" s="1"/>
      <c r="BK3824" s="1"/>
      <c r="BL3824" s="1"/>
      <c r="BM3824" s="1"/>
      <c r="BN3824" s="2"/>
      <c r="BO3824" s="1"/>
      <c r="BP3824" s="1"/>
      <c r="BQ3824" s="1"/>
      <c r="BR3824" s="2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2"/>
      <c r="CG3824" s="1"/>
      <c r="CH3824" s="1"/>
      <c r="CI3824" s="2"/>
      <c r="CJ3824" s="1"/>
      <c r="CK3824" s="1"/>
      <c r="CL3824" s="1"/>
      <c r="CM3824" s="1"/>
      <c r="CN3824" s="1"/>
      <c r="CO3824" s="1"/>
      <c r="CP3824" s="1"/>
      <c r="CQ3824" s="1"/>
      <c r="CR3824" s="2"/>
      <c r="CS3824" s="2"/>
      <c r="CT3824" s="2"/>
      <c r="CU3824" s="2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2"/>
      <c r="DR3824" s="1"/>
      <c r="DS3824" s="1"/>
      <c r="DT3824" s="1"/>
      <c r="DU3824" s="2"/>
      <c r="DV3824" s="1"/>
      <c r="DW3824" s="1"/>
    </row>
    <row r="3825" spans="1:127" x14ac:dyDescent="0.3">
      <c r="A3825" s="1"/>
      <c r="B3825" s="1"/>
      <c r="C3825" s="1"/>
      <c r="D3825" s="1"/>
      <c r="E3825" s="1"/>
      <c r="F3825" s="1"/>
      <c r="G3825" s="2"/>
      <c r="H3825" s="2"/>
      <c r="I3825" s="1"/>
      <c r="J3825" s="1"/>
      <c r="K3825" s="2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2"/>
      <c r="BF3825" s="1"/>
      <c r="BG3825" s="1"/>
      <c r="BH3825" s="1"/>
      <c r="BI3825" s="1"/>
      <c r="BJ3825" s="1"/>
      <c r="BK3825" s="1"/>
      <c r="BL3825" s="1"/>
      <c r="BM3825" s="1"/>
      <c r="BN3825" s="2"/>
      <c r="BO3825" s="1"/>
      <c r="BP3825" s="1"/>
      <c r="BQ3825" s="1"/>
      <c r="BR3825" s="2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2"/>
      <c r="CG3825" s="1"/>
      <c r="CH3825" s="1"/>
      <c r="CI3825" s="2"/>
      <c r="CJ3825" s="1"/>
      <c r="CK3825" s="1"/>
      <c r="CL3825" s="1"/>
      <c r="CM3825" s="1"/>
      <c r="CN3825" s="1"/>
      <c r="CO3825" s="1"/>
      <c r="CP3825" s="1"/>
      <c r="CQ3825" s="1"/>
      <c r="CR3825" s="2"/>
      <c r="CS3825" s="2"/>
      <c r="CT3825" s="2"/>
      <c r="CU3825" s="2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2"/>
      <c r="DR3825" s="1"/>
      <c r="DS3825" s="1"/>
      <c r="DT3825" s="1"/>
      <c r="DU3825" s="2"/>
      <c r="DV3825" s="1"/>
      <c r="DW3825" s="1"/>
    </row>
    <row r="3826" spans="1:127" x14ac:dyDescent="0.3">
      <c r="A3826" s="1"/>
      <c r="B3826" s="1"/>
      <c r="C3826" s="1"/>
      <c r="D3826" s="1"/>
      <c r="E3826" s="1"/>
      <c r="F3826" s="1"/>
      <c r="G3826" s="1"/>
      <c r="H3826" s="2"/>
      <c r="I3826" s="1"/>
      <c r="J3826" s="1"/>
      <c r="K3826" s="2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2"/>
      <c r="BF3826" s="1"/>
      <c r="BG3826" s="1"/>
      <c r="BH3826" s="1"/>
      <c r="BI3826" s="1"/>
      <c r="BJ3826" s="1"/>
      <c r="BK3826" s="1"/>
      <c r="BL3826" s="1"/>
      <c r="BM3826" s="1"/>
      <c r="BN3826" s="2"/>
      <c r="BO3826" s="1"/>
      <c r="BP3826" s="1"/>
      <c r="BQ3826" s="1"/>
      <c r="BR3826" s="2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2"/>
      <c r="CG3826" s="1"/>
      <c r="CH3826" s="1"/>
      <c r="CI3826" s="2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2"/>
      <c r="DR3826" s="1"/>
      <c r="DS3826" s="1"/>
      <c r="DT3826" s="1"/>
      <c r="DU3826" s="2"/>
      <c r="DV3826" s="1"/>
      <c r="DW3826" s="1"/>
    </row>
    <row r="3827" spans="1:127" x14ac:dyDescent="0.3">
      <c r="A3827" s="1"/>
      <c r="B3827" s="1"/>
      <c r="C3827" s="1"/>
      <c r="D3827" s="1"/>
      <c r="E3827" s="1"/>
      <c r="F3827" s="1"/>
      <c r="G3827" s="2"/>
      <c r="H3827" s="2"/>
      <c r="I3827" s="1"/>
      <c r="J3827" s="1"/>
      <c r="K3827" s="2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2"/>
      <c r="BF3827" s="1"/>
      <c r="BG3827" s="1"/>
      <c r="BH3827" s="1"/>
      <c r="BI3827" s="1"/>
      <c r="BJ3827" s="1"/>
      <c r="BK3827" s="1"/>
      <c r="BL3827" s="1"/>
      <c r="BM3827" s="1"/>
      <c r="BN3827" s="2"/>
      <c r="BO3827" s="1"/>
      <c r="BP3827" s="1"/>
      <c r="BQ3827" s="1"/>
      <c r="BR3827" s="2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2"/>
      <c r="CG3827" s="1"/>
      <c r="CH3827" s="1"/>
      <c r="CI3827" s="2"/>
      <c r="CJ3827" s="1"/>
      <c r="CK3827" s="1"/>
      <c r="CL3827" s="1"/>
      <c r="CM3827" s="1"/>
      <c r="CN3827" s="1"/>
      <c r="CO3827" s="1"/>
      <c r="CP3827" s="1"/>
      <c r="CQ3827" s="1"/>
      <c r="CR3827" s="2"/>
      <c r="CS3827" s="2"/>
      <c r="CT3827" s="2"/>
      <c r="CU3827" s="2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2"/>
      <c r="DR3827" s="1"/>
      <c r="DS3827" s="1"/>
      <c r="DT3827" s="1"/>
      <c r="DU3827" s="2"/>
      <c r="DV3827" s="1"/>
      <c r="DW3827" s="1"/>
    </row>
    <row r="3828" spans="1:127" x14ac:dyDescent="0.3">
      <c r="A3828" s="1"/>
      <c r="B3828" s="1"/>
      <c r="C3828" s="1"/>
      <c r="D3828" s="1"/>
      <c r="E3828" s="1"/>
      <c r="F3828" s="1"/>
      <c r="G3828" s="2"/>
      <c r="H3828" s="2"/>
      <c r="I3828" s="1"/>
      <c r="J3828" s="1"/>
      <c r="K3828" s="2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2"/>
      <c r="BF3828" s="1"/>
      <c r="BG3828" s="1"/>
      <c r="BH3828" s="1"/>
      <c r="BI3828" s="1"/>
      <c r="BJ3828" s="1"/>
      <c r="BK3828" s="1"/>
      <c r="BL3828" s="1"/>
      <c r="BM3828" s="1"/>
      <c r="BN3828" s="2"/>
      <c r="BO3828" s="1"/>
      <c r="BP3828" s="1"/>
      <c r="BQ3828" s="1"/>
      <c r="BR3828" s="2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2"/>
      <c r="CG3828" s="1"/>
      <c r="CH3828" s="1"/>
      <c r="CI3828" s="2"/>
      <c r="CJ3828" s="1"/>
      <c r="CK3828" s="1"/>
      <c r="CL3828" s="1"/>
      <c r="CM3828" s="1"/>
      <c r="CN3828" s="1"/>
      <c r="CO3828" s="1"/>
      <c r="CP3828" s="1"/>
      <c r="CQ3828" s="1"/>
      <c r="CR3828" s="2"/>
      <c r="CS3828" s="2"/>
      <c r="CT3828" s="2"/>
      <c r="CU3828" s="2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2"/>
      <c r="DR3828" s="1"/>
      <c r="DS3828" s="1"/>
      <c r="DT3828" s="1"/>
      <c r="DU3828" s="2"/>
      <c r="DV3828" s="1"/>
      <c r="DW3828" s="1"/>
    </row>
    <row r="3829" spans="1:127" x14ac:dyDescent="0.3">
      <c r="A3829" s="1"/>
      <c r="B3829" s="1"/>
      <c r="C3829" s="1"/>
      <c r="D3829" s="1"/>
      <c r="E3829" s="1"/>
      <c r="F3829" s="1"/>
      <c r="G3829" s="2"/>
      <c r="H3829" s="2"/>
      <c r="I3829" s="1"/>
      <c r="J3829" s="1"/>
      <c r="K3829" s="2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2"/>
      <c r="BF3829" s="1"/>
      <c r="BG3829" s="1"/>
      <c r="BH3829" s="1"/>
      <c r="BI3829" s="1"/>
      <c r="BJ3829" s="1"/>
      <c r="BK3829" s="1"/>
      <c r="BL3829" s="1"/>
      <c r="BM3829" s="1"/>
      <c r="BN3829" s="2"/>
      <c r="BO3829" s="1"/>
      <c r="BP3829" s="1"/>
      <c r="BQ3829" s="1"/>
      <c r="BR3829" s="2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2"/>
      <c r="CG3829" s="1"/>
      <c r="CH3829" s="1"/>
      <c r="CI3829" s="2"/>
      <c r="CJ3829" s="1"/>
      <c r="CK3829" s="1"/>
      <c r="CL3829" s="1"/>
      <c r="CM3829" s="1"/>
      <c r="CN3829" s="1"/>
      <c r="CO3829" s="1"/>
      <c r="CP3829" s="1"/>
      <c r="CQ3829" s="1"/>
      <c r="CR3829" s="2"/>
      <c r="CS3829" s="2"/>
      <c r="CT3829" s="2"/>
      <c r="CU3829" s="2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2"/>
      <c r="DR3829" s="1"/>
      <c r="DS3829" s="1"/>
      <c r="DT3829" s="1"/>
      <c r="DU3829" s="2"/>
      <c r="DV3829" s="1"/>
      <c r="DW3829" s="1"/>
    </row>
    <row r="3830" spans="1:127" x14ac:dyDescent="0.3">
      <c r="A3830" s="1"/>
      <c r="B3830" s="1"/>
      <c r="C3830" s="1"/>
      <c r="D3830" s="1"/>
      <c r="E3830" s="1"/>
      <c r="F3830" s="1"/>
      <c r="G3830" s="2"/>
      <c r="H3830" s="2"/>
      <c r="I3830" s="1"/>
      <c r="J3830" s="1"/>
      <c r="K3830" s="2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2"/>
      <c r="BF3830" s="1"/>
      <c r="BG3830" s="1"/>
      <c r="BH3830" s="1"/>
      <c r="BI3830" s="1"/>
      <c r="BJ3830" s="1"/>
      <c r="BK3830" s="1"/>
      <c r="BL3830" s="1"/>
      <c r="BM3830" s="1"/>
      <c r="BN3830" s="2"/>
      <c r="BO3830" s="1"/>
      <c r="BP3830" s="1"/>
      <c r="BQ3830" s="1"/>
      <c r="BR3830" s="2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2"/>
      <c r="CG3830" s="1"/>
      <c r="CH3830" s="1"/>
      <c r="CI3830" s="2"/>
      <c r="CJ3830" s="1"/>
      <c r="CK3830" s="1"/>
      <c r="CL3830" s="1"/>
      <c r="CM3830" s="1"/>
      <c r="CN3830" s="1"/>
      <c r="CO3830" s="1"/>
      <c r="CP3830" s="1"/>
      <c r="CQ3830" s="1"/>
      <c r="CR3830" s="2"/>
      <c r="CS3830" s="2"/>
      <c r="CT3830" s="2"/>
      <c r="CU3830" s="2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2"/>
      <c r="DR3830" s="1"/>
      <c r="DS3830" s="1"/>
      <c r="DT3830" s="1"/>
      <c r="DU3830" s="2"/>
      <c r="DV3830" s="1"/>
      <c r="DW3830" s="1"/>
    </row>
    <row r="3831" spans="1:127" x14ac:dyDescent="0.3">
      <c r="A3831" s="1"/>
      <c r="B3831" s="1"/>
      <c r="C3831" s="1"/>
      <c r="D3831" s="1"/>
      <c r="E3831" s="1"/>
      <c r="F3831" s="1"/>
      <c r="G3831" s="1"/>
      <c r="H3831" s="2"/>
      <c r="I3831" s="1"/>
      <c r="J3831" s="1"/>
      <c r="K3831" s="2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2"/>
      <c r="BF3831" s="1"/>
      <c r="BG3831" s="1"/>
      <c r="BH3831" s="1"/>
      <c r="BI3831" s="1"/>
      <c r="BJ3831" s="1"/>
      <c r="BK3831" s="1"/>
      <c r="BL3831" s="1"/>
      <c r="BM3831" s="1"/>
      <c r="BN3831" s="2"/>
      <c r="BO3831" s="1"/>
      <c r="BP3831" s="1"/>
      <c r="BQ3831" s="1"/>
      <c r="BR3831" s="2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2"/>
      <c r="CG3831" s="1"/>
      <c r="CH3831" s="1"/>
      <c r="CI3831" s="2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2"/>
      <c r="DR3831" s="1"/>
      <c r="DS3831" s="1"/>
      <c r="DT3831" s="1"/>
      <c r="DU3831" s="1"/>
      <c r="DV3831" s="1"/>
      <c r="DW3831" s="1"/>
    </row>
    <row r="3832" spans="1:127" x14ac:dyDescent="0.3">
      <c r="A3832" s="1"/>
      <c r="B3832" s="1"/>
      <c r="C3832" s="1"/>
      <c r="D3832" s="1"/>
      <c r="E3832" s="1"/>
      <c r="F3832" s="1"/>
      <c r="G3832" s="1"/>
      <c r="H3832" s="2"/>
      <c r="I3832" s="1"/>
      <c r="J3832" s="1"/>
      <c r="K3832" s="2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2"/>
      <c r="BF3832" s="1"/>
      <c r="BG3832" s="1"/>
      <c r="BH3832" s="1"/>
      <c r="BI3832" s="1"/>
      <c r="BJ3832" s="1"/>
      <c r="BK3832" s="1"/>
      <c r="BL3832" s="1"/>
      <c r="BM3832" s="1"/>
      <c r="BN3832" s="2"/>
      <c r="BO3832" s="1"/>
      <c r="BP3832" s="1"/>
      <c r="BQ3832" s="1"/>
      <c r="BR3832" s="2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2"/>
      <c r="CG3832" s="1"/>
      <c r="CH3832" s="1"/>
      <c r="CI3832" s="2"/>
      <c r="CJ3832" s="1"/>
      <c r="CK3832" s="1"/>
      <c r="CL3832" s="1"/>
      <c r="CM3832" s="1"/>
      <c r="CN3832" s="1"/>
      <c r="CO3832" s="1"/>
      <c r="CP3832" s="1"/>
      <c r="CQ3832" s="1"/>
      <c r="CR3832" s="2"/>
      <c r="CS3832" s="2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2"/>
      <c r="DR3832" s="1"/>
      <c r="DS3832" s="1"/>
      <c r="DT3832" s="1"/>
      <c r="DU3832" s="2"/>
      <c r="DV3832" s="1"/>
      <c r="DW3832" s="1"/>
    </row>
    <row r="3833" spans="1:127" x14ac:dyDescent="0.3">
      <c r="A3833" s="1"/>
      <c r="B3833" s="1"/>
      <c r="C3833" s="1"/>
      <c r="D3833" s="1"/>
      <c r="E3833" s="1"/>
      <c r="F3833" s="1"/>
      <c r="G3833" s="1"/>
      <c r="H3833" s="2"/>
      <c r="I3833" s="1"/>
      <c r="J3833" s="1"/>
      <c r="K3833" s="2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2"/>
      <c r="BF3833" s="1"/>
      <c r="BG3833" s="1"/>
      <c r="BH3833" s="1"/>
      <c r="BI3833" s="1"/>
      <c r="BJ3833" s="1"/>
      <c r="BK3833" s="1"/>
      <c r="BL3833" s="1"/>
      <c r="BM3833" s="1"/>
      <c r="BN3833" s="2"/>
      <c r="BO3833" s="1"/>
      <c r="BP3833" s="1"/>
      <c r="BQ3833" s="1"/>
      <c r="BR3833" s="2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2"/>
      <c r="CG3833" s="1"/>
      <c r="CH3833" s="1"/>
      <c r="CI3833" s="2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2"/>
      <c r="DR3833" s="1"/>
      <c r="DS3833" s="1"/>
      <c r="DT3833" s="1"/>
      <c r="DU3833" s="1"/>
      <c r="DV3833" s="1"/>
      <c r="DW3833" s="1"/>
    </row>
    <row r="3834" spans="1:127" x14ac:dyDescent="0.3">
      <c r="A3834" s="1"/>
      <c r="B3834" s="1"/>
      <c r="C3834" s="1"/>
      <c r="D3834" s="1"/>
      <c r="E3834" s="1"/>
      <c r="F3834" s="1"/>
      <c r="G3834" s="1"/>
      <c r="H3834" s="2"/>
      <c r="I3834" s="1"/>
      <c r="J3834" s="1"/>
      <c r="K3834" s="2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2"/>
      <c r="BF3834" s="1"/>
      <c r="BG3834" s="1"/>
      <c r="BH3834" s="1"/>
      <c r="BI3834" s="1"/>
      <c r="BJ3834" s="1"/>
      <c r="BK3834" s="1"/>
      <c r="BL3834" s="1"/>
      <c r="BM3834" s="1"/>
      <c r="BN3834" s="2"/>
      <c r="BO3834" s="1"/>
      <c r="BP3834" s="1"/>
      <c r="BQ3834" s="1"/>
      <c r="BR3834" s="2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2"/>
      <c r="CG3834" s="1"/>
      <c r="CH3834" s="1"/>
      <c r="CI3834" s="2"/>
      <c r="CJ3834" s="1"/>
      <c r="CK3834" s="1"/>
      <c r="CL3834" s="1"/>
      <c r="CM3834" s="1"/>
      <c r="CN3834" s="1"/>
      <c r="CO3834" s="1"/>
      <c r="CP3834" s="1"/>
      <c r="CQ3834" s="1"/>
      <c r="CR3834" s="2"/>
      <c r="CS3834" s="2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2"/>
      <c r="DR3834" s="1"/>
      <c r="DS3834" s="1"/>
      <c r="DT3834" s="1"/>
      <c r="DU3834" s="2"/>
      <c r="DV3834" s="1"/>
      <c r="DW3834" s="1"/>
    </row>
    <row r="3835" spans="1:127" x14ac:dyDescent="0.3">
      <c r="A3835" s="1"/>
      <c r="B3835" s="1"/>
      <c r="C3835" s="1"/>
      <c r="D3835" s="1"/>
      <c r="E3835" s="1"/>
      <c r="F3835" s="1"/>
      <c r="G3835" s="1"/>
      <c r="H3835" s="2"/>
      <c r="I3835" s="1"/>
      <c r="J3835" s="1"/>
      <c r="K3835" s="2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2"/>
      <c r="BF3835" s="1"/>
      <c r="BG3835" s="1"/>
      <c r="BH3835" s="1"/>
      <c r="BI3835" s="1"/>
      <c r="BJ3835" s="1"/>
      <c r="BK3835" s="1"/>
      <c r="BL3835" s="1"/>
      <c r="BM3835" s="1"/>
      <c r="BN3835" s="2"/>
      <c r="BO3835" s="1"/>
      <c r="BP3835" s="1"/>
      <c r="BQ3835" s="1"/>
      <c r="BR3835" s="2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2"/>
      <c r="CG3835" s="1"/>
      <c r="CH3835" s="1"/>
      <c r="CI3835" s="2"/>
      <c r="CJ3835" s="1"/>
      <c r="CK3835" s="1"/>
      <c r="CL3835" s="1"/>
      <c r="CM3835" s="1"/>
      <c r="CN3835" s="1"/>
      <c r="CO3835" s="1"/>
      <c r="CP3835" s="1"/>
      <c r="CQ3835" s="1"/>
      <c r="CR3835" s="2"/>
      <c r="CS3835" s="2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2"/>
      <c r="DR3835" s="1"/>
      <c r="DS3835" s="1"/>
      <c r="DT3835" s="1"/>
      <c r="DU3835" s="2"/>
      <c r="DV3835" s="1"/>
      <c r="DW3835" s="1"/>
    </row>
    <row r="3836" spans="1:127" x14ac:dyDescent="0.3">
      <c r="A3836" s="1"/>
      <c r="B3836" s="1"/>
      <c r="C3836" s="1"/>
      <c r="D3836" s="1"/>
      <c r="E3836" s="1"/>
      <c r="F3836" s="1"/>
      <c r="G3836" s="2"/>
      <c r="H3836" s="2"/>
      <c r="I3836" s="1"/>
      <c r="J3836" s="1"/>
      <c r="K3836" s="2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2"/>
      <c r="BF3836" s="1"/>
      <c r="BG3836" s="1"/>
      <c r="BH3836" s="1"/>
      <c r="BI3836" s="1"/>
      <c r="BJ3836" s="1"/>
      <c r="BK3836" s="1"/>
      <c r="BL3836" s="1"/>
      <c r="BM3836" s="1"/>
      <c r="BN3836" s="2"/>
      <c r="BO3836" s="1"/>
      <c r="BP3836" s="1"/>
      <c r="BQ3836" s="1"/>
      <c r="BR3836" s="2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2"/>
      <c r="CG3836" s="1"/>
      <c r="CH3836" s="1"/>
      <c r="CI3836" s="2"/>
      <c r="CJ3836" s="1"/>
      <c r="CK3836" s="1"/>
      <c r="CL3836" s="1"/>
      <c r="CM3836" s="1"/>
      <c r="CN3836" s="1"/>
      <c r="CO3836" s="1"/>
      <c r="CP3836" s="1"/>
      <c r="CQ3836" s="1"/>
      <c r="CR3836" s="2"/>
      <c r="CS3836" s="2"/>
      <c r="CT3836" s="2"/>
      <c r="CU3836" s="2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2"/>
      <c r="DR3836" s="1"/>
      <c r="DS3836" s="1"/>
      <c r="DT3836" s="1"/>
      <c r="DU3836" s="2"/>
      <c r="DV3836" s="1"/>
      <c r="DW3836" s="1"/>
    </row>
    <row r="3837" spans="1:127" x14ac:dyDescent="0.3">
      <c r="A3837" s="1"/>
      <c r="B3837" s="1"/>
      <c r="C3837" s="1"/>
      <c r="D3837" s="1"/>
      <c r="E3837" s="1"/>
      <c r="F3837" s="1"/>
      <c r="G3837" s="2"/>
      <c r="H3837" s="2"/>
      <c r="I3837" s="1"/>
      <c r="J3837" s="1"/>
      <c r="K3837" s="2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2"/>
      <c r="BF3837" s="1"/>
      <c r="BG3837" s="1"/>
      <c r="BH3837" s="1"/>
      <c r="BI3837" s="1"/>
      <c r="BJ3837" s="1"/>
      <c r="BK3837" s="1"/>
      <c r="BL3837" s="1"/>
      <c r="BM3837" s="1"/>
      <c r="BN3837" s="2"/>
      <c r="BO3837" s="1"/>
      <c r="BP3837" s="1"/>
      <c r="BQ3837" s="1"/>
      <c r="BR3837" s="2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2"/>
      <c r="CG3837" s="1"/>
      <c r="CH3837" s="1"/>
      <c r="CI3837" s="2"/>
      <c r="CJ3837" s="1"/>
      <c r="CK3837" s="1"/>
      <c r="CL3837" s="1"/>
      <c r="CM3837" s="1"/>
      <c r="CN3837" s="1"/>
      <c r="CO3837" s="1"/>
      <c r="CP3837" s="1"/>
      <c r="CQ3837" s="1"/>
      <c r="CR3837" s="2"/>
      <c r="CS3837" s="2"/>
      <c r="CT3837" s="2"/>
      <c r="CU3837" s="2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2"/>
      <c r="DR3837" s="1"/>
      <c r="DS3837" s="1"/>
      <c r="DT3837" s="1"/>
      <c r="DU3837" s="2"/>
      <c r="DV3837" s="1"/>
      <c r="DW3837" s="1"/>
    </row>
    <row r="3838" spans="1:127" x14ac:dyDescent="0.3">
      <c r="A3838" s="1"/>
      <c r="B3838" s="1"/>
      <c r="C3838" s="1"/>
      <c r="D3838" s="1"/>
      <c r="E3838" s="1"/>
      <c r="F3838" s="1"/>
      <c r="G3838" s="2"/>
      <c r="H3838" s="2"/>
      <c r="I3838" s="1"/>
      <c r="J3838" s="1"/>
      <c r="K3838" s="2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2"/>
      <c r="BF3838" s="1"/>
      <c r="BG3838" s="1"/>
      <c r="BH3838" s="1"/>
      <c r="BI3838" s="1"/>
      <c r="BJ3838" s="1"/>
      <c r="BK3838" s="1"/>
      <c r="BL3838" s="1"/>
      <c r="BM3838" s="1"/>
      <c r="BN3838" s="2"/>
      <c r="BO3838" s="1"/>
      <c r="BP3838" s="1"/>
      <c r="BQ3838" s="1"/>
      <c r="BR3838" s="2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2"/>
      <c r="CG3838" s="1"/>
      <c r="CH3838" s="1"/>
      <c r="CI3838" s="2"/>
      <c r="CJ3838" s="1"/>
      <c r="CK3838" s="1"/>
      <c r="CL3838" s="1"/>
      <c r="CM3838" s="1"/>
      <c r="CN3838" s="1"/>
      <c r="CO3838" s="1"/>
      <c r="CP3838" s="1"/>
      <c r="CQ3838" s="1"/>
      <c r="CR3838" s="2"/>
      <c r="CS3838" s="2"/>
      <c r="CT3838" s="2"/>
      <c r="CU3838" s="2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2"/>
      <c r="DR3838" s="1"/>
      <c r="DS3838" s="1"/>
      <c r="DT3838" s="1"/>
      <c r="DU3838" s="2"/>
      <c r="DV3838" s="1"/>
      <c r="DW3838" s="1"/>
    </row>
    <row r="3839" spans="1:127" x14ac:dyDescent="0.3">
      <c r="A3839" s="1"/>
      <c r="B3839" s="1"/>
      <c r="C3839" s="1"/>
      <c r="D3839" s="1"/>
      <c r="E3839" s="1"/>
      <c r="F3839" s="1"/>
      <c r="G3839" s="2"/>
      <c r="H3839" s="2"/>
      <c r="I3839" s="1"/>
      <c r="J3839" s="1"/>
      <c r="K3839" s="2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2"/>
      <c r="BF3839" s="1"/>
      <c r="BG3839" s="1"/>
      <c r="BH3839" s="1"/>
      <c r="BI3839" s="1"/>
      <c r="BJ3839" s="1"/>
      <c r="BK3839" s="1"/>
      <c r="BL3839" s="1"/>
      <c r="BM3839" s="1"/>
      <c r="BN3839" s="2"/>
      <c r="BO3839" s="1"/>
      <c r="BP3839" s="1"/>
      <c r="BQ3839" s="1"/>
      <c r="BR3839" s="2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2"/>
      <c r="CG3839" s="1"/>
      <c r="CH3839" s="1"/>
      <c r="CI3839" s="2"/>
      <c r="CJ3839" s="1"/>
      <c r="CK3839" s="1"/>
      <c r="CL3839" s="1"/>
      <c r="CM3839" s="1"/>
      <c r="CN3839" s="1"/>
      <c r="CO3839" s="1"/>
      <c r="CP3839" s="1"/>
      <c r="CQ3839" s="1"/>
      <c r="CR3839" s="2"/>
      <c r="CS3839" s="2"/>
      <c r="CT3839" s="2"/>
      <c r="CU3839" s="2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2"/>
      <c r="DR3839" s="1"/>
      <c r="DS3839" s="1"/>
      <c r="DT3839" s="1"/>
      <c r="DU3839" s="2"/>
      <c r="DV3839" s="1"/>
      <c r="DW3839" s="1"/>
    </row>
    <row r="3840" spans="1:127" x14ac:dyDescent="0.3">
      <c r="A3840" s="1"/>
      <c r="B3840" s="1"/>
      <c r="C3840" s="1"/>
      <c r="D3840" s="1"/>
      <c r="E3840" s="1"/>
      <c r="F3840" s="1"/>
      <c r="G3840" s="2"/>
      <c r="H3840" s="2"/>
      <c r="I3840" s="1"/>
      <c r="J3840" s="1"/>
      <c r="K3840" s="2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2"/>
      <c r="BF3840" s="1"/>
      <c r="BG3840" s="1"/>
      <c r="BH3840" s="1"/>
      <c r="BI3840" s="1"/>
      <c r="BJ3840" s="1"/>
      <c r="BK3840" s="1"/>
      <c r="BL3840" s="1"/>
      <c r="BM3840" s="1"/>
      <c r="BN3840" s="2"/>
      <c r="BO3840" s="1"/>
      <c r="BP3840" s="1"/>
      <c r="BQ3840" s="1"/>
      <c r="BR3840" s="2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2"/>
      <c r="CG3840" s="1"/>
      <c r="CH3840" s="1"/>
      <c r="CI3840" s="2"/>
      <c r="CJ3840" s="1"/>
      <c r="CK3840" s="1"/>
      <c r="CL3840" s="1"/>
      <c r="CM3840" s="1"/>
      <c r="CN3840" s="1"/>
      <c r="CO3840" s="1"/>
      <c r="CP3840" s="1"/>
      <c r="CQ3840" s="1"/>
      <c r="CR3840" s="2"/>
      <c r="CS3840" s="2"/>
      <c r="CT3840" s="2"/>
      <c r="CU3840" s="2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2"/>
      <c r="DR3840" s="1"/>
      <c r="DS3840" s="1"/>
      <c r="DT3840" s="1"/>
      <c r="DU3840" s="2"/>
      <c r="DV3840" s="1"/>
      <c r="DW3840" s="1"/>
    </row>
    <row r="3841" spans="1:127" x14ac:dyDescent="0.3">
      <c r="A3841" s="1"/>
      <c r="B3841" s="1"/>
      <c r="C3841" s="1"/>
      <c r="D3841" s="1"/>
      <c r="E3841" s="1"/>
      <c r="F3841" s="1"/>
      <c r="G3841" s="2"/>
      <c r="H3841" s="2"/>
      <c r="I3841" s="1"/>
      <c r="J3841" s="1"/>
      <c r="K3841" s="2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2"/>
      <c r="BF3841" s="1"/>
      <c r="BG3841" s="1"/>
      <c r="BH3841" s="1"/>
      <c r="BI3841" s="1"/>
      <c r="BJ3841" s="1"/>
      <c r="BK3841" s="1"/>
      <c r="BL3841" s="1"/>
      <c r="BM3841" s="1"/>
      <c r="BN3841" s="2"/>
      <c r="BO3841" s="1"/>
      <c r="BP3841" s="1"/>
      <c r="BQ3841" s="1"/>
      <c r="BR3841" s="2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2"/>
      <c r="CG3841" s="1"/>
      <c r="CH3841" s="1"/>
      <c r="CI3841" s="2"/>
      <c r="CJ3841" s="1"/>
      <c r="CK3841" s="1"/>
      <c r="CL3841" s="1"/>
      <c r="CM3841" s="1"/>
      <c r="CN3841" s="1"/>
      <c r="CO3841" s="1"/>
      <c r="CP3841" s="1"/>
      <c r="CQ3841" s="1"/>
      <c r="CR3841" s="2"/>
      <c r="CS3841" s="2"/>
      <c r="CT3841" s="2"/>
      <c r="CU3841" s="2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2"/>
      <c r="DR3841" s="1"/>
      <c r="DS3841" s="1"/>
      <c r="DT3841" s="1"/>
      <c r="DU3841" s="2"/>
      <c r="DV3841" s="1"/>
      <c r="DW3841" s="1"/>
    </row>
    <row r="3842" spans="1:127" x14ac:dyDescent="0.3">
      <c r="A3842" s="1"/>
      <c r="B3842" s="1"/>
      <c r="C3842" s="1"/>
      <c r="D3842" s="1"/>
      <c r="E3842" s="1"/>
      <c r="F3842" s="1"/>
      <c r="G3842" s="1"/>
      <c r="H3842" s="2"/>
      <c r="I3842" s="1"/>
      <c r="J3842" s="1"/>
      <c r="K3842" s="2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2"/>
      <c r="BF3842" s="1"/>
      <c r="BG3842" s="1"/>
      <c r="BH3842" s="1"/>
      <c r="BI3842" s="1"/>
      <c r="BJ3842" s="1"/>
      <c r="BK3842" s="1"/>
      <c r="BL3842" s="1"/>
      <c r="BM3842" s="1"/>
      <c r="BN3842" s="2"/>
      <c r="BO3842" s="1"/>
      <c r="BP3842" s="1"/>
      <c r="BQ3842" s="1"/>
      <c r="BR3842" s="2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2"/>
      <c r="CG3842" s="1"/>
      <c r="CH3842" s="1"/>
      <c r="CI3842" s="2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2"/>
      <c r="DR3842" s="1"/>
      <c r="DS3842" s="1"/>
      <c r="DT3842" s="1"/>
      <c r="DU3842" s="2"/>
      <c r="DV3842" s="1"/>
      <c r="DW3842" s="1"/>
    </row>
    <row r="3843" spans="1:127" x14ac:dyDescent="0.3">
      <c r="A3843" s="1"/>
      <c r="B3843" s="1"/>
      <c r="C3843" s="1"/>
      <c r="D3843" s="1"/>
      <c r="E3843" s="1"/>
      <c r="F3843" s="1"/>
      <c r="G3843" s="1"/>
      <c r="H3843" s="2"/>
      <c r="I3843" s="1"/>
      <c r="J3843" s="1"/>
      <c r="K3843" s="2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2"/>
      <c r="BF3843" s="1"/>
      <c r="BG3843" s="1"/>
      <c r="BH3843" s="1"/>
      <c r="BI3843" s="1"/>
      <c r="BJ3843" s="1"/>
      <c r="BK3843" s="1"/>
      <c r="BL3843" s="1"/>
      <c r="BM3843" s="1"/>
      <c r="BN3843" s="2"/>
      <c r="BO3843" s="1"/>
      <c r="BP3843" s="1"/>
      <c r="BQ3843" s="1"/>
      <c r="BR3843" s="2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2"/>
      <c r="CG3843" s="1"/>
      <c r="CH3843" s="1"/>
      <c r="CI3843" s="2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2"/>
      <c r="DR3843" s="1"/>
      <c r="DS3843" s="1"/>
      <c r="DT3843" s="1"/>
      <c r="DU3843" s="2"/>
      <c r="DV3843" s="1"/>
      <c r="DW3843" s="1"/>
    </row>
    <row r="3844" spans="1:127" x14ac:dyDescent="0.3">
      <c r="A3844" s="1"/>
      <c r="B3844" s="1"/>
      <c r="C3844" s="1"/>
      <c r="D3844" s="1"/>
      <c r="E3844" s="1"/>
      <c r="F3844" s="1"/>
      <c r="G3844" s="1"/>
      <c r="H3844" s="2"/>
      <c r="I3844" s="1"/>
      <c r="J3844" s="1"/>
      <c r="K3844" s="2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2"/>
      <c r="BF3844" s="1"/>
      <c r="BG3844" s="1"/>
      <c r="BH3844" s="1"/>
      <c r="BI3844" s="1"/>
      <c r="BJ3844" s="1"/>
      <c r="BK3844" s="1"/>
      <c r="BL3844" s="1"/>
      <c r="BM3844" s="1"/>
      <c r="BN3844" s="2"/>
      <c r="BO3844" s="1"/>
      <c r="BP3844" s="1"/>
      <c r="BQ3844" s="1"/>
      <c r="BR3844" s="2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2"/>
      <c r="CG3844" s="1"/>
      <c r="CH3844" s="1"/>
      <c r="CI3844" s="2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2"/>
      <c r="DR3844" s="1"/>
      <c r="DS3844" s="1"/>
      <c r="DT3844" s="1"/>
      <c r="DU3844" s="1"/>
      <c r="DV3844" s="1"/>
      <c r="DW3844" s="1"/>
    </row>
    <row r="3845" spans="1:127" x14ac:dyDescent="0.3">
      <c r="A3845" s="1"/>
      <c r="B3845" s="1"/>
      <c r="C3845" s="1"/>
      <c r="D3845" s="1"/>
      <c r="E3845" s="1"/>
      <c r="F3845" s="1"/>
      <c r="G3845" s="1"/>
      <c r="H3845" s="2"/>
      <c r="I3845" s="1"/>
      <c r="J3845" s="1"/>
      <c r="K3845" s="2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2"/>
      <c r="BF3845" s="1"/>
      <c r="BG3845" s="1"/>
      <c r="BH3845" s="1"/>
      <c r="BI3845" s="1"/>
      <c r="BJ3845" s="1"/>
      <c r="BK3845" s="1"/>
      <c r="BL3845" s="1"/>
      <c r="BM3845" s="1"/>
      <c r="BN3845" s="2"/>
      <c r="BO3845" s="1"/>
      <c r="BP3845" s="1"/>
      <c r="BQ3845" s="1"/>
      <c r="BR3845" s="2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2"/>
      <c r="CG3845" s="1"/>
      <c r="CH3845" s="1"/>
      <c r="CI3845" s="2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2"/>
      <c r="DR3845" s="1"/>
      <c r="DS3845" s="1"/>
      <c r="DT3845" s="1"/>
      <c r="DU3845" s="1"/>
      <c r="DV3845" s="1"/>
      <c r="DW3845" s="1"/>
    </row>
    <row r="3846" spans="1:127" x14ac:dyDescent="0.3">
      <c r="A3846" s="1"/>
      <c r="B3846" s="1"/>
      <c r="C3846" s="1"/>
      <c r="D3846" s="1"/>
      <c r="E3846" s="1"/>
      <c r="F3846" s="1"/>
      <c r="G3846" s="2"/>
      <c r="H3846" s="2"/>
      <c r="I3846" s="1"/>
      <c r="J3846" s="1"/>
      <c r="K3846" s="2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2"/>
      <c r="BF3846" s="1"/>
      <c r="BG3846" s="1"/>
      <c r="BH3846" s="1"/>
      <c r="BI3846" s="1"/>
      <c r="BJ3846" s="1"/>
      <c r="BK3846" s="1"/>
      <c r="BL3846" s="1"/>
      <c r="BM3846" s="1"/>
      <c r="BN3846" s="2"/>
      <c r="BO3846" s="1"/>
      <c r="BP3846" s="1"/>
      <c r="BQ3846" s="1"/>
      <c r="BR3846" s="2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2"/>
      <c r="CG3846" s="1"/>
      <c r="CH3846" s="1"/>
      <c r="CI3846" s="2"/>
      <c r="CJ3846" s="1"/>
      <c r="CK3846" s="1"/>
      <c r="CL3846" s="1"/>
      <c r="CM3846" s="1"/>
      <c r="CN3846" s="1"/>
      <c r="CO3846" s="1"/>
      <c r="CP3846" s="1"/>
      <c r="CQ3846" s="1"/>
      <c r="CR3846" s="2"/>
      <c r="CS3846" s="2"/>
      <c r="CT3846" s="2"/>
      <c r="CU3846" s="2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2"/>
      <c r="DR3846" s="1"/>
      <c r="DS3846" s="1"/>
      <c r="DT3846" s="1"/>
      <c r="DU3846" s="2"/>
      <c r="DV3846" s="1"/>
      <c r="DW3846" s="1"/>
    </row>
    <row r="3847" spans="1:127" x14ac:dyDescent="0.3">
      <c r="A3847" s="1"/>
      <c r="B3847" s="1"/>
      <c r="C3847" s="1"/>
      <c r="D3847" s="1"/>
      <c r="E3847" s="1"/>
      <c r="F3847" s="1"/>
      <c r="G3847" s="2"/>
      <c r="H3847" s="2"/>
      <c r="I3847" s="1"/>
      <c r="J3847" s="1"/>
      <c r="K3847" s="2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2"/>
      <c r="BF3847" s="1"/>
      <c r="BG3847" s="1"/>
      <c r="BH3847" s="1"/>
      <c r="BI3847" s="1"/>
      <c r="BJ3847" s="1"/>
      <c r="BK3847" s="1"/>
      <c r="BL3847" s="1"/>
      <c r="BM3847" s="1"/>
      <c r="BN3847" s="2"/>
      <c r="BO3847" s="1"/>
      <c r="BP3847" s="1"/>
      <c r="BQ3847" s="1"/>
      <c r="BR3847" s="2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2"/>
      <c r="CG3847" s="1"/>
      <c r="CH3847" s="1"/>
      <c r="CI3847" s="2"/>
      <c r="CJ3847" s="1"/>
      <c r="CK3847" s="1"/>
      <c r="CL3847" s="1"/>
      <c r="CM3847" s="1"/>
      <c r="CN3847" s="1"/>
      <c r="CO3847" s="1"/>
      <c r="CP3847" s="1"/>
      <c r="CQ3847" s="1"/>
      <c r="CR3847" s="2"/>
      <c r="CS3847" s="2"/>
      <c r="CT3847" s="2"/>
      <c r="CU3847" s="2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2"/>
      <c r="DR3847" s="1"/>
      <c r="DS3847" s="1"/>
      <c r="DT3847" s="1"/>
      <c r="DU3847" s="2"/>
      <c r="DV3847" s="1"/>
      <c r="DW3847" s="1"/>
    </row>
    <row r="3848" spans="1:127" x14ac:dyDescent="0.3">
      <c r="A3848" s="1"/>
      <c r="B3848" s="1"/>
      <c r="C3848" s="1"/>
      <c r="D3848" s="1"/>
      <c r="E3848" s="1"/>
      <c r="F3848" s="1"/>
      <c r="G3848" s="2"/>
      <c r="H3848" s="2"/>
      <c r="I3848" s="1"/>
      <c r="J3848" s="1"/>
      <c r="K3848" s="2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2"/>
      <c r="BF3848" s="1"/>
      <c r="BG3848" s="1"/>
      <c r="BH3848" s="1"/>
      <c r="BI3848" s="1"/>
      <c r="BJ3848" s="1"/>
      <c r="BK3848" s="1"/>
      <c r="BL3848" s="1"/>
      <c r="BM3848" s="1"/>
      <c r="BN3848" s="2"/>
      <c r="BO3848" s="1"/>
      <c r="BP3848" s="1"/>
      <c r="BQ3848" s="1"/>
      <c r="BR3848" s="2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2"/>
      <c r="CG3848" s="1"/>
      <c r="CH3848" s="1"/>
      <c r="CI3848" s="2"/>
      <c r="CJ3848" s="1"/>
      <c r="CK3848" s="1"/>
      <c r="CL3848" s="1"/>
      <c r="CM3848" s="1"/>
      <c r="CN3848" s="1"/>
      <c r="CO3848" s="1"/>
      <c r="CP3848" s="1"/>
      <c r="CQ3848" s="1"/>
      <c r="CR3848" s="2"/>
      <c r="CS3848" s="2"/>
      <c r="CT3848" s="2"/>
      <c r="CU3848" s="2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2"/>
      <c r="DR3848" s="1"/>
      <c r="DS3848" s="1"/>
      <c r="DT3848" s="1"/>
      <c r="DU3848" s="2"/>
      <c r="DV3848" s="1"/>
      <c r="DW3848" s="1"/>
    </row>
    <row r="3849" spans="1:127" x14ac:dyDescent="0.3">
      <c r="A3849" s="1"/>
      <c r="B3849" s="1"/>
      <c r="C3849" s="1"/>
      <c r="D3849" s="1"/>
      <c r="E3849" s="1"/>
      <c r="F3849" s="1"/>
      <c r="G3849" s="2"/>
      <c r="H3849" s="2"/>
      <c r="I3849" s="1"/>
      <c r="J3849" s="1"/>
      <c r="K3849" s="2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2"/>
      <c r="BF3849" s="1"/>
      <c r="BG3849" s="1"/>
      <c r="BH3849" s="1"/>
      <c r="BI3849" s="1"/>
      <c r="BJ3849" s="1"/>
      <c r="BK3849" s="1"/>
      <c r="BL3849" s="1"/>
      <c r="BM3849" s="1"/>
      <c r="BN3849" s="2"/>
      <c r="BO3849" s="1"/>
      <c r="BP3849" s="1"/>
      <c r="BQ3849" s="1"/>
      <c r="BR3849" s="2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2"/>
      <c r="CG3849" s="1"/>
      <c r="CH3849" s="1"/>
      <c r="CI3849" s="2"/>
      <c r="CJ3849" s="1"/>
      <c r="CK3849" s="1"/>
      <c r="CL3849" s="1"/>
      <c r="CM3849" s="1"/>
      <c r="CN3849" s="1"/>
      <c r="CO3849" s="1"/>
      <c r="CP3849" s="1"/>
      <c r="CQ3849" s="1"/>
      <c r="CR3849" s="2"/>
      <c r="CS3849" s="2"/>
      <c r="CT3849" s="2"/>
      <c r="CU3849" s="2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2"/>
      <c r="DR3849" s="1"/>
      <c r="DS3849" s="1"/>
      <c r="DT3849" s="1"/>
      <c r="DU3849" s="2"/>
      <c r="DV3849" s="1"/>
      <c r="DW3849" s="1"/>
    </row>
    <row r="3850" spans="1:127" x14ac:dyDescent="0.3">
      <c r="A3850" s="1"/>
      <c r="B3850" s="1"/>
      <c r="C3850" s="1"/>
      <c r="D3850" s="1"/>
      <c r="E3850" s="1"/>
      <c r="F3850" s="1"/>
      <c r="G3850" s="2"/>
      <c r="H3850" s="2"/>
      <c r="I3850" s="1"/>
      <c r="J3850" s="1"/>
      <c r="K3850" s="2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2"/>
      <c r="BF3850" s="1"/>
      <c r="BG3850" s="1"/>
      <c r="BH3850" s="1"/>
      <c r="BI3850" s="1"/>
      <c r="BJ3850" s="1"/>
      <c r="BK3850" s="1"/>
      <c r="BL3850" s="1"/>
      <c r="BM3850" s="1"/>
      <c r="BN3850" s="2"/>
      <c r="BO3850" s="1"/>
      <c r="BP3850" s="1"/>
      <c r="BQ3850" s="1"/>
      <c r="BR3850" s="2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2"/>
      <c r="CG3850" s="1"/>
      <c r="CH3850" s="1"/>
      <c r="CI3850" s="2"/>
      <c r="CJ3850" s="1"/>
      <c r="CK3850" s="1"/>
      <c r="CL3850" s="1"/>
      <c r="CM3850" s="1"/>
      <c r="CN3850" s="1"/>
      <c r="CO3850" s="1"/>
      <c r="CP3850" s="1"/>
      <c r="CQ3850" s="1"/>
      <c r="CR3850" s="2"/>
      <c r="CS3850" s="2"/>
      <c r="CT3850" s="2"/>
      <c r="CU3850" s="2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2"/>
      <c r="DR3850" s="1"/>
      <c r="DS3850" s="1"/>
      <c r="DT3850" s="1"/>
      <c r="DU3850" s="2"/>
      <c r="DV3850" s="1"/>
      <c r="DW3850" s="1"/>
    </row>
    <row r="3851" spans="1:127" x14ac:dyDescent="0.3">
      <c r="A3851" s="1"/>
      <c r="B3851" s="1"/>
      <c r="C3851" s="1"/>
      <c r="D3851" s="1"/>
      <c r="E3851" s="1"/>
      <c r="F3851" s="1"/>
      <c r="G3851" s="2"/>
      <c r="H3851" s="2"/>
      <c r="I3851" s="1"/>
      <c r="J3851" s="1"/>
      <c r="K3851" s="2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2"/>
      <c r="BF3851" s="1"/>
      <c r="BG3851" s="1"/>
      <c r="BH3851" s="1"/>
      <c r="BI3851" s="1"/>
      <c r="BJ3851" s="1"/>
      <c r="BK3851" s="1"/>
      <c r="BL3851" s="1"/>
      <c r="BM3851" s="1"/>
      <c r="BN3851" s="2"/>
      <c r="BO3851" s="1"/>
      <c r="BP3851" s="1"/>
      <c r="BQ3851" s="1"/>
      <c r="BR3851" s="2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2"/>
      <c r="CG3851" s="1"/>
      <c r="CH3851" s="1"/>
      <c r="CI3851" s="2"/>
      <c r="CJ3851" s="1"/>
      <c r="CK3851" s="1"/>
      <c r="CL3851" s="1"/>
      <c r="CM3851" s="1"/>
      <c r="CN3851" s="1"/>
      <c r="CO3851" s="1"/>
      <c r="CP3851" s="1"/>
      <c r="CQ3851" s="1"/>
      <c r="CR3851" s="2"/>
      <c r="CS3851" s="2"/>
      <c r="CT3851" s="2"/>
      <c r="CU3851" s="2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2"/>
      <c r="DR3851" s="1"/>
      <c r="DS3851" s="1"/>
      <c r="DT3851" s="1"/>
      <c r="DU3851" s="2"/>
      <c r="DV3851" s="1"/>
      <c r="DW3851" s="1"/>
    </row>
    <row r="3852" spans="1:127" x14ac:dyDescent="0.3">
      <c r="A3852" s="1"/>
      <c r="B3852" s="1"/>
      <c r="C3852" s="1"/>
      <c r="D3852" s="1"/>
      <c r="E3852" s="1"/>
      <c r="F3852" s="1"/>
      <c r="G3852" s="2"/>
      <c r="H3852" s="2"/>
      <c r="I3852" s="1"/>
      <c r="J3852" s="1"/>
      <c r="K3852" s="2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2"/>
      <c r="BF3852" s="1"/>
      <c r="BG3852" s="1"/>
      <c r="BH3852" s="1"/>
      <c r="BI3852" s="1"/>
      <c r="BJ3852" s="1"/>
      <c r="BK3852" s="1"/>
      <c r="BL3852" s="1"/>
      <c r="BM3852" s="1"/>
      <c r="BN3852" s="2"/>
      <c r="BO3852" s="1"/>
      <c r="BP3852" s="1"/>
      <c r="BQ3852" s="1"/>
      <c r="BR3852" s="2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2"/>
      <c r="CG3852" s="1"/>
      <c r="CH3852" s="1"/>
      <c r="CI3852" s="2"/>
      <c r="CJ3852" s="1"/>
      <c r="CK3852" s="1"/>
      <c r="CL3852" s="1"/>
      <c r="CM3852" s="1"/>
      <c r="CN3852" s="1"/>
      <c r="CO3852" s="1"/>
      <c r="CP3852" s="1"/>
      <c r="CQ3852" s="1"/>
      <c r="CR3852" s="2"/>
      <c r="CS3852" s="2"/>
      <c r="CT3852" s="2"/>
      <c r="CU3852" s="2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2"/>
      <c r="DR3852" s="1"/>
      <c r="DS3852" s="1"/>
      <c r="DT3852" s="1"/>
      <c r="DU3852" s="2"/>
      <c r="DV3852" s="1"/>
      <c r="DW3852" s="1"/>
    </row>
    <row r="3853" spans="1:127" x14ac:dyDescent="0.3">
      <c r="A3853" s="1"/>
      <c r="B3853" s="1"/>
      <c r="C3853" s="1"/>
      <c r="D3853" s="1"/>
      <c r="E3853" s="1"/>
      <c r="F3853" s="1"/>
      <c r="G3853" s="2"/>
      <c r="H3853" s="2"/>
      <c r="I3853" s="1"/>
      <c r="J3853" s="1"/>
      <c r="K3853" s="2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2"/>
      <c r="BF3853" s="1"/>
      <c r="BG3853" s="1"/>
      <c r="BH3853" s="1"/>
      <c r="BI3853" s="1"/>
      <c r="BJ3853" s="1"/>
      <c r="BK3853" s="1"/>
      <c r="BL3853" s="1"/>
      <c r="BM3853" s="1"/>
      <c r="BN3853" s="2"/>
      <c r="BO3853" s="1"/>
      <c r="BP3853" s="1"/>
      <c r="BQ3853" s="1"/>
      <c r="BR3853" s="2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2"/>
      <c r="CG3853" s="1"/>
      <c r="CH3853" s="1"/>
      <c r="CI3853" s="2"/>
      <c r="CJ3853" s="1"/>
      <c r="CK3853" s="1"/>
      <c r="CL3853" s="1"/>
      <c r="CM3853" s="1"/>
      <c r="CN3853" s="1"/>
      <c r="CO3853" s="1"/>
      <c r="CP3853" s="1"/>
      <c r="CQ3853" s="1"/>
      <c r="CR3853" s="2"/>
      <c r="CS3853" s="2"/>
      <c r="CT3853" s="2"/>
      <c r="CU3853" s="2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2"/>
      <c r="DR3853" s="1"/>
      <c r="DS3853" s="1"/>
      <c r="DT3853" s="1"/>
      <c r="DU3853" s="2"/>
      <c r="DV3853" s="1"/>
      <c r="DW3853" s="1"/>
    </row>
    <row r="3854" spans="1:127" x14ac:dyDescent="0.3">
      <c r="A3854" s="1"/>
      <c r="B3854" s="1"/>
      <c r="C3854" s="1"/>
      <c r="D3854" s="1"/>
      <c r="E3854" s="1"/>
      <c r="F3854" s="1"/>
      <c r="G3854" s="2"/>
      <c r="H3854" s="2"/>
      <c r="I3854" s="1"/>
      <c r="J3854" s="1"/>
      <c r="K3854" s="2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2"/>
      <c r="BF3854" s="1"/>
      <c r="BG3854" s="1"/>
      <c r="BH3854" s="1"/>
      <c r="BI3854" s="1"/>
      <c r="BJ3854" s="1"/>
      <c r="BK3854" s="1"/>
      <c r="BL3854" s="1"/>
      <c r="BM3854" s="1"/>
      <c r="BN3854" s="2"/>
      <c r="BO3854" s="1"/>
      <c r="BP3854" s="1"/>
      <c r="BQ3854" s="1"/>
      <c r="BR3854" s="2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2"/>
      <c r="CG3854" s="1"/>
      <c r="CH3854" s="1"/>
      <c r="CI3854" s="2"/>
      <c r="CJ3854" s="1"/>
      <c r="CK3854" s="1"/>
      <c r="CL3854" s="1"/>
      <c r="CM3854" s="1"/>
      <c r="CN3854" s="1"/>
      <c r="CO3854" s="1"/>
      <c r="CP3854" s="1"/>
      <c r="CQ3854" s="1"/>
      <c r="CR3854" s="2"/>
      <c r="CS3854" s="2"/>
      <c r="CT3854" s="2"/>
      <c r="CU3854" s="2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2"/>
      <c r="DR3854" s="1"/>
      <c r="DS3854" s="1"/>
      <c r="DT3854" s="1"/>
      <c r="DU3854" s="2"/>
      <c r="DV3854" s="1"/>
      <c r="DW3854" s="1"/>
    </row>
    <row r="3855" spans="1:127" x14ac:dyDescent="0.3">
      <c r="A3855" s="1"/>
      <c r="B3855" s="1"/>
      <c r="C3855" s="1"/>
      <c r="D3855" s="1"/>
      <c r="E3855" s="1"/>
      <c r="F3855" s="1"/>
      <c r="G3855" s="2"/>
      <c r="H3855" s="2"/>
      <c r="I3855" s="1"/>
      <c r="J3855" s="1"/>
      <c r="K3855" s="2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2"/>
      <c r="BF3855" s="1"/>
      <c r="BG3855" s="1"/>
      <c r="BH3855" s="1"/>
      <c r="BI3855" s="1"/>
      <c r="BJ3855" s="1"/>
      <c r="BK3855" s="1"/>
      <c r="BL3855" s="1"/>
      <c r="BM3855" s="1"/>
      <c r="BN3855" s="2"/>
      <c r="BO3855" s="1"/>
      <c r="BP3855" s="1"/>
      <c r="BQ3855" s="1"/>
      <c r="BR3855" s="2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2"/>
      <c r="CG3855" s="1"/>
      <c r="CH3855" s="1"/>
      <c r="CI3855" s="2"/>
      <c r="CJ3855" s="1"/>
      <c r="CK3855" s="1"/>
      <c r="CL3855" s="1"/>
      <c r="CM3855" s="1"/>
      <c r="CN3855" s="1"/>
      <c r="CO3855" s="1"/>
      <c r="CP3855" s="1"/>
      <c r="CQ3855" s="1"/>
      <c r="CR3855" s="2"/>
      <c r="CS3855" s="2"/>
      <c r="CT3855" s="2"/>
      <c r="CU3855" s="2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2"/>
      <c r="DR3855" s="1"/>
      <c r="DS3855" s="1"/>
      <c r="DT3855" s="1"/>
      <c r="DU3855" s="2"/>
      <c r="DV3855" s="1"/>
      <c r="DW3855" s="1"/>
    </row>
    <row r="3856" spans="1:127" x14ac:dyDescent="0.3">
      <c r="A3856" s="1"/>
      <c r="B3856" s="1"/>
      <c r="C3856" s="1"/>
      <c r="D3856" s="1"/>
      <c r="E3856" s="1"/>
      <c r="F3856" s="1"/>
      <c r="G3856" s="1"/>
      <c r="H3856" s="2"/>
      <c r="I3856" s="1"/>
      <c r="J3856" s="1"/>
      <c r="K3856" s="2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2"/>
      <c r="BF3856" s="1"/>
      <c r="BG3856" s="1"/>
      <c r="BH3856" s="1"/>
      <c r="BI3856" s="1"/>
      <c r="BJ3856" s="1"/>
      <c r="BK3856" s="1"/>
      <c r="BL3856" s="1"/>
      <c r="BM3856" s="1"/>
      <c r="BN3856" s="2"/>
      <c r="BO3856" s="1"/>
      <c r="BP3856" s="1"/>
      <c r="BQ3856" s="1"/>
      <c r="BR3856" s="2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2"/>
      <c r="CG3856" s="1"/>
      <c r="CH3856" s="1"/>
      <c r="CI3856" s="2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2"/>
      <c r="DR3856" s="1"/>
      <c r="DS3856" s="1"/>
      <c r="DT3856" s="1"/>
      <c r="DU3856" s="2"/>
      <c r="DV3856" s="1"/>
      <c r="DW3856" s="1"/>
    </row>
    <row r="3857" spans="1:127" x14ac:dyDescent="0.3">
      <c r="A3857" s="1"/>
      <c r="B3857" s="1"/>
      <c r="C3857" s="1"/>
      <c r="D3857" s="1"/>
      <c r="E3857" s="1"/>
      <c r="F3857" s="1"/>
      <c r="G3857" s="1"/>
      <c r="H3857" s="2"/>
      <c r="I3857" s="1"/>
      <c r="J3857" s="1"/>
      <c r="K3857" s="2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2"/>
      <c r="BF3857" s="1"/>
      <c r="BG3857" s="1"/>
      <c r="BH3857" s="1"/>
      <c r="BI3857" s="1"/>
      <c r="BJ3857" s="1"/>
      <c r="BK3857" s="1"/>
      <c r="BL3857" s="1"/>
      <c r="BM3857" s="1"/>
      <c r="BN3857" s="2"/>
      <c r="BO3857" s="1"/>
      <c r="BP3857" s="1"/>
      <c r="BQ3857" s="1"/>
      <c r="BR3857" s="2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2"/>
      <c r="CG3857" s="1"/>
      <c r="CH3857" s="1"/>
      <c r="CI3857" s="2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2"/>
      <c r="DR3857" s="1"/>
      <c r="DS3857" s="1"/>
      <c r="DT3857" s="1"/>
      <c r="DU3857" s="2"/>
      <c r="DV3857" s="1"/>
      <c r="DW3857" s="1"/>
    </row>
    <row r="3858" spans="1:127" x14ac:dyDescent="0.3">
      <c r="A3858" s="1"/>
      <c r="B3858" s="1"/>
      <c r="C3858" s="1"/>
      <c r="D3858" s="1"/>
      <c r="E3858" s="1"/>
      <c r="F3858" s="1"/>
      <c r="G3858" s="1"/>
      <c r="H3858" s="2"/>
      <c r="I3858" s="1"/>
      <c r="J3858" s="1"/>
      <c r="K3858" s="2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2"/>
      <c r="BF3858" s="1"/>
      <c r="BG3858" s="1"/>
      <c r="BH3858" s="1"/>
      <c r="BI3858" s="1"/>
      <c r="BJ3858" s="1"/>
      <c r="BK3858" s="1"/>
      <c r="BL3858" s="1"/>
      <c r="BM3858" s="1"/>
      <c r="BN3858" s="2"/>
      <c r="BO3858" s="1"/>
      <c r="BP3858" s="1"/>
      <c r="BQ3858" s="1"/>
      <c r="BR3858" s="2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2"/>
      <c r="CG3858" s="1"/>
      <c r="CH3858" s="1"/>
      <c r="CI3858" s="2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2"/>
      <c r="DR3858" s="1"/>
      <c r="DS3858" s="1"/>
      <c r="DT3858" s="1"/>
      <c r="DU3858" s="2"/>
      <c r="DV3858" s="1"/>
      <c r="DW3858" s="1"/>
    </row>
    <row r="3859" spans="1:127" x14ac:dyDescent="0.3">
      <c r="A3859" s="1"/>
      <c r="B3859" s="1"/>
      <c r="C3859" s="1"/>
      <c r="D3859" s="1"/>
      <c r="E3859" s="1"/>
      <c r="F3859" s="1"/>
      <c r="G3859" s="1"/>
      <c r="H3859" s="2"/>
      <c r="I3859" s="1"/>
      <c r="J3859" s="1"/>
      <c r="K3859" s="2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2"/>
      <c r="BF3859" s="1"/>
      <c r="BG3859" s="1"/>
      <c r="BH3859" s="1"/>
      <c r="BI3859" s="1"/>
      <c r="BJ3859" s="1"/>
      <c r="BK3859" s="1"/>
      <c r="BL3859" s="1"/>
      <c r="BM3859" s="1"/>
      <c r="BN3859" s="2"/>
      <c r="BO3859" s="1"/>
      <c r="BP3859" s="1"/>
      <c r="BQ3859" s="1"/>
      <c r="BR3859" s="2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2"/>
      <c r="CG3859" s="1"/>
      <c r="CH3859" s="1"/>
      <c r="CI3859" s="2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2"/>
      <c r="DR3859" s="1"/>
      <c r="DS3859" s="1"/>
      <c r="DT3859" s="1"/>
      <c r="DU3859" s="2"/>
      <c r="DV3859" s="1"/>
      <c r="DW3859" s="1"/>
    </row>
    <row r="3860" spans="1:127" x14ac:dyDescent="0.3">
      <c r="A3860" s="1"/>
      <c r="B3860" s="1"/>
      <c r="C3860" s="1"/>
      <c r="D3860" s="1"/>
      <c r="E3860" s="1"/>
      <c r="F3860" s="1"/>
      <c r="G3860" s="1"/>
      <c r="H3860" s="2"/>
      <c r="I3860" s="1"/>
      <c r="J3860" s="1"/>
      <c r="K3860" s="2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2"/>
      <c r="BF3860" s="1"/>
      <c r="BG3860" s="1"/>
      <c r="BH3860" s="1"/>
      <c r="BI3860" s="1"/>
      <c r="BJ3860" s="1"/>
      <c r="BK3860" s="1"/>
      <c r="BL3860" s="1"/>
      <c r="BM3860" s="1"/>
      <c r="BN3860" s="2"/>
      <c r="BO3860" s="1"/>
      <c r="BP3860" s="1"/>
      <c r="BQ3860" s="1"/>
      <c r="BR3860" s="2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2"/>
      <c r="CG3860" s="1"/>
      <c r="CH3860" s="1"/>
      <c r="CI3860" s="2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2"/>
      <c r="DR3860" s="1"/>
      <c r="DS3860" s="1"/>
      <c r="DT3860" s="1"/>
      <c r="DU3860" s="2"/>
      <c r="DV3860" s="1"/>
      <c r="DW3860" s="1"/>
    </row>
    <row r="3861" spans="1:127" x14ac:dyDescent="0.3">
      <c r="A3861" s="1"/>
      <c r="B3861" s="1"/>
      <c r="C3861" s="1"/>
      <c r="D3861" s="1"/>
      <c r="E3861" s="1"/>
      <c r="F3861" s="1"/>
      <c r="G3861" s="2"/>
      <c r="H3861" s="2"/>
      <c r="I3861" s="1"/>
      <c r="J3861" s="1"/>
      <c r="K3861" s="2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2"/>
      <c r="BF3861" s="1"/>
      <c r="BG3861" s="1"/>
      <c r="BH3861" s="1"/>
      <c r="BI3861" s="1"/>
      <c r="BJ3861" s="1"/>
      <c r="BK3861" s="1"/>
      <c r="BL3861" s="1"/>
      <c r="BM3861" s="1"/>
      <c r="BN3861" s="2"/>
      <c r="BO3861" s="1"/>
      <c r="BP3861" s="1"/>
      <c r="BQ3861" s="1"/>
      <c r="BR3861" s="2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2"/>
      <c r="CG3861" s="1"/>
      <c r="CH3861" s="1"/>
      <c r="CI3861" s="2"/>
      <c r="CJ3861" s="1"/>
      <c r="CK3861" s="1"/>
      <c r="CL3861" s="1"/>
      <c r="CM3861" s="1"/>
      <c r="CN3861" s="1"/>
      <c r="CO3861" s="1"/>
      <c r="CP3861" s="1"/>
      <c r="CQ3861" s="1"/>
      <c r="CR3861" s="2"/>
      <c r="CS3861" s="2"/>
      <c r="CT3861" s="2"/>
      <c r="CU3861" s="2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2"/>
      <c r="DR3861" s="1"/>
      <c r="DS3861" s="1"/>
      <c r="DT3861" s="1"/>
      <c r="DU3861" s="2"/>
      <c r="DV3861" s="1"/>
      <c r="DW3861" s="1"/>
    </row>
    <row r="3862" spans="1:127" x14ac:dyDescent="0.3">
      <c r="A3862" s="1"/>
      <c r="B3862" s="1"/>
      <c r="C3862" s="1"/>
      <c r="D3862" s="1"/>
      <c r="E3862" s="1"/>
      <c r="F3862" s="1"/>
      <c r="G3862" s="2"/>
      <c r="H3862" s="2"/>
      <c r="I3862" s="1"/>
      <c r="J3862" s="1"/>
      <c r="K3862" s="2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2"/>
      <c r="BF3862" s="1"/>
      <c r="BG3862" s="1"/>
      <c r="BH3862" s="1"/>
      <c r="BI3862" s="1"/>
      <c r="BJ3862" s="1"/>
      <c r="BK3862" s="1"/>
      <c r="BL3862" s="1"/>
      <c r="BM3862" s="1"/>
      <c r="BN3862" s="2"/>
      <c r="BO3862" s="1"/>
      <c r="BP3862" s="1"/>
      <c r="BQ3862" s="1"/>
      <c r="BR3862" s="2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2"/>
      <c r="CG3862" s="1"/>
      <c r="CH3862" s="1"/>
      <c r="CI3862" s="2"/>
      <c r="CJ3862" s="1"/>
      <c r="CK3862" s="1"/>
      <c r="CL3862" s="1"/>
      <c r="CM3862" s="1"/>
      <c r="CN3862" s="1"/>
      <c r="CO3862" s="1"/>
      <c r="CP3862" s="1"/>
      <c r="CQ3862" s="1"/>
      <c r="CR3862" s="2"/>
      <c r="CS3862" s="2"/>
      <c r="CT3862" s="2"/>
      <c r="CU3862" s="2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2"/>
      <c r="DR3862" s="1"/>
      <c r="DS3862" s="1"/>
      <c r="DT3862" s="1"/>
      <c r="DU3862" s="2"/>
      <c r="DV3862" s="1"/>
      <c r="DW3862" s="1"/>
    </row>
    <row r="3863" spans="1:127" x14ac:dyDescent="0.3">
      <c r="A3863" s="1"/>
      <c r="B3863" s="1"/>
      <c r="C3863" s="1"/>
      <c r="D3863" s="1"/>
      <c r="E3863" s="1"/>
      <c r="F3863" s="1"/>
      <c r="G3863" s="2"/>
      <c r="H3863" s="2"/>
      <c r="I3863" s="1"/>
      <c r="J3863" s="1"/>
      <c r="K3863" s="2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2"/>
      <c r="BF3863" s="1"/>
      <c r="BG3863" s="1"/>
      <c r="BH3863" s="1"/>
      <c r="BI3863" s="1"/>
      <c r="BJ3863" s="1"/>
      <c r="BK3863" s="1"/>
      <c r="BL3863" s="1"/>
      <c r="BM3863" s="1"/>
      <c r="BN3863" s="2"/>
      <c r="BO3863" s="1"/>
      <c r="BP3863" s="1"/>
      <c r="BQ3863" s="1"/>
      <c r="BR3863" s="2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2"/>
      <c r="CG3863" s="1"/>
      <c r="CH3863" s="1"/>
      <c r="CI3863" s="2"/>
      <c r="CJ3863" s="1"/>
      <c r="CK3863" s="1"/>
      <c r="CL3863" s="1"/>
      <c r="CM3863" s="1"/>
      <c r="CN3863" s="1"/>
      <c r="CO3863" s="1"/>
      <c r="CP3863" s="1"/>
      <c r="CQ3863" s="1"/>
      <c r="CR3863" s="2"/>
      <c r="CS3863" s="2"/>
      <c r="CT3863" s="2"/>
      <c r="CU3863" s="2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2"/>
      <c r="DR3863" s="1"/>
      <c r="DS3863" s="1"/>
      <c r="DT3863" s="1"/>
      <c r="DU3863" s="2"/>
      <c r="DV3863" s="1"/>
      <c r="DW3863" s="1"/>
    </row>
    <row r="3864" spans="1:127" x14ac:dyDescent="0.3">
      <c r="A3864" s="1"/>
      <c r="B3864" s="1"/>
      <c r="C3864" s="1"/>
      <c r="D3864" s="1"/>
      <c r="E3864" s="1"/>
      <c r="F3864" s="1"/>
      <c r="G3864" s="2"/>
      <c r="H3864" s="2"/>
      <c r="I3864" s="1"/>
      <c r="J3864" s="1"/>
      <c r="K3864" s="2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2"/>
      <c r="BF3864" s="1"/>
      <c r="BG3864" s="1"/>
      <c r="BH3864" s="1"/>
      <c r="BI3864" s="1"/>
      <c r="BJ3864" s="1"/>
      <c r="BK3864" s="1"/>
      <c r="BL3864" s="1"/>
      <c r="BM3864" s="1"/>
      <c r="BN3864" s="2"/>
      <c r="BO3864" s="1"/>
      <c r="BP3864" s="1"/>
      <c r="BQ3864" s="1"/>
      <c r="BR3864" s="2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2"/>
      <c r="CG3864" s="1"/>
      <c r="CH3864" s="1"/>
      <c r="CI3864" s="2"/>
      <c r="CJ3864" s="1"/>
      <c r="CK3864" s="1"/>
      <c r="CL3864" s="1"/>
      <c r="CM3864" s="1"/>
      <c r="CN3864" s="1"/>
      <c r="CO3864" s="1"/>
      <c r="CP3864" s="1"/>
      <c r="CQ3864" s="1"/>
      <c r="CR3864" s="2"/>
      <c r="CS3864" s="2"/>
      <c r="CT3864" s="2"/>
      <c r="CU3864" s="2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2"/>
      <c r="DR3864" s="1"/>
      <c r="DS3864" s="1"/>
      <c r="DT3864" s="1"/>
      <c r="DU3864" s="2"/>
      <c r="DV3864" s="1"/>
      <c r="DW3864" s="1"/>
    </row>
    <row r="3865" spans="1:127" x14ac:dyDescent="0.3">
      <c r="A3865" s="1"/>
      <c r="B3865" s="1"/>
      <c r="C3865" s="1"/>
      <c r="D3865" s="1"/>
      <c r="E3865" s="1"/>
      <c r="F3865" s="1"/>
      <c r="G3865" s="1"/>
      <c r="H3865" s="2"/>
      <c r="I3865" s="1"/>
      <c r="J3865" s="1"/>
      <c r="K3865" s="2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2"/>
      <c r="BF3865" s="1"/>
      <c r="BG3865" s="1"/>
      <c r="BH3865" s="1"/>
      <c r="BI3865" s="1"/>
      <c r="BJ3865" s="1"/>
      <c r="BK3865" s="1"/>
      <c r="BL3865" s="1"/>
      <c r="BM3865" s="1"/>
      <c r="BN3865" s="2"/>
      <c r="BO3865" s="1"/>
      <c r="BP3865" s="1"/>
      <c r="BQ3865" s="1"/>
      <c r="BR3865" s="2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2"/>
      <c r="CG3865" s="1"/>
      <c r="CH3865" s="1"/>
      <c r="CI3865" s="2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2"/>
      <c r="DR3865" s="1"/>
      <c r="DS3865" s="1"/>
      <c r="DT3865" s="1"/>
      <c r="DU3865" s="2"/>
      <c r="DV3865" s="1"/>
      <c r="DW3865" s="1"/>
    </row>
    <row r="3866" spans="1:127" x14ac:dyDescent="0.3">
      <c r="A3866" s="1"/>
      <c r="B3866" s="1"/>
      <c r="C3866" s="1"/>
      <c r="D3866" s="1"/>
      <c r="E3866" s="1"/>
      <c r="F3866" s="1"/>
      <c r="G3866" s="1"/>
      <c r="H3866" s="2"/>
      <c r="I3866" s="1"/>
      <c r="J3866" s="1"/>
      <c r="K3866" s="2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2"/>
      <c r="BF3866" s="1"/>
      <c r="BG3866" s="1"/>
      <c r="BH3866" s="1"/>
      <c r="BI3866" s="1"/>
      <c r="BJ3866" s="1"/>
      <c r="BK3866" s="1"/>
      <c r="BL3866" s="1"/>
      <c r="BM3866" s="1"/>
      <c r="BN3866" s="2"/>
      <c r="BO3866" s="1"/>
      <c r="BP3866" s="1"/>
      <c r="BQ3866" s="1"/>
      <c r="BR3866" s="2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2"/>
      <c r="CG3866" s="1"/>
      <c r="CH3866" s="1"/>
      <c r="CI3866" s="2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2"/>
      <c r="DR3866" s="1"/>
      <c r="DS3866" s="1"/>
      <c r="DT3866" s="1"/>
      <c r="DU3866" s="1"/>
      <c r="DV3866" s="1"/>
      <c r="DW3866" s="1"/>
    </row>
    <row r="3867" spans="1:127" x14ac:dyDescent="0.3">
      <c r="A3867" s="1"/>
      <c r="B3867" s="1"/>
      <c r="C3867" s="1"/>
      <c r="D3867" s="1"/>
      <c r="E3867" s="1"/>
      <c r="F3867" s="1"/>
      <c r="G3867" s="2"/>
      <c r="H3867" s="2"/>
      <c r="I3867" s="1"/>
      <c r="J3867" s="1"/>
      <c r="K3867" s="2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2"/>
      <c r="BF3867" s="1"/>
      <c r="BG3867" s="1"/>
      <c r="BH3867" s="1"/>
      <c r="BI3867" s="1"/>
      <c r="BJ3867" s="1"/>
      <c r="BK3867" s="1"/>
      <c r="BL3867" s="1"/>
      <c r="BM3867" s="1"/>
      <c r="BN3867" s="2"/>
      <c r="BO3867" s="1"/>
      <c r="BP3867" s="1"/>
      <c r="BQ3867" s="1"/>
      <c r="BR3867" s="2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2"/>
      <c r="CG3867" s="1"/>
      <c r="CH3867" s="1"/>
      <c r="CI3867" s="2"/>
      <c r="CJ3867" s="1"/>
      <c r="CK3867" s="1"/>
      <c r="CL3867" s="1"/>
      <c r="CM3867" s="1"/>
      <c r="CN3867" s="1"/>
      <c r="CO3867" s="1"/>
      <c r="CP3867" s="1"/>
      <c r="CQ3867" s="1"/>
      <c r="CR3867" s="2"/>
      <c r="CS3867" s="2"/>
      <c r="CT3867" s="2"/>
      <c r="CU3867" s="2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2"/>
      <c r="DR3867" s="1"/>
      <c r="DS3867" s="1"/>
      <c r="DT3867" s="1"/>
      <c r="DU3867" s="2"/>
      <c r="DV3867" s="1"/>
      <c r="DW3867" s="1"/>
    </row>
    <row r="3868" spans="1:127" x14ac:dyDescent="0.3">
      <c r="A3868" s="1"/>
      <c r="B3868" s="1"/>
      <c r="C3868" s="1"/>
      <c r="D3868" s="1"/>
      <c r="E3868" s="1"/>
      <c r="F3868" s="1"/>
      <c r="G3868" s="2"/>
      <c r="H3868" s="2"/>
      <c r="I3868" s="1"/>
      <c r="J3868" s="1"/>
      <c r="K3868" s="2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2"/>
      <c r="BF3868" s="1"/>
      <c r="BG3868" s="1"/>
      <c r="BH3868" s="1"/>
      <c r="BI3868" s="1"/>
      <c r="BJ3868" s="1"/>
      <c r="BK3868" s="1"/>
      <c r="BL3868" s="1"/>
      <c r="BM3868" s="1"/>
      <c r="BN3868" s="2"/>
      <c r="BO3868" s="1"/>
      <c r="BP3868" s="1"/>
      <c r="BQ3868" s="1"/>
      <c r="BR3868" s="2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2"/>
      <c r="CG3868" s="1"/>
      <c r="CH3868" s="1"/>
      <c r="CI3868" s="2"/>
      <c r="CJ3868" s="1"/>
      <c r="CK3868" s="1"/>
      <c r="CL3868" s="1"/>
      <c r="CM3868" s="1"/>
      <c r="CN3868" s="1"/>
      <c r="CO3868" s="1"/>
      <c r="CP3868" s="1"/>
      <c r="CQ3868" s="1"/>
      <c r="CR3868" s="2"/>
      <c r="CS3868" s="2"/>
      <c r="CT3868" s="2"/>
      <c r="CU3868" s="2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2"/>
      <c r="DR3868" s="1"/>
      <c r="DS3868" s="1"/>
      <c r="DT3868" s="1"/>
      <c r="DU3868" s="2"/>
      <c r="DV3868" s="1"/>
      <c r="DW3868" s="1"/>
    </row>
    <row r="3869" spans="1:127" x14ac:dyDescent="0.3">
      <c r="A3869" s="1"/>
      <c r="B3869" s="1"/>
      <c r="C3869" s="1"/>
      <c r="D3869" s="1"/>
      <c r="E3869" s="1"/>
      <c r="F3869" s="1"/>
      <c r="G3869" s="2"/>
      <c r="H3869" s="2"/>
      <c r="I3869" s="1"/>
      <c r="J3869" s="1"/>
      <c r="K3869" s="2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2"/>
      <c r="BF3869" s="1"/>
      <c r="BG3869" s="1"/>
      <c r="BH3869" s="1"/>
      <c r="BI3869" s="1"/>
      <c r="BJ3869" s="1"/>
      <c r="BK3869" s="1"/>
      <c r="BL3869" s="1"/>
      <c r="BM3869" s="1"/>
      <c r="BN3869" s="2"/>
      <c r="BO3869" s="1"/>
      <c r="BP3869" s="1"/>
      <c r="BQ3869" s="1"/>
      <c r="BR3869" s="2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2"/>
      <c r="CG3869" s="1"/>
      <c r="CH3869" s="1"/>
      <c r="CI3869" s="2"/>
      <c r="CJ3869" s="1"/>
      <c r="CK3869" s="1"/>
      <c r="CL3869" s="1"/>
      <c r="CM3869" s="1"/>
      <c r="CN3869" s="1"/>
      <c r="CO3869" s="1"/>
      <c r="CP3869" s="1"/>
      <c r="CQ3869" s="1"/>
      <c r="CR3869" s="2"/>
      <c r="CS3869" s="2"/>
      <c r="CT3869" s="2"/>
      <c r="CU3869" s="2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2"/>
      <c r="DR3869" s="1"/>
      <c r="DS3869" s="1"/>
      <c r="DT3869" s="1"/>
      <c r="DU3869" s="2"/>
      <c r="DV3869" s="1"/>
      <c r="DW3869" s="1"/>
    </row>
    <row r="3870" spans="1:127" x14ac:dyDescent="0.3">
      <c r="A3870" s="1"/>
      <c r="B3870" s="1"/>
      <c r="C3870" s="1"/>
      <c r="D3870" s="1"/>
      <c r="E3870" s="1"/>
      <c r="F3870" s="1"/>
      <c r="G3870" s="2"/>
      <c r="H3870" s="2"/>
      <c r="I3870" s="1"/>
      <c r="J3870" s="1"/>
      <c r="K3870" s="2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2"/>
      <c r="BF3870" s="1"/>
      <c r="BG3870" s="1"/>
      <c r="BH3870" s="1"/>
      <c r="BI3870" s="1"/>
      <c r="BJ3870" s="1"/>
      <c r="BK3870" s="1"/>
      <c r="BL3870" s="1"/>
      <c r="BM3870" s="1"/>
      <c r="BN3870" s="2"/>
      <c r="BO3870" s="1"/>
      <c r="BP3870" s="1"/>
      <c r="BQ3870" s="1"/>
      <c r="BR3870" s="2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2"/>
      <c r="CG3870" s="1"/>
      <c r="CH3870" s="1"/>
      <c r="CI3870" s="2"/>
      <c r="CJ3870" s="1"/>
      <c r="CK3870" s="1"/>
      <c r="CL3870" s="1"/>
      <c r="CM3870" s="1"/>
      <c r="CN3870" s="1"/>
      <c r="CO3870" s="1"/>
      <c r="CP3870" s="1"/>
      <c r="CQ3870" s="1"/>
      <c r="CR3870" s="2"/>
      <c r="CS3870" s="2"/>
      <c r="CT3870" s="2"/>
      <c r="CU3870" s="2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2"/>
      <c r="DR3870" s="1"/>
      <c r="DS3870" s="1"/>
      <c r="DT3870" s="1"/>
      <c r="DU3870" s="2"/>
      <c r="DV3870" s="1"/>
      <c r="DW3870" s="1"/>
    </row>
    <row r="3871" spans="1:127" x14ac:dyDescent="0.3">
      <c r="A3871" s="1"/>
      <c r="B3871" s="1"/>
      <c r="C3871" s="1"/>
      <c r="D3871" s="1"/>
      <c r="E3871" s="1"/>
      <c r="F3871" s="1"/>
      <c r="G3871" s="2"/>
      <c r="H3871" s="2"/>
      <c r="I3871" s="1"/>
      <c r="J3871" s="1"/>
      <c r="K3871" s="2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2"/>
      <c r="BF3871" s="1"/>
      <c r="BG3871" s="1"/>
      <c r="BH3871" s="1"/>
      <c r="BI3871" s="1"/>
      <c r="BJ3871" s="1"/>
      <c r="BK3871" s="1"/>
      <c r="BL3871" s="1"/>
      <c r="BM3871" s="1"/>
      <c r="BN3871" s="2"/>
      <c r="BO3871" s="1"/>
      <c r="BP3871" s="1"/>
      <c r="BQ3871" s="1"/>
      <c r="BR3871" s="2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2"/>
      <c r="CG3871" s="1"/>
      <c r="CH3871" s="1"/>
      <c r="CI3871" s="2"/>
      <c r="CJ3871" s="1"/>
      <c r="CK3871" s="1"/>
      <c r="CL3871" s="1"/>
      <c r="CM3871" s="1"/>
      <c r="CN3871" s="1"/>
      <c r="CO3871" s="1"/>
      <c r="CP3871" s="1"/>
      <c r="CQ3871" s="1"/>
      <c r="CR3871" s="2"/>
      <c r="CS3871" s="2"/>
      <c r="CT3871" s="2"/>
      <c r="CU3871" s="2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2"/>
      <c r="DR3871" s="1"/>
      <c r="DS3871" s="1"/>
      <c r="DT3871" s="1"/>
      <c r="DU3871" s="2"/>
      <c r="DV3871" s="1"/>
      <c r="DW3871" s="1"/>
    </row>
    <row r="3872" spans="1:127" x14ac:dyDescent="0.3">
      <c r="A3872" s="1"/>
      <c r="B3872" s="1"/>
      <c r="C3872" s="1"/>
      <c r="D3872" s="1"/>
      <c r="E3872" s="1"/>
      <c r="F3872" s="1"/>
      <c r="G3872" s="1"/>
      <c r="H3872" s="2"/>
      <c r="I3872" s="1"/>
      <c r="J3872" s="1"/>
      <c r="K3872" s="2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2"/>
      <c r="BF3872" s="1"/>
      <c r="BG3872" s="1"/>
      <c r="BH3872" s="1"/>
      <c r="BI3872" s="1"/>
      <c r="BJ3872" s="1"/>
      <c r="BK3872" s="1"/>
      <c r="BL3872" s="1"/>
      <c r="BM3872" s="1"/>
      <c r="BN3872" s="2"/>
      <c r="BO3872" s="1"/>
      <c r="BP3872" s="1"/>
      <c r="BQ3872" s="1"/>
      <c r="BR3872" s="2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2"/>
      <c r="CG3872" s="1"/>
      <c r="CH3872" s="1"/>
      <c r="CI3872" s="2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2"/>
      <c r="DR3872" s="1"/>
      <c r="DS3872" s="1"/>
      <c r="DT3872" s="1"/>
      <c r="DU3872" s="1"/>
      <c r="DV3872" s="1"/>
      <c r="DW3872" s="1"/>
    </row>
    <row r="3873" spans="1:127" x14ac:dyDescent="0.3">
      <c r="A3873" s="1"/>
      <c r="B3873" s="1"/>
      <c r="C3873" s="1"/>
      <c r="D3873" s="1"/>
      <c r="E3873" s="1"/>
      <c r="F3873" s="1"/>
      <c r="G3873" s="1"/>
      <c r="H3873" s="2"/>
      <c r="I3873" s="1"/>
      <c r="J3873" s="1"/>
      <c r="K3873" s="2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2"/>
      <c r="BF3873" s="1"/>
      <c r="BG3873" s="1"/>
      <c r="BH3873" s="1"/>
      <c r="BI3873" s="1"/>
      <c r="BJ3873" s="1"/>
      <c r="BK3873" s="1"/>
      <c r="BL3873" s="1"/>
      <c r="BM3873" s="1"/>
      <c r="BN3873" s="2"/>
      <c r="BO3873" s="1"/>
      <c r="BP3873" s="1"/>
      <c r="BQ3873" s="1"/>
      <c r="BR3873" s="2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2"/>
      <c r="CG3873" s="1"/>
      <c r="CH3873" s="1"/>
      <c r="CI3873" s="2"/>
      <c r="CJ3873" s="1"/>
      <c r="CK3873" s="1"/>
      <c r="CL3873" s="1"/>
      <c r="CM3873" s="1"/>
      <c r="CN3873" s="1"/>
      <c r="CO3873" s="1"/>
      <c r="CP3873" s="1"/>
      <c r="CQ3873" s="1"/>
      <c r="CR3873" s="2"/>
      <c r="CS3873" s="2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2"/>
      <c r="DR3873" s="1"/>
      <c r="DS3873" s="1"/>
      <c r="DT3873" s="1"/>
      <c r="DU3873" s="2"/>
      <c r="DV3873" s="1"/>
      <c r="DW3873" s="1"/>
    </row>
    <row r="3874" spans="1:127" x14ac:dyDescent="0.3">
      <c r="A3874" s="1"/>
      <c r="B3874" s="1"/>
      <c r="C3874" s="1"/>
      <c r="D3874" s="1"/>
      <c r="E3874" s="1"/>
      <c r="F3874" s="1"/>
      <c r="G3874" s="1"/>
      <c r="H3874" s="2"/>
      <c r="I3874" s="1"/>
      <c r="J3874" s="1"/>
      <c r="K3874" s="2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2"/>
      <c r="BF3874" s="1"/>
      <c r="BG3874" s="1"/>
      <c r="BH3874" s="1"/>
      <c r="BI3874" s="1"/>
      <c r="BJ3874" s="1"/>
      <c r="BK3874" s="1"/>
      <c r="BL3874" s="1"/>
      <c r="BM3874" s="1"/>
      <c r="BN3874" s="2"/>
      <c r="BO3874" s="1"/>
      <c r="BP3874" s="1"/>
      <c r="BQ3874" s="1"/>
      <c r="BR3874" s="2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2"/>
      <c r="CG3874" s="1"/>
      <c r="CH3874" s="1"/>
      <c r="CI3874" s="2"/>
      <c r="CJ3874" s="1"/>
      <c r="CK3874" s="1"/>
      <c r="CL3874" s="1"/>
      <c r="CM3874" s="1"/>
      <c r="CN3874" s="1"/>
      <c r="CO3874" s="1"/>
      <c r="CP3874" s="1"/>
      <c r="CQ3874" s="1"/>
      <c r="CR3874" s="2"/>
      <c r="CS3874" s="2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2"/>
      <c r="DR3874" s="1"/>
      <c r="DS3874" s="1"/>
      <c r="DT3874" s="1"/>
      <c r="DU3874" s="2"/>
      <c r="DV3874" s="1"/>
      <c r="DW3874" s="1"/>
    </row>
    <row r="3875" spans="1:127" x14ac:dyDescent="0.3">
      <c r="A3875" s="1"/>
      <c r="B3875" s="1"/>
      <c r="C3875" s="1"/>
      <c r="D3875" s="1"/>
      <c r="E3875" s="1"/>
      <c r="F3875" s="1"/>
      <c r="G3875" s="1"/>
      <c r="H3875" s="2"/>
      <c r="I3875" s="1"/>
      <c r="J3875" s="1"/>
      <c r="K3875" s="2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2"/>
      <c r="BF3875" s="1"/>
      <c r="BG3875" s="1"/>
      <c r="BH3875" s="1"/>
      <c r="BI3875" s="1"/>
      <c r="BJ3875" s="1"/>
      <c r="BK3875" s="1"/>
      <c r="BL3875" s="1"/>
      <c r="BM3875" s="1"/>
      <c r="BN3875" s="2"/>
      <c r="BO3875" s="1"/>
      <c r="BP3875" s="1"/>
      <c r="BQ3875" s="1"/>
      <c r="BR3875" s="2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2"/>
      <c r="CG3875" s="1"/>
      <c r="CH3875" s="1"/>
      <c r="CI3875" s="2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2"/>
      <c r="DR3875" s="1"/>
      <c r="DS3875" s="1"/>
      <c r="DT3875" s="1"/>
      <c r="DU3875" s="1"/>
      <c r="DV3875" s="1"/>
      <c r="DW3875" s="1"/>
    </row>
    <row r="3876" spans="1:127" x14ac:dyDescent="0.3">
      <c r="A3876" s="1"/>
      <c r="B3876" s="1"/>
      <c r="C3876" s="1"/>
      <c r="D3876" s="1"/>
      <c r="E3876" s="1"/>
      <c r="F3876" s="1"/>
      <c r="G3876" s="1"/>
      <c r="H3876" s="2"/>
      <c r="I3876" s="1"/>
      <c r="J3876" s="1"/>
      <c r="K3876" s="2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2"/>
      <c r="BF3876" s="1"/>
      <c r="BG3876" s="1"/>
      <c r="BH3876" s="1"/>
      <c r="BI3876" s="1"/>
      <c r="BJ3876" s="1"/>
      <c r="BK3876" s="1"/>
      <c r="BL3876" s="1"/>
      <c r="BM3876" s="1"/>
      <c r="BN3876" s="2"/>
      <c r="BO3876" s="1"/>
      <c r="BP3876" s="1"/>
      <c r="BQ3876" s="1"/>
      <c r="BR3876" s="2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2"/>
      <c r="CG3876" s="1"/>
      <c r="CH3876" s="1"/>
      <c r="CI3876" s="2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2"/>
      <c r="DR3876" s="1"/>
      <c r="DS3876" s="1"/>
      <c r="DT3876" s="1"/>
      <c r="DU3876" s="1"/>
      <c r="DV3876" s="1"/>
      <c r="DW3876" s="1"/>
    </row>
    <row r="3877" spans="1:127" x14ac:dyDescent="0.3">
      <c r="A3877" s="1"/>
      <c r="B3877" s="1"/>
      <c r="C3877" s="1"/>
      <c r="D3877" s="1"/>
      <c r="E3877" s="1"/>
      <c r="F3877" s="1"/>
      <c r="G3877" s="1"/>
      <c r="H3877" s="2"/>
      <c r="I3877" s="1"/>
      <c r="J3877" s="1"/>
      <c r="K3877" s="2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2"/>
      <c r="BF3877" s="1"/>
      <c r="BG3877" s="1"/>
      <c r="BH3877" s="1"/>
      <c r="BI3877" s="1"/>
      <c r="BJ3877" s="1"/>
      <c r="BK3877" s="1"/>
      <c r="BL3877" s="1"/>
      <c r="BM3877" s="1"/>
      <c r="BN3877" s="2"/>
      <c r="BO3877" s="1"/>
      <c r="BP3877" s="1"/>
      <c r="BQ3877" s="1"/>
      <c r="BR3877" s="2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2"/>
      <c r="CG3877" s="1"/>
      <c r="CH3877" s="1"/>
      <c r="CI3877" s="2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2"/>
      <c r="DR3877" s="1"/>
      <c r="DS3877" s="1"/>
      <c r="DT3877" s="1"/>
      <c r="DU3877" s="1"/>
      <c r="DV3877" s="1"/>
      <c r="DW3877" s="1"/>
    </row>
    <row r="3878" spans="1:127" x14ac:dyDescent="0.3">
      <c r="A3878" s="1"/>
      <c r="B3878" s="1"/>
      <c r="C3878" s="1"/>
      <c r="D3878" s="1"/>
      <c r="E3878" s="1"/>
      <c r="F3878" s="1"/>
      <c r="G3878" s="1"/>
      <c r="H3878" s="2"/>
      <c r="I3878" s="1"/>
      <c r="J3878" s="1"/>
      <c r="K3878" s="2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2"/>
      <c r="BF3878" s="1"/>
      <c r="BG3878" s="1"/>
      <c r="BH3878" s="1"/>
      <c r="BI3878" s="1"/>
      <c r="BJ3878" s="1"/>
      <c r="BK3878" s="1"/>
      <c r="BL3878" s="1"/>
      <c r="BM3878" s="1"/>
      <c r="BN3878" s="2"/>
      <c r="BO3878" s="1"/>
      <c r="BP3878" s="1"/>
      <c r="BQ3878" s="1"/>
      <c r="BR3878" s="2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2"/>
      <c r="CG3878" s="1"/>
      <c r="CH3878" s="1"/>
      <c r="CI3878" s="2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2"/>
      <c r="DR3878" s="1"/>
      <c r="DS3878" s="1"/>
      <c r="DT3878" s="1"/>
      <c r="DU3878" s="1"/>
      <c r="DV3878" s="1"/>
      <c r="DW3878" s="1"/>
    </row>
    <row r="3879" spans="1:127" x14ac:dyDescent="0.3">
      <c r="A3879" s="1"/>
      <c r="B3879" s="1"/>
      <c r="C3879" s="1"/>
      <c r="D3879" s="1"/>
      <c r="E3879" s="1"/>
      <c r="F3879" s="1"/>
      <c r="G3879" s="1"/>
      <c r="H3879" s="2"/>
      <c r="I3879" s="1"/>
      <c r="J3879" s="1"/>
      <c r="K3879" s="2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2"/>
      <c r="BF3879" s="1"/>
      <c r="BG3879" s="1"/>
      <c r="BH3879" s="1"/>
      <c r="BI3879" s="1"/>
      <c r="BJ3879" s="1"/>
      <c r="BK3879" s="1"/>
      <c r="BL3879" s="1"/>
      <c r="BM3879" s="1"/>
      <c r="BN3879" s="2"/>
      <c r="BO3879" s="1"/>
      <c r="BP3879" s="1"/>
      <c r="BQ3879" s="1"/>
      <c r="BR3879" s="2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2"/>
      <c r="CG3879" s="1"/>
      <c r="CH3879" s="1"/>
      <c r="CI3879" s="2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2"/>
      <c r="DR3879" s="1"/>
      <c r="DS3879" s="1"/>
      <c r="DT3879" s="1"/>
      <c r="DU3879" s="1"/>
      <c r="DV3879" s="1"/>
      <c r="DW3879" s="1"/>
    </row>
    <row r="3880" spans="1:127" x14ac:dyDescent="0.3">
      <c r="A3880" s="1"/>
      <c r="B3880" s="1"/>
      <c r="C3880" s="1"/>
      <c r="D3880" s="1"/>
      <c r="E3880" s="1"/>
      <c r="F3880" s="1"/>
      <c r="G3880" s="1"/>
      <c r="H3880" s="2"/>
      <c r="I3880" s="1"/>
      <c r="J3880" s="1"/>
      <c r="K3880" s="2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2"/>
      <c r="BF3880" s="1"/>
      <c r="BG3880" s="1"/>
      <c r="BH3880" s="1"/>
      <c r="BI3880" s="1"/>
      <c r="BJ3880" s="1"/>
      <c r="BK3880" s="1"/>
      <c r="BL3880" s="1"/>
      <c r="BM3880" s="1"/>
      <c r="BN3880" s="2"/>
      <c r="BO3880" s="1"/>
      <c r="BP3880" s="1"/>
      <c r="BQ3880" s="1"/>
      <c r="BR3880" s="2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2"/>
      <c r="CG3880" s="1"/>
      <c r="CH3880" s="1"/>
      <c r="CI3880" s="2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2"/>
      <c r="DR3880" s="1"/>
      <c r="DS3880" s="1"/>
      <c r="DT3880" s="1"/>
      <c r="DU3880" s="1"/>
      <c r="DV3880" s="1"/>
      <c r="DW3880" s="1"/>
    </row>
    <row r="3881" spans="1:127" x14ac:dyDescent="0.3">
      <c r="A3881" s="1"/>
      <c r="B3881" s="1"/>
      <c r="C3881" s="1"/>
      <c r="D3881" s="1"/>
      <c r="E3881" s="1"/>
      <c r="F3881" s="1"/>
      <c r="G3881" s="1"/>
      <c r="H3881" s="2"/>
      <c r="I3881" s="1"/>
      <c r="J3881" s="1"/>
      <c r="K3881" s="2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2"/>
      <c r="BF3881" s="1"/>
      <c r="BG3881" s="1"/>
      <c r="BH3881" s="1"/>
      <c r="BI3881" s="1"/>
      <c r="BJ3881" s="1"/>
      <c r="BK3881" s="1"/>
      <c r="BL3881" s="1"/>
      <c r="BM3881" s="1"/>
      <c r="BN3881" s="2"/>
      <c r="BO3881" s="1"/>
      <c r="BP3881" s="1"/>
      <c r="BQ3881" s="1"/>
      <c r="BR3881" s="2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2"/>
      <c r="CG3881" s="1"/>
      <c r="CH3881" s="1"/>
      <c r="CI3881" s="2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2"/>
      <c r="DR3881" s="1"/>
      <c r="DS3881" s="1"/>
      <c r="DT3881" s="1"/>
      <c r="DU3881" s="1"/>
      <c r="DV3881" s="1"/>
      <c r="DW3881" s="1"/>
    </row>
    <row r="3882" spans="1:127" x14ac:dyDescent="0.3">
      <c r="A3882" s="1"/>
      <c r="B3882" s="1"/>
      <c r="C3882" s="1"/>
      <c r="D3882" s="1"/>
      <c r="E3882" s="1"/>
      <c r="F3882" s="1"/>
      <c r="G3882" s="1"/>
      <c r="H3882" s="2"/>
      <c r="I3882" s="1"/>
      <c r="J3882" s="1"/>
      <c r="K3882" s="2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2"/>
      <c r="BF3882" s="1"/>
      <c r="BG3882" s="1"/>
      <c r="BH3882" s="1"/>
      <c r="BI3882" s="1"/>
      <c r="BJ3882" s="1"/>
      <c r="BK3882" s="1"/>
      <c r="BL3882" s="1"/>
      <c r="BM3882" s="1"/>
      <c r="BN3882" s="2"/>
      <c r="BO3882" s="1"/>
      <c r="BP3882" s="1"/>
      <c r="BQ3882" s="1"/>
      <c r="BR3882" s="2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2"/>
      <c r="CG3882" s="1"/>
      <c r="CH3882" s="1"/>
      <c r="CI3882" s="2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2"/>
      <c r="DR3882" s="1"/>
      <c r="DS3882" s="1"/>
      <c r="DT3882" s="1"/>
      <c r="DU3882" s="1"/>
      <c r="DV3882" s="1"/>
      <c r="DW3882" s="1"/>
    </row>
    <row r="3883" spans="1:127" x14ac:dyDescent="0.3">
      <c r="A3883" s="1"/>
      <c r="B3883" s="1"/>
      <c r="C3883" s="1"/>
      <c r="D3883" s="1"/>
      <c r="E3883" s="1"/>
      <c r="F3883" s="1"/>
      <c r="G3883" s="2"/>
      <c r="H3883" s="2"/>
      <c r="I3883" s="1"/>
      <c r="J3883" s="1"/>
      <c r="K3883" s="2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2"/>
      <c r="BF3883" s="1"/>
      <c r="BG3883" s="1"/>
      <c r="BH3883" s="1"/>
      <c r="BI3883" s="1"/>
      <c r="BJ3883" s="1"/>
      <c r="BK3883" s="1"/>
      <c r="BL3883" s="1"/>
      <c r="BM3883" s="1"/>
      <c r="BN3883" s="2"/>
      <c r="BO3883" s="1"/>
      <c r="BP3883" s="1"/>
      <c r="BQ3883" s="1"/>
      <c r="BR3883" s="2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2"/>
      <c r="CG3883" s="1"/>
      <c r="CH3883" s="1"/>
      <c r="CI3883" s="2"/>
      <c r="CJ3883" s="1"/>
      <c r="CK3883" s="1"/>
      <c r="CL3883" s="1"/>
      <c r="CM3883" s="1"/>
      <c r="CN3883" s="1"/>
      <c r="CO3883" s="1"/>
      <c r="CP3883" s="1"/>
      <c r="CQ3883" s="1"/>
      <c r="CR3883" s="2"/>
      <c r="CS3883" s="2"/>
      <c r="CT3883" s="2"/>
      <c r="CU3883" s="2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2"/>
      <c r="DR3883" s="1"/>
      <c r="DS3883" s="1"/>
      <c r="DT3883" s="1"/>
      <c r="DU3883" s="2"/>
      <c r="DV3883" s="1"/>
      <c r="DW3883" s="1"/>
    </row>
    <row r="3884" spans="1:127" x14ac:dyDescent="0.3">
      <c r="A3884" s="1"/>
      <c r="B3884" s="1"/>
      <c r="C3884" s="1"/>
      <c r="D3884" s="1"/>
      <c r="E3884" s="1"/>
      <c r="F3884" s="1"/>
      <c r="G3884" s="2"/>
      <c r="H3884" s="2"/>
      <c r="I3884" s="1"/>
      <c r="J3884" s="1"/>
      <c r="K3884" s="2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2"/>
      <c r="BF3884" s="1"/>
      <c r="BG3884" s="1"/>
      <c r="BH3884" s="1"/>
      <c r="BI3884" s="1"/>
      <c r="BJ3884" s="1"/>
      <c r="BK3884" s="1"/>
      <c r="BL3884" s="1"/>
      <c r="BM3884" s="1"/>
      <c r="BN3884" s="2"/>
      <c r="BO3884" s="1"/>
      <c r="BP3884" s="1"/>
      <c r="BQ3884" s="1"/>
      <c r="BR3884" s="2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2"/>
      <c r="CG3884" s="1"/>
      <c r="CH3884" s="1"/>
      <c r="CI3884" s="2"/>
      <c r="CJ3884" s="1"/>
      <c r="CK3884" s="1"/>
      <c r="CL3884" s="1"/>
      <c r="CM3884" s="1"/>
      <c r="CN3884" s="1"/>
      <c r="CO3884" s="1"/>
      <c r="CP3884" s="1"/>
      <c r="CQ3884" s="1"/>
      <c r="CR3884" s="2"/>
      <c r="CS3884" s="2"/>
      <c r="CT3884" s="2"/>
      <c r="CU3884" s="2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2"/>
      <c r="DR3884" s="1"/>
      <c r="DS3884" s="1"/>
      <c r="DT3884" s="1"/>
      <c r="DU3884" s="2"/>
      <c r="DV3884" s="1"/>
      <c r="DW3884" s="1"/>
    </row>
    <row r="3885" spans="1:127" x14ac:dyDescent="0.3">
      <c r="A3885" s="1"/>
      <c r="B3885" s="1"/>
      <c r="C3885" s="1"/>
      <c r="D3885" s="1"/>
      <c r="E3885" s="1"/>
      <c r="F3885" s="1"/>
      <c r="G3885" s="2"/>
      <c r="H3885" s="2"/>
      <c r="I3885" s="1"/>
      <c r="J3885" s="1"/>
      <c r="K3885" s="2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2"/>
      <c r="BF3885" s="1"/>
      <c r="BG3885" s="1"/>
      <c r="BH3885" s="1"/>
      <c r="BI3885" s="1"/>
      <c r="BJ3885" s="1"/>
      <c r="BK3885" s="1"/>
      <c r="BL3885" s="1"/>
      <c r="BM3885" s="1"/>
      <c r="BN3885" s="2"/>
      <c r="BO3885" s="1"/>
      <c r="BP3885" s="1"/>
      <c r="BQ3885" s="1"/>
      <c r="BR3885" s="2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2"/>
      <c r="CG3885" s="1"/>
      <c r="CH3885" s="1"/>
      <c r="CI3885" s="2"/>
      <c r="CJ3885" s="1"/>
      <c r="CK3885" s="1"/>
      <c r="CL3885" s="1"/>
      <c r="CM3885" s="1"/>
      <c r="CN3885" s="1"/>
      <c r="CO3885" s="1"/>
      <c r="CP3885" s="1"/>
      <c r="CQ3885" s="1"/>
      <c r="CR3885" s="2"/>
      <c r="CS3885" s="2"/>
      <c r="CT3885" s="2"/>
      <c r="CU3885" s="2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2"/>
      <c r="DR3885" s="1"/>
      <c r="DS3885" s="1"/>
      <c r="DT3885" s="1"/>
      <c r="DU3885" s="2"/>
      <c r="DV3885" s="1"/>
      <c r="DW3885" s="1"/>
    </row>
    <row r="3886" spans="1:127" x14ac:dyDescent="0.3">
      <c r="A3886" s="1"/>
      <c r="B3886" s="1"/>
      <c r="C3886" s="1"/>
      <c r="D3886" s="1"/>
      <c r="E3886" s="1"/>
      <c r="F3886" s="1"/>
      <c r="G3886" s="2"/>
      <c r="H3886" s="2"/>
      <c r="I3886" s="1"/>
      <c r="J3886" s="1"/>
      <c r="K3886" s="2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2"/>
      <c r="BF3886" s="1"/>
      <c r="BG3886" s="1"/>
      <c r="BH3886" s="1"/>
      <c r="BI3886" s="1"/>
      <c r="BJ3886" s="1"/>
      <c r="BK3886" s="1"/>
      <c r="BL3886" s="1"/>
      <c r="BM3886" s="1"/>
      <c r="BN3886" s="2"/>
      <c r="BO3886" s="1"/>
      <c r="BP3886" s="1"/>
      <c r="BQ3886" s="1"/>
      <c r="BR3886" s="2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2"/>
      <c r="CG3886" s="1"/>
      <c r="CH3886" s="1"/>
      <c r="CI3886" s="2"/>
      <c r="CJ3886" s="1"/>
      <c r="CK3886" s="1"/>
      <c r="CL3886" s="1"/>
      <c r="CM3886" s="1"/>
      <c r="CN3886" s="1"/>
      <c r="CO3886" s="1"/>
      <c r="CP3886" s="1"/>
      <c r="CQ3886" s="1"/>
      <c r="CR3886" s="2"/>
      <c r="CS3886" s="2"/>
      <c r="CT3886" s="2"/>
      <c r="CU3886" s="2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2"/>
      <c r="DR3886" s="1"/>
      <c r="DS3886" s="1"/>
      <c r="DT3886" s="1"/>
      <c r="DU3886" s="2"/>
      <c r="DV3886" s="1"/>
      <c r="DW3886" s="1"/>
    </row>
    <row r="3887" spans="1:127" x14ac:dyDescent="0.3">
      <c r="A3887" s="1"/>
      <c r="B3887" s="1"/>
      <c r="C3887" s="1"/>
      <c r="D3887" s="1"/>
      <c r="E3887" s="1"/>
      <c r="F3887" s="1"/>
      <c r="G3887" s="2"/>
      <c r="H3887" s="2"/>
      <c r="I3887" s="1"/>
      <c r="J3887" s="1"/>
      <c r="K3887" s="2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2"/>
      <c r="BF3887" s="1"/>
      <c r="BG3887" s="1"/>
      <c r="BH3887" s="1"/>
      <c r="BI3887" s="1"/>
      <c r="BJ3887" s="1"/>
      <c r="BK3887" s="1"/>
      <c r="BL3887" s="1"/>
      <c r="BM3887" s="1"/>
      <c r="BN3887" s="2"/>
      <c r="BO3887" s="1"/>
      <c r="BP3887" s="1"/>
      <c r="BQ3887" s="1"/>
      <c r="BR3887" s="2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2"/>
      <c r="CG3887" s="1"/>
      <c r="CH3887" s="1"/>
      <c r="CI3887" s="2"/>
      <c r="CJ3887" s="1"/>
      <c r="CK3887" s="1"/>
      <c r="CL3887" s="1"/>
      <c r="CM3887" s="1"/>
      <c r="CN3887" s="1"/>
      <c r="CO3887" s="1"/>
      <c r="CP3887" s="1"/>
      <c r="CQ3887" s="1"/>
      <c r="CR3887" s="2"/>
      <c r="CS3887" s="2"/>
      <c r="CT3887" s="2"/>
      <c r="CU3887" s="2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2"/>
      <c r="DR3887" s="1"/>
      <c r="DS3887" s="1"/>
      <c r="DT3887" s="1"/>
      <c r="DU3887" s="2"/>
      <c r="DV3887" s="1"/>
      <c r="DW3887" s="1"/>
    </row>
    <row r="3888" spans="1:127" x14ac:dyDescent="0.3">
      <c r="A3888" s="1"/>
      <c r="B3888" s="1"/>
      <c r="C3888" s="1"/>
      <c r="D3888" s="1"/>
      <c r="E3888" s="1"/>
      <c r="F3888" s="1"/>
      <c r="G3888" s="2"/>
      <c r="H3888" s="2"/>
      <c r="I3888" s="1"/>
      <c r="J3888" s="1"/>
      <c r="K3888" s="2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2"/>
      <c r="BF3888" s="1"/>
      <c r="BG3888" s="1"/>
      <c r="BH3888" s="1"/>
      <c r="BI3888" s="1"/>
      <c r="BJ3888" s="1"/>
      <c r="BK3888" s="1"/>
      <c r="BL3888" s="1"/>
      <c r="BM3888" s="1"/>
      <c r="BN3888" s="2"/>
      <c r="BO3888" s="1"/>
      <c r="BP3888" s="1"/>
      <c r="BQ3888" s="1"/>
      <c r="BR3888" s="2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2"/>
      <c r="CG3888" s="1"/>
      <c r="CH3888" s="1"/>
      <c r="CI3888" s="2"/>
      <c r="CJ3888" s="1"/>
      <c r="CK3888" s="1"/>
      <c r="CL3888" s="1"/>
      <c r="CM3888" s="1"/>
      <c r="CN3888" s="1"/>
      <c r="CO3888" s="1"/>
      <c r="CP3888" s="1"/>
      <c r="CQ3888" s="1"/>
      <c r="CR3888" s="2"/>
      <c r="CS3888" s="2"/>
      <c r="CT3888" s="2"/>
      <c r="CU3888" s="2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2"/>
      <c r="DR3888" s="1"/>
      <c r="DS3888" s="1"/>
      <c r="DT3888" s="1"/>
      <c r="DU3888" s="2"/>
      <c r="DV3888" s="1"/>
      <c r="DW3888" s="1"/>
    </row>
    <row r="3889" spans="1:127" x14ac:dyDescent="0.3">
      <c r="A3889" s="1"/>
      <c r="B3889" s="1"/>
      <c r="C3889" s="1"/>
      <c r="D3889" s="1"/>
      <c r="E3889" s="1"/>
      <c r="F3889" s="1"/>
      <c r="G3889" s="2"/>
      <c r="H3889" s="2"/>
      <c r="I3889" s="1"/>
      <c r="J3889" s="1"/>
      <c r="K3889" s="2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2"/>
      <c r="BF3889" s="1"/>
      <c r="BG3889" s="1"/>
      <c r="BH3889" s="1"/>
      <c r="BI3889" s="1"/>
      <c r="BJ3889" s="1"/>
      <c r="BK3889" s="1"/>
      <c r="BL3889" s="1"/>
      <c r="BM3889" s="1"/>
      <c r="BN3889" s="2"/>
      <c r="BO3889" s="1"/>
      <c r="BP3889" s="1"/>
      <c r="BQ3889" s="1"/>
      <c r="BR3889" s="2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2"/>
      <c r="CG3889" s="1"/>
      <c r="CH3889" s="1"/>
      <c r="CI3889" s="2"/>
      <c r="CJ3889" s="1"/>
      <c r="CK3889" s="1"/>
      <c r="CL3889" s="1"/>
      <c r="CM3889" s="1"/>
      <c r="CN3889" s="1"/>
      <c r="CO3889" s="1"/>
      <c r="CP3889" s="1"/>
      <c r="CQ3889" s="1"/>
      <c r="CR3889" s="2"/>
      <c r="CS3889" s="2"/>
      <c r="CT3889" s="2"/>
      <c r="CU3889" s="2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2"/>
      <c r="DR3889" s="1"/>
      <c r="DS3889" s="1"/>
      <c r="DT3889" s="1"/>
      <c r="DU3889" s="2"/>
      <c r="DV3889" s="1"/>
      <c r="DW3889" s="1"/>
    </row>
    <row r="3890" spans="1:127" x14ac:dyDescent="0.3">
      <c r="A3890" s="1"/>
      <c r="B3890" s="1"/>
      <c r="C3890" s="1"/>
      <c r="D3890" s="1"/>
      <c r="E3890" s="1"/>
      <c r="F3890" s="1"/>
      <c r="G3890" s="2"/>
      <c r="H3890" s="2"/>
      <c r="I3890" s="1"/>
      <c r="J3890" s="1"/>
      <c r="K3890" s="2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2"/>
      <c r="BF3890" s="1"/>
      <c r="BG3890" s="1"/>
      <c r="BH3890" s="1"/>
      <c r="BI3890" s="1"/>
      <c r="BJ3890" s="1"/>
      <c r="BK3890" s="1"/>
      <c r="BL3890" s="1"/>
      <c r="BM3890" s="1"/>
      <c r="BN3890" s="2"/>
      <c r="BO3890" s="1"/>
      <c r="BP3890" s="1"/>
      <c r="BQ3890" s="1"/>
      <c r="BR3890" s="2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2"/>
      <c r="CG3890" s="1"/>
      <c r="CH3890" s="1"/>
      <c r="CI3890" s="2"/>
      <c r="CJ3890" s="1"/>
      <c r="CK3890" s="1"/>
      <c r="CL3890" s="1"/>
      <c r="CM3890" s="1"/>
      <c r="CN3890" s="1"/>
      <c r="CO3890" s="1"/>
      <c r="CP3890" s="1"/>
      <c r="CQ3890" s="1"/>
      <c r="CR3890" s="2"/>
      <c r="CS3890" s="2"/>
      <c r="CT3890" s="2"/>
      <c r="CU3890" s="2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2"/>
      <c r="DR3890" s="1"/>
      <c r="DS3890" s="1"/>
      <c r="DT3890" s="1"/>
      <c r="DU3890" s="2"/>
      <c r="DV3890" s="1"/>
      <c r="DW3890" s="1"/>
    </row>
    <row r="3891" spans="1:127" x14ac:dyDescent="0.3">
      <c r="A3891" s="1"/>
      <c r="B3891" s="1"/>
      <c r="C3891" s="1"/>
      <c r="D3891" s="1"/>
      <c r="E3891" s="1"/>
      <c r="F3891" s="1"/>
      <c r="G3891" s="2"/>
      <c r="H3891" s="2"/>
      <c r="I3891" s="1"/>
      <c r="J3891" s="1"/>
      <c r="K3891" s="2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2"/>
      <c r="BF3891" s="1"/>
      <c r="BG3891" s="1"/>
      <c r="BH3891" s="1"/>
      <c r="BI3891" s="1"/>
      <c r="BJ3891" s="1"/>
      <c r="BK3891" s="1"/>
      <c r="BL3891" s="1"/>
      <c r="BM3891" s="1"/>
      <c r="BN3891" s="2"/>
      <c r="BO3891" s="1"/>
      <c r="BP3891" s="1"/>
      <c r="BQ3891" s="1"/>
      <c r="BR3891" s="2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2"/>
      <c r="CG3891" s="1"/>
      <c r="CH3891" s="1"/>
      <c r="CI3891" s="2"/>
      <c r="CJ3891" s="1"/>
      <c r="CK3891" s="1"/>
      <c r="CL3891" s="1"/>
      <c r="CM3891" s="1"/>
      <c r="CN3891" s="1"/>
      <c r="CO3891" s="1"/>
      <c r="CP3891" s="1"/>
      <c r="CQ3891" s="1"/>
      <c r="CR3891" s="2"/>
      <c r="CS3891" s="2"/>
      <c r="CT3891" s="2"/>
      <c r="CU3891" s="2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2"/>
      <c r="DR3891" s="1"/>
      <c r="DS3891" s="1"/>
      <c r="DT3891" s="1"/>
      <c r="DU3891" s="2"/>
      <c r="DV3891" s="1"/>
      <c r="DW3891" s="1"/>
    </row>
    <row r="3892" spans="1:127" x14ac:dyDescent="0.3">
      <c r="A3892" s="1"/>
      <c r="B3892" s="1"/>
      <c r="C3892" s="1"/>
      <c r="D3892" s="1"/>
      <c r="E3892" s="1"/>
      <c r="F3892" s="1"/>
      <c r="G3892" s="2"/>
      <c r="H3892" s="2"/>
      <c r="I3892" s="1"/>
      <c r="J3892" s="1"/>
      <c r="K3892" s="2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2"/>
      <c r="BF3892" s="1"/>
      <c r="BG3892" s="1"/>
      <c r="BH3892" s="1"/>
      <c r="BI3892" s="1"/>
      <c r="BJ3892" s="1"/>
      <c r="BK3892" s="1"/>
      <c r="BL3892" s="1"/>
      <c r="BM3892" s="1"/>
      <c r="BN3892" s="2"/>
      <c r="BO3892" s="1"/>
      <c r="BP3892" s="1"/>
      <c r="BQ3892" s="1"/>
      <c r="BR3892" s="2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2"/>
      <c r="CG3892" s="1"/>
      <c r="CH3892" s="1"/>
      <c r="CI3892" s="2"/>
      <c r="CJ3892" s="1"/>
      <c r="CK3892" s="1"/>
      <c r="CL3892" s="1"/>
      <c r="CM3892" s="1"/>
      <c r="CN3892" s="1"/>
      <c r="CO3892" s="1"/>
      <c r="CP3892" s="1"/>
      <c r="CQ3892" s="1"/>
      <c r="CR3892" s="2"/>
      <c r="CS3892" s="2"/>
      <c r="CT3892" s="2"/>
      <c r="CU3892" s="2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2"/>
      <c r="DR3892" s="1"/>
      <c r="DS3892" s="1"/>
      <c r="DT3892" s="1"/>
      <c r="DU3892" s="2"/>
      <c r="DV3892" s="1"/>
      <c r="DW3892" s="1"/>
    </row>
    <row r="3893" spans="1:127" x14ac:dyDescent="0.3">
      <c r="A3893" s="1"/>
      <c r="B3893" s="1"/>
      <c r="C3893" s="1"/>
      <c r="D3893" s="1"/>
      <c r="E3893" s="1"/>
      <c r="F3893" s="1"/>
      <c r="G3893" s="1"/>
      <c r="H3893" s="2"/>
      <c r="I3893" s="1"/>
      <c r="J3893" s="1"/>
      <c r="K3893" s="2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2"/>
      <c r="BF3893" s="1"/>
      <c r="BG3893" s="1"/>
      <c r="BH3893" s="1"/>
      <c r="BI3893" s="1"/>
      <c r="BJ3893" s="1"/>
      <c r="BK3893" s="1"/>
      <c r="BL3893" s="1"/>
      <c r="BM3893" s="1"/>
      <c r="BN3893" s="2"/>
      <c r="BO3893" s="1"/>
      <c r="BP3893" s="1"/>
      <c r="BQ3893" s="1"/>
      <c r="BR3893" s="2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2"/>
      <c r="CG3893" s="1"/>
      <c r="CH3893" s="1"/>
      <c r="CI3893" s="2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2"/>
      <c r="DR3893" s="1"/>
      <c r="DS3893" s="1"/>
      <c r="DT3893" s="1"/>
      <c r="DU3893" s="2"/>
      <c r="DV3893" s="1"/>
      <c r="DW3893" s="1"/>
    </row>
    <row r="3894" spans="1:127" x14ac:dyDescent="0.3">
      <c r="A3894" s="1"/>
      <c r="B3894" s="1"/>
      <c r="C3894" s="1"/>
      <c r="D3894" s="1"/>
      <c r="E3894" s="1"/>
      <c r="F3894" s="1"/>
      <c r="G3894" s="1"/>
      <c r="H3894" s="2"/>
      <c r="I3894" s="1"/>
      <c r="J3894" s="1"/>
      <c r="K3894" s="2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2"/>
      <c r="BF3894" s="1"/>
      <c r="BG3894" s="1"/>
      <c r="BH3894" s="1"/>
      <c r="BI3894" s="1"/>
      <c r="BJ3894" s="1"/>
      <c r="BK3894" s="1"/>
      <c r="BL3894" s="1"/>
      <c r="BM3894" s="1"/>
      <c r="BN3894" s="2"/>
      <c r="BO3894" s="1"/>
      <c r="BP3894" s="1"/>
      <c r="BQ3894" s="1"/>
      <c r="BR3894" s="2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2"/>
      <c r="CG3894" s="1"/>
      <c r="CH3894" s="1"/>
      <c r="CI3894" s="2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2"/>
      <c r="DR3894" s="1"/>
      <c r="DS3894" s="1"/>
      <c r="DT3894" s="1"/>
      <c r="DU3894" s="2"/>
      <c r="DV3894" s="1"/>
      <c r="DW3894" s="1"/>
    </row>
    <row r="3895" spans="1:127" x14ac:dyDescent="0.3">
      <c r="A3895" s="1"/>
      <c r="B3895" s="1"/>
      <c r="C3895" s="1"/>
      <c r="D3895" s="1"/>
      <c r="E3895" s="1"/>
      <c r="F3895" s="1"/>
      <c r="G3895" s="1"/>
      <c r="H3895" s="2"/>
      <c r="I3895" s="1"/>
      <c r="J3895" s="1"/>
      <c r="K3895" s="2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2"/>
      <c r="BF3895" s="1"/>
      <c r="BG3895" s="1"/>
      <c r="BH3895" s="1"/>
      <c r="BI3895" s="1"/>
      <c r="BJ3895" s="1"/>
      <c r="BK3895" s="1"/>
      <c r="BL3895" s="1"/>
      <c r="BM3895" s="1"/>
      <c r="BN3895" s="2"/>
      <c r="BO3895" s="1"/>
      <c r="BP3895" s="1"/>
      <c r="BQ3895" s="1"/>
      <c r="BR3895" s="2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2"/>
      <c r="CG3895" s="1"/>
      <c r="CH3895" s="1"/>
      <c r="CI3895" s="2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2"/>
      <c r="DR3895" s="1"/>
      <c r="DS3895" s="1"/>
      <c r="DT3895" s="1"/>
      <c r="DU3895" s="1"/>
      <c r="DV3895" s="1"/>
      <c r="DW3895" s="1"/>
    </row>
    <row r="3896" spans="1:127" x14ac:dyDescent="0.3">
      <c r="A3896" s="1"/>
      <c r="B3896" s="1"/>
      <c r="C3896" s="1"/>
      <c r="D3896" s="1"/>
      <c r="E3896" s="1"/>
      <c r="F3896" s="1"/>
      <c r="G3896" s="2"/>
      <c r="H3896" s="2"/>
      <c r="I3896" s="1"/>
      <c r="J3896" s="1"/>
      <c r="K3896" s="2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2"/>
      <c r="BF3896" s="1"/>
      <c r="BG3896" s="1"/>
      <c r="BH3896" s="1"/>
      <c r="BI3896" s="1"/>
      <c r="BJ3896" s="1"/>
      <c r="BK3896" s="1"/>
      <c r="BL3896" s="1"/>
      <c r="BM3896" s="1"/>
      <c r="BN3896" s="2"/>
      <c r="BO3896" s="1"/>
      <c r="BP3896" s="1"/>
      <c r="BQ3896" s="1"/>
      <c r="BR3896" s="2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2"/>
      <c r="CG3896" s="1"/>
      <c r="CH3896" s="1"/>
      <c r="CI3896" s="2"/>
      <c r="CJ3896" s="1"/>
      <c r="CK3896" s="1"/>
      <c r="CL3896" s="1"/>
      <c r="CM3896" s="1"/>
      <c r="CN3896" s="1"/>
      <c r="CO3896" s="1"/>
      <c r="CP3896" s="1"/>
      <c r="CQ3896" s="1"/>
      <c r="CR3896" s="2"/>
      <c r="CS3896" s="2"/>
      <c r="CT3896" s="2"/>
      <c r="CU3896" s="2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2"/>
      <c r="DR3896" s="1"/>
      <c r="DS3896" s="1"/>
      <c r="DT3896" s="1"/>
      <c r="DU3896" s="2"/>
      <c r="DV3896" s="1"/>
      <c r="DW3896" s="1"/>
    </row>
    <row r="3897" spans="1:127" x14ac:dyDescent="0.3">
      <c r="A3897" s="1"/>
      <c r="B3897" s="1"/>
      <c r="C3897" s="1"/>
      <c r="D3897" s="1"/>
      <c r="E3897" s="1"/>
      <c r="F3897" s="1"/>
      <c r="G3897" s="2"/>
      <c r="H3897" s="2"/>
      <c r="I3897" s="1"/>
      <c r="J3897" s="1"/>
      <c r="K3897" s="2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2"/>
      <c r="BF3897" s="1"/>
      <c r="BG3897" s="1"/>
      <c r="BH3897" s="1"/>
      <c r="BI3897" s="1"/>
      <c r="BJ3897" s="1"/>
      <c r="BK3897" s="1"/>
      <c r="BL3897" s="1"/>
      <c r="BM3897" s="1"/>
      <c r="BN3897" s="2"/>
      <c r="BO3897" s="1"/>
      <c r="BP3897" s="1"/>
      <c r="BQ3897" s="1"/>
      <c r="BR3897" s="2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2"/>
      <c r="CG3897" s="1"/>
      <c r="CH3897" s="1"/>
      <c r="CI3897" s="2"/>
      <c r="CJ3897" s="1"/>
      <c r="CK3897" s="1"/>
      <c r="CL3897" s="1"/>
      <c r="CM3897" s="1"/>
      <c r="CN3897" s="1"/>
      <c r="CO3897" s="1"/>
      <c r="CP3897" s="1"/>
      <c r="CQ3897" s="1"/>
      <c r="CR3897" s="2"/>
      <c r="CS3897" s="2"/>
      <c r="CT3897" s="2"/>
      <c r="CU3897" s="2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2"/>
      <c r="DR3897" s="1"/>
      <c r="DS3897" s="1"/>
      <c r="DT3897" s="1"/>
      <c r="DU3897" s="2"/>
      <c r="DV3897" s="1"/>
      <c r="DW3897" s="1"/>
    </row>
    <row r="3898" spans="1:127" x14ac:dyDescent="0.3">
      <c r="A3898" s="1"/>
      <c r="B3898" s="1"/>
      <c r="C3898" s="1"/>
      <c r="D3898" s="1"/>
      <c r="E3898" s="1"/>
      <c r="F3898" s="1"/>
      <c r="G3898" s="2"/>
      <c r="H3898" s="2"/>
      <c r="I3898" s="1"/>
      <c r="J3898" s="1"/>
      <c r="K3898" s="2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2"/>
      <c r="BF3898" s="1"/>
      <c r="BG3898" s="1"/>
      <c r="BH3898" s="1"/>
      <c r="BI3898" s="1"/>
      <c r="BJ3898" s="1"/>
      <c r="BK3898" s="1"/>
      <c r="BL3898" s="1"/>
      <c r="BM3898" s="1"/>
      <c r="BN3898" s="2"/>
      <c r="BO3898" s="1"/>
      <c r="BP3898" s="1"/>
      <c r="BQ3898" s="1"/>
      <c r="BR3898" s="2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2"/>
      <c r="CG3898" s="1"/>
      <c r="CH3898" s="1"/>
      <c r="CI3898" s="2"/>
      <c r="CJ3898" s="1"/>
      <c r="CK3898" s="1"/>
      <c r="CL3898" s="1"/>
      <c r="CM3898" s="1"/>
      <c r="CN3898" s="1"/>
      <c r="CO3898" s="1"/>
      <c r="CP3898" s="1"/>
      <c r="CQ3898" s="1"/>
      <c r="CR3898" s="2"/>
      <c r="CS3898" s="2"/>
      <c r="CT3898" s="2"/>
      <c r="CU3898" s="2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2"/>
      <c r="DR3898" s="1"/>
      <c r="DS3898" s="1"/>
      <c r="DT3898" s="1"/>
      <c r="DU3898" s="2"/>
      <c r="DV3898" s="1"/>
      <c r="DW3898" s="1"/>
    </row>
    <row r="3899" spans="1:127" x14ac:dyDescent="0.3">
      <c r="A3899" s="1"/>
      <c r="B3899" s="1"/>
      <c r="C3899" s="1"/>
      <c r="D3899" s="1"/>
      <c r="E3899" s="1"/>
      <c r="F3899" s="1"/>
      <c r="G3899" s="2"/>
      <c r="H3899" s="2"/>
      <c r="I3899" s="1"/>
      <c r="J3899" s="1"/>
      <c r="K3899" s="2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2"/>
      <c r="BF3899" s="1"/>
      <c r="BG3899" s="1"/>
      <c r="BH3899" s="1"/>
      <c r="BI3899" s="1"/>
      <c r="BJ3899" s="1"/>
      <c r="BK3899" s="1"/>
      <c r="BL3899" s="1"/>
      <c r="BM3899" s="1"/>
      <c r="BN3899" s="2"/>
      <c r="BO3899" s="1"/>
      <c r="BP3899" s="1"/>
      <c r="BQ3899" s="1"/>
      <c r="BR3899" s="2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2"/>
      <c r="CG3899" s="1"/>
      <c r="CH3899" s="1"/>
      <c r="CI3899" s="2"/>
      <c r="CJ3899" s="1"/>
      <c r="CK3899" s="1"/>
      <c r="CL3899" s="1"/>
      <c r="CM3899" s="1"/>
      <c r="CN3899" s="1"/>
      <c r="CO3899" s="1"/>
      <c r="CP3899" s="1"/>
      <c r="CQ3899" s="1"/>
      <c r="CR3899" s="2"/>
      <c r="CS3899" s="2"/>
      <c r="CT3899" s="2"/>
      <c r="CU3899" s="2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2"/>
      <c r="DR3899" s="1"/>
      <c r="DS3899" s="1"/>
      <c r="DT3899" s="1"/>
      <c r="DU3899" s="2"/>
      <c r="DV3899" s="1"/>
      <c r="DW3899" s="1"/>
    </row>
    <row r="3900" spans="1:127" x14ac:dyDescent="0.3">
      <c r="A3900" s="1"/>
      <c r="B3900" s="1"/>
      <c r="C3900" s="1"/>
      <c r="D3900" s="1"/>
      <c r="E3900" s="1"/>
      <c r="F3900" s="1"/>
      <c r="G3900" s="2"/>
      <c r="H3900" s="2"/>
      <c r="I3900" s="1"/>
      <c r="J3900" s="1"/>
      <c r="K3900" s="2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2"/>
      <c r="BF3900" s="1"/>
      <c r="BG3900" s="1"/>
      <c r="BH3900" s="1"/>
      <c r="BI3900" s="1"/>
      <c r="BJ3900" s="1"/>
      <c r="BK3900" s="1"/>
      <c r="BL3900" s="1"/>
      <c r="BM3900" s="1"/>
      <c r="BN3900" s="2"/>
      <c r="BO3900" s="1"/>
      <c r="BP3900" s="1"/>
      <c r="BQ3900" s="1"/>
      <c r="BR3900" s="2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2"/>
      <c r="CG3900" s="1"/>
      <c r="CH3900" s="1"/>
      <c r="CI3900" s="2"/>
      <c r="CJ3900" s="1"/>
      <c r="CK3900" s="1"/>
      <c r="CL3900" s="1"/>
      <c r="CM3900" s="1"/>
      <c r="CN3900" s="1"/>
      <c r="CO3900" s="1"/>
      <c r="CP3900" s="1"/>
      <c r="CQ3900" s="1"/>
      <c r="CR3900" s="2"/>
      <c r="CS3900" s="2"/>
      <c r="CT3900" s="2"/>
      <c r="CU3900" s="2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2"/>
      <c r="DR3900" s="1"/>
      <c r="DS3900" s="1"/>
      <c r="DT3900" s="1"/>
      <c r="DU3900" s="2"/>
      <c r="DV3900" s="1"/>
      <c r="DW3900" s="1"/>
    </row>
    <row r="3901" spans="1:127" x14ac:dyDescent="0.3">
      <c r="A3901" s="1"/>
      <c r="B3901" s="1"/>
      <c r="C3901" s="1"/>
      <c r="D3901" s="1"/>
      <c r="E3901" s="1"/>
      <c r="F3901" s="1"/>
      <c r="G3901" s="2"/>
      <c r="H3901" s="2"/>
      <c r="I3901" s="1"/>
      <c r="J3901" s="1"/>
      <c r="K3901" s="2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2"/>
      <c r="BF3901" s="1"/>
      <c r="BG3901" s="1"/>
      <c r="BH3901" s="1"/>
      <c r="BI3901" s="1"/>
      <c r="BJ3901" s="1"/>
      <c r="BK3901" s="1"/>
      <c r="BL3901" s="1"/>
      <c r="BM3901" s="1"/>
      <c r="BN3901" s="2"/>
      <c r="BO3901" s="1"/>
      <c r="BP3901" s="1"/>
      <c r="BQ3901" s="1"/>
      <c r="BR3901" s="2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2"/>
      <c r="CG3901" s="1"/>
      <c r="CH3901" s="1"/>
      <c r="CI3901" s="2"/>
      <c r="CJ3901" s="1"/>
      <c r="CK3901" s="1"/>
      <c r="CL3901" s="1"/>
      <c r="CM3901" s="1"/>
      <c r="CN3901" s="1"/>
      <c r="CO3901" s="1"/>
      <c r="CP3901" s="1"/>
      <c r="CQ3901" s="1"/>
      <c r="CR3901" s="2"/>
      <c r="CS3901" s="2"/>
      <c r="CT3901" s="2"/>
      <c r="CU3901" s="2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2"/>
      <c r="DR3901" s="1"/>
      <c r="DS3901" s="1"/>
      <c r="DT3901" s="1"/>
      <c r="DU3901" s="2"/>
      <c r="DV3901" s="1"/>
      <c r="DW3901" s="1"/>
    </row>
    <row r="3902" spans="1:127" x14ac:dyDescent="0.3">
      <c r="A3902" s="1"/>
      <c r="B3902" s="1"/>
      <c r="C3902" s="1"/>
      <c r="D3902" s="1"/>
      <c r="E3902" s="1"/>
      <c r="F3902" s="1"/>
      <c r="G3902" s="2"/>
      <c r="H3902" s="2"/>
      <c r="I3902" s="1"/>
      <c r="J3902" s="1"/>
      <c r="K3902" s="2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2"/>
      <c r="BF3902" s="1"/>
      <c r="BG3902" s="1"/>
      <c r="BH3902" s="1"/>
      <c r="BI3902" s="1"/>
      <c r="BJ3902" s="1"/>
      <c r="BK3902" s="1"/>
      <c r="BL3902" s="1"/>
      <c r="BM3902" s="1"/>
      <c r="BN3902" s="2"/>
      <c r="BO3902" s="1"/>
      <c r="BP3902" s="1"/>
      <c r="BQ3902" s="1"/>
      <c r="BR3902" s="2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2"/>
      <c r="CG3902" s="1"/>
      <c r="CH3902" s="1"/>
      <c r="CI3902" s="2"/>
      <c r="CJ3902" s="1"/>
      <c r="CK3902" s="1"/>
      <c r="CL3902" s="1"/>
      <c r="CM3902" s="1"/>
      <c r="CN3902" s="1"/>
      <c r="CO3902" s="1"/>
      <c r="CP3902" s="1"/>
      <c r="CQ3902" s="1"/>
      <c r="CR3902" s="2"/>
      <c r="CS3902" s="2"/>
      <c r="CT3902" s="2"/>
      <c r="CU3902" s="2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2"/>
      <c r="DR3902" s="1"/>
      <c r="DS3902" s="1"/>
      <c r="DT3902" s="1"/>
      <c r="DU3902" s="2"/>
      <c r="DV3902" s="1"/>
      <c r="DW3902" s="1"/>
    </row>
    <row r="3903" spans="1:127" x14ac:dyDescent="0.3">
      <c r="A3903" s="1"/>
      <c r="B3903" s="1"/>
      <c r="C3903" s="1"/>
      <c r="D3903" s="1"/>
      <c r="E3903" s="1"/>
      <c r="F3903" s="1"/>
      <c r="G3903" s="2"/>
      <c r="H3903" s="2"/>
      <c r="I3903" s="1"/>
      <c r="J3903" s="1"/>
      <c r="K3903" s="2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2"/>
      <c r="BF3903" s="1"/>
      <c r="BG3903" s="1"/>
      <c r="BH3903" s="1"/>
      <c r="BI3903" s="1"/>
      <c r="BJ3903" s="1"/>
      <c r="BK3903" s="1"/>
      <c r="BL3903" s="1"/>
      <c r="BM3903" s="1"/>
      <c r="BN3903" s="2"/>
      <c r="BO3903" s="1"/>
      <c r="BP3903" s="1"/>
      <c r="BQ3903" s="1"/>
      <c r="BR3903" s="2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2"/>
      <c r="CG3903" s="1"/>
      <c r="CH3903" s="1"/>
      <c r="CI3903" s="2"/>
      <c r="CJ3903" s="1"/>
      <c r="CK3903" s="1"/>
      <c r="CL3903" s="1"/>
      <c r="CM3903" s="1"/>
      <c r="CN3903" s="1"/>
      <c r="CO3903" s="1"/>
      <c r="CP3903" s="1"/>
      <c r="CQ3903" s="1"/>
      <c r="CR3903" s="2"/>
      <c r="CS3903" s="2"/>
      <c r="CT3903" s="2"/>
      <c r="CU3903" s="2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2"/>
      <c r="DR3903" s="1"/>
      <c r="DS3903" s="1"/>
      <c r="DT3903" s="1"/>
      <c r="DU3903" s="2"/>
      <c r="DV3903" s="1"/>
      <c r="DW3903" s="1"/>
    </row>
    <row r="3904" spans="1:127" x14ac:dyDescent="0.3">
      <c r="A3904" s="1"/>
      <c r="B3904" s="1"/>
      <c r="C3904" s="1"/>
      <c r="D3904" s="1"/>
      <c r="E3904" s="1"/>
      <c r="F3904" s="1"/>
      <c r="G3904" s="2"/>
      <c r="H3904" s="2"/>
      <c r="I3904" s="1"/>
      <c r="J3904" s="1"/>
      <c r="K3904" s="2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2"/>
      <c r="BF3904" s="1"/>
      <c r="BG3904" s="1"/>
      <c r="BH3904" s="1"/>
      <c r="BI3904" s="1"/>
      <c r="BJ3904" s="1"/>
      <c r="BK3904" s="1"/>
      <c r="BL3904" s="1"/>
      <c r="BM3904" s="1"/>
      <c r="BN3904" s="2"/>
      <c r="BO3904" s="1"/>
      <c r="BP3904" s="1"/>
      <c r="BQ3904" s="1"/>
      <c r="BR3904" s="2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2"/>
      <c r="CG3904" s="1"/>
      <c r="CH3904" s="1"/>
      <c r="CI3904" s="2"/>
      <c r="CJ3904" s="1"/>
      <c r="CK3904" s="1"/>
      <c r="CL3904" s="1"/>
      <c r="CM3904" s="1"/>
      <c r="CN3904" s="1"/>
      <c r="CO3904" s="1"/>
      <c r="CP3904" s="1"/>
      <c r="CQ3904" s="1"/>
      <c r="CR3904" s="2"/>
      <c r="CS3904" s="2"/>
      <c r="CT3904" s="2"/>
      <c r="CU3904" s="2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2"/>
      <c r="DR3904" s="1"/>
      <c r="DS3904" s="1"/>
      <c r="DT3904" s="1"/>
      <c r="DU3904" s="2"/>
      <c r="DV3904" s="1"/>
      <c r="DW3904" s="1"/>
    </row>
    <row r="3905" spans="1:127" x14ac:dyDescent="0.3">
      <c r="A3905" s="1"/>
      <c r="B3905" s="1"/>
      <c r="C3905" s="1"/>
      <c r="D3905" s="1"/>
      <c r="E3905" s="1"/>
      <c r="F3905" s="1"/>
      <c r="G3905" s="2"/>
      <c r="H3905" s="2"/>
      <c r="I3905" s="1"/>
      <c r="J3905" s="1"/>
      <c r="K3905" s="2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2"/>
      <c r="BF3905" s="1"/>
      <c r="BG3905" s="1"/>
      <c r="BH3905" s="1"/>
      <c r="BI3905" s="1"/>
      <c r="BJ3905" s="1"/>
      <c r="BK3905" s="1"/>
      <c r="BL3905" s="1"/>
      <c r="BM3905" s="1"/>
      <c r="BN3905" s="2"/>
      <c r="BO3905" s="1"/>
      <c r="BP3905" s="1"/>
      <c r="BQ3905" s="1"/>
      <c r="BR3905" s="2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2"/>
      <c r="CG3905" s="1"/>
      <c r="CH3905" s="1"/>
      <c r="CI3905" s="2"/>
      <c r="CJ3905" s="1"/>
      <c r="CK3905" s="1"/>
      <c r="CL3905" s="1"/>
      <c r="CM3905" s="1"/>
      <c r="CN3905" s="1"/>
      <c r="CO3905" s="1"/>
      <c r="CP3905" s="1"/>
      <c r="CQ3905" s="1"/>
      <c r="CR3905" s="2"/>
      <c r="CS3905" s="2"/>
      <c r="CT3905" s="2"/>
      <c r="CU3905" s="2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2"/>
      <c r="DR3905" s="1"/>
      <c r="DS3905" s="1"/>
      <c r="DT3905" s="1"/>
      <c r="DU3905" s="2"/>
      <c r="DV3905" s="1"/>
      <c r="DW3905" s="1"/>
    </row>
    <row r="3906" spans="1:127" x14ac:dyDescent="0.3">
      <c r="A3906" s="1"/>
      <c r="B3906" s="1"/>
      <c r="C3906" s="1"/>
      <c r="D3906" s="1"/>
      <c r="E3906" s="1"/>
      <c r="F3906" s="1"/>
      <c r="G3906" s="2"/>
      <c r="H3906" s="2"/>
      <c r="I3906" s="1"/>
      <c r="J3906" s="1"/>
      <c r="K3906" s="2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2"/>
      <c r="BF3906" s="1"/>
      <c r="BG3906" s="1"/>
      <c r="BH3906" s="1"/>
      <c r="BI3906" s="1"/>
      <c r="BJ3906" s="1"/>
      <c r="BK3906" s="1"/>
      <c r="BL3906" s="1"/>
      <c r="BM3906" s="1"/>
      <c r="BN3906" s="2"/>
      <c r="BO3906" s="1"/>
      <c r="BP3906" s="1"/>
      <c r="BQ3906" s="1"/>
      <c r="BR3906" s="2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2"/>
      <c r="CG3906" s="1"/>
      <c r="CH3906" s="1"/>
      <c r="CI3906" s="2"/>
      <c r="CJ3906" s="1"/>
      <c r="CK3906" s="1"/>
      <c r="CL3906" s="1"/>
      <c r="CM3906" s="1"/>
      <c r="CN3906" s="1"/>
      <c r="CO3906" s="1"/>
      <c r="CP3906" s="1"/>
      <c r="CQ3906" s="1"/>
      <c r="CR3906" s="2"/>
      <c r="CS3906" s="2"/>
      <c r="CT3906" s="2"/>
      <c r="CU3906" s="2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2"/>
      <c r="DR3906" s="1"/>
      <c r="DS3906" s="1"/>
      <c r="DT3906" s="1"/>
      <c r="DU3906" s="2"/>
      <c r="DV3906" s="1"/>
      <c r="DW3906" s="1"/>
    </row>
    <row r="3907" spans="1:127" x14ac:dyDescent="0.3">
      <c r="A3907" s="1"/>
      <c r="B3907" s="1"/>
      <c r="C3907" s="1"/>
      <c r="D3907" s="1"/>
      <c r="E3907" s="1"/>
      <c r="F3907" s="1"/>
      <c r="G3907" s="2"/>
      <c r="H3907" s="2"/>
      <c r="I3907" s="1"/>
      <c r="J3907" s="1"/>
      <c r="K3907" s="2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2"/>
      <c r="BF3907" s="1"/>
      <c r="BG3907" s="1"/>
      <c r="BH3907" s="1"/>
      <c r="BI3907" s="1"/>
      <c r="BJ3907" s="1"/>
      <c r="BK3907" s="1"/>
      <c r="BL3907" s="1"/>
      <c r="BM3907" s="1"/>
      <c r="BN3907" s="2"/>
      <c r="BO3907" s="1"/>
      <c r="BP3907" s="1"/>
      <c r="BQ3907" s="1"/>
      <c r="BR3907" s="2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2"/>
      <c r="CG3907" s="1"/>
      <c r="CH3907" s="1"/>
      <c r="CI3907" s="2"/>
      <c r="CJ3907" s="1"/>
      <c r="CK3907" s="1"/>
      <c r="CL3907" s="1"/>
      <c r="CM3907" s="1"/>
      <c r="CN3907" s="1"/>
      <c r="CO3907" s="1"/>
      <c r="CP3907" s="1"/>
      <c r="CQ3907" s="1"/>
      <c r="CR3907" s="2"/>
      <c r="CS3907" s="2"/>
      <c r="CT3907" s="2"/>
      <c r="CU3907" s="2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2"/>
      <c r="DR3907" s="1"/>
      <c r="DS3907" s="1"/>
      <c r="DT3907" s="1"/>
      <c r="DU3907" s="2"/>
      <c r="DV3907" s="1"/>
      <c r="DW3907" s="1"/>
    </row>
    <row r="3908" spans="1:127" x14ac:dyDescent="0.3">
      <c r="A3908" s="1"/>
      <c r="B3908" s="1"/>
      <c r="C3908" s="1"/>
      <c r="D3908" s="1"/>
      <c r="E3908" s="1"/>
      <c r="F3908" s="1"/>
      <c r="G3908" s="2"/>
      <c r="H3908" s="2"/>
      <c r="I3908" s="1"/>
      <c r="J3908" s="1"/>
      <c r="K3908" s="2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2"/>
      <c r="BF3908" s="1"/>
      <c r="BG3908" s="1"/>
      <c r="BH3908" s="1"/>
      <c r="BI3908" s="1"/>
      <c r="BJ3908" s="1"/>
      <c r="BK3908" s="1"/>
      <c r="BL3908" s="1"/>
      <c r="BM3908" s="1"/>
      <c r="BN3908" s="2"/>
      <c r="BO3908" s="1"/>
      <c r="BP3908" s="1"/>
      <c r="BQ3908" s="1"/>
      <c r="BR3908" s="2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2"/>
      <c r="CG3908" s="1"/>
      <c r="CH3908" s="1"/>
      <c r="CI3908" s="2"/>
      <c r="CJ3908" s="1"/>
      <c r="CK3908" s="1"/>
      <c r="CL3908" s="1"/>
      <c r="CM3908" s="1"/>
      <c r="CN3908" s="1"/>
      <c r="CO3908" s="1"/>
      <c r="CP3908" s="1"/>
      <c r="CQ3908" s="1"/>
      <c r="CR3908" s="2"/>
      <c r="CS3908" s="2"/>
      <c r="CT3908" s="2"/>
      <c r="CU3908" s="2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2"/>
      <c r="DR3908" s="1"/>
      <c r="DS3908" s="1"/>
      <c r="DT3908" s="1"/>
      <c r="DU3908" s="2"/>
      <c r="DV3908" s="1"/>
      <c r="DW3908" s="1"/>
    </row>
    <row r="3909" spans="1:127" x14ac:dyDescent="0.3">
      <c r="A3909" s="1"/>
      <c r="B3909" s="1"/>
      <c r="C3909" s="1"/>
      <c r="D3909" s="1"/>
      <c r="E3909" s="1"/>
      <c r="F3909" s="1"/>
      <c r="G3909" s="2"/>
      <c r="H3909" s="2"/>
      <c r="I3909" s="1"/>
      <c r="J3909" s="1"/>
      <c r="K3909" s="2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2"/>
      <c r="BF3909" s="1"/>
      <c r="BG3909" s="1"/>
      <c r="BH3909" s="1"/>
      <c r="BI3909" s="1"/>
      <c r="BJ3909" s="1"/>
      <c r="BK3909" s="1"/>
      <c r="BL3909" s="1"/>
      <c r="BM3909" s="1"/>
      <c r="BN3909" s="2"/>
      <c r="BO3909" s="1"/>
      <c r="BP3909" s="1"/>
      <c r="BQ3909" s="1"/>
      <c r="BR3909" s="2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2"/>
      <c r="CG3909" s="1"/>
      <c r="CH3909" s="1"/>
      <c r="CI3909" s="2"/>
      <c r="CJ3909" s="1"/>
      <c r="CK3909" s="1"/>
      <c r="CL3909" s="1"/>
      <c r="CM3909" s="1"/>
      <c r="CN3909" s="1"/>
      <c r="CO3909" s="1"/>
      <c r="CP3909" s="1"/>
      <c r="CQ3909" s="1"/>
      <c r="CR3909" s="2"/>
      <c r="CS3909" s="2"/>
      <c r="CT3909" s="2"/>
      <c r="CU3909" s="2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2"/>
      <c r="DR3909" s="1"/>
      <c r="DS3909" s="1"/>
      <c r="DT3909" s="1"/>
      <c r="DU3909" s="2"/>
      <c r="DV3909" s="1"/>
      <c r="DW3909" s="1"/>
    </row>
    <row r="3910" spans="1:127" x14ac:dyDescent="0.3">
      <c r="A3910" s="1"/>
      <c r="B3910" s="1"/>
      <c r="C3910" s="1"/>
      <c r="D3910" s="1"/>
      <c r="E3910" s="1"/>
      <c r="F3910" s="1"/>
      <c r="G3910" s="2"/>
      <c r="H3910" s="2"/>
      <c r="I3910" s="1"/>
      <c r="J3910" s="1"/>
      <c r="K3910" s="2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2"/>
      <c r="BF3910" s="1"/>
      <c r="BG3910" s="1"/>
      <c r="BH3910" s="1"/>
      <c r="BI3910" s="1"/>
      <c r="BJ3910" s="1"/>
      <c r="BK3910" s="1"/>
      <c r="BL3910" s="1"/>
      <c r="BM3910" s="1"/>
      <c r="BN3910" s="2"/>
      <c r="BO3910" s="1"/>
      <c r="BP3910" s="1"/>
      <c r="BQ3910" s="1"/>
      <c r="BR3910" s="2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2"/>
      <c r="CG3910" s="1"/>
      <c r="CH3910" s="1"/>
      <c r="CI3910" s="2"/>
      <c r="CJ3910" s="1"/>
      <c r="CK3910" s="1"/>
      <c r="CL3910" s="1"/>
      <c r="CM3910" s="1"/>
      <c r="CN3910" s="1"/>
      <c r="CO3910" s="1"/>
      <c r="CP3910" s="1"/>
      <c r="CQ3910" s="1"/>
      <c r="CR3910" s="2"/>
      <c r="CS3910" s="2"/>
      <c r="CT3910" s="2"/>
      <c r="CU3910" s="2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2"/>
      <c r="DR3910" s="1"/>
      <c r="DS3910" s="1"/>
      <c r="DT3910" s="1"/>
      <c r="DU3910" s="2"/>
      <c r="DV3910" s="1"/>
      <c r="DW3910" s="1"/>
    </row>
    <row r="3911" spans="1:127" x14ac:dyDescent="0.3">
      <c r="A3911" s="1"/>
      <c r="B3911" s="1"/>
      <c r="C3911" s="1"/>
      <c r="D3911" s="1"/>
      <c r="E3911" s="1"/>
      <c r="F3911" s="1"/>
      <c r="G3911" s="2"/>
      <c r="H3911" s="2"/>
      <c r="I3911" s="1"/>
      <c r="J3911" s="1"/>
      <c r="K3911" s="2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2"/>
      <c r="BF3911" s="1"/>
      <c r="BG3911" s="1"/>
      <c r="BH3911" s="1"/>
      <c r="BI3911" s="1"/>
      <c r="BJ3911" s="1"/>
      <c r="BK3911" s="1"/>
      <c r="BL3911" s="1"/>
      <c r="BM3911" s="1"/>
      <c r="BN3911" s="2"/>
      <c r="BO3911" s="1"/>
      <c r="BP3911" s="1"/>
      <c r="BQ3911" s="1"/>
      <c r="BR3911" s="2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2"/>
      <c r="CG3911" s="1"/>
      <c r="CH3911" s="1"/>
      <c r="CI3911" s="2"/>
      <c r="CJ3911" s="1"/>
      <c r="CK3911" s="1"/>
      <c r="CL3911" s="1"/>
      <c r="CM3911" s="1"/>
      <c r="CN3911" s="1"/>
      <c r="CO3911" s="1"/>
      <c r="CP3911" s="1"/>
      <c r="CQ3911" s="1"/>
      <c r="CR3911" s="2"/>
      <c r="CS3911" s="2"/>
      <c r="CT3911" s="2"/>
      <c r="CU3911" s="2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2"/>
      <c r="DR3911" s="1"/>
      <c r="DS3911" s="1"/>
      <c r="DT3911" s="1"/>
      <c r="DU3911" s="2"/>
      <c r="DV3911" s="1"/>
      <c r="DW3911" s="1"/>
    </row>
    <row r="3912" spans="1:127" x14ac:dyDescent="0.3">
      <c r="A3912" s="1"/>
      <c r="B3912" s="1"/>
      <c r="C3912" s="1"/>
      <c r="D3912" s="1"/>
      <c r="E3912" s="1"/>
      <c r="F3912" s="1"/>
      <c r="G3912" s="1"/>
      <c r="H3912" s="2"/>
      <c r="I3912" s="1"/>
      <c r="J3912" s="1"/>
      <c r="K3912" s="2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2"/>
      <c r="BF3912" s="1"/>
      <c r="BG3912" s="1"/>
      <c r="BH3912" s="1"/>
      <c r="BI3912" s="1"/>
      <c r="BJ3912" s="1"/>
      <c r="BK3912" s="1"/>
      <c r="BL3912" s="1"/>
      <c r="BM3912" s="1"/>
      <c r="BN3912" s="2"/>
      <c r="BO3912" s="1"/>
      <c r="BP3912" s="1"/>
      <c r="BQ3912" s="1"/>
      <c r="BR3912" s="2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2"/>
      <c r="CG3912" s="1"/>
      <c r="CH3912" s="1"/>
      <c r="CI3912" s="2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2"/>
      <c r="DR3912" s="1"/>
      <c r="DS3912" s="1"/>
      <c r="DT3912" s="1"/>
      <c r="DU3912" s="1"/>
      <c r="DV3912" s="1"/>
      <c r="DW3912" s="1"/>
    </row>
    <row r="3913" spans="1:127" x14ac:dyDescent="0.3">
      <c r="A3913" s="1"/>
      <c r="B3913" s="1"/>
      <c r="C3913" s="1"/>
      <c r="D3913" s="1"/>
      <c r="E3913" s="1"/>
      <c r="F3913" s="1"/>
      <c r="G3913" s="1"/>
      <c r="H3913" s="2"/>
      <c r="I3913" s="1"/>
      <c r="J3913" s="1"/>
      <c r="K3913" s="2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2"/>
      <c r="BF3913" s="1"/>
      <c r="BG3913" s="1"/>
      <c r="BH3913" s="1"/>
      <c r="BI3913" s="1"/>
      <c r="BJ3913" s="1"/>
      <c r="BK3913" s="1"/>
      <c r="BL3913" s="1"/>
      <c r="BM3913" s="1"/>
      <c r="BN3913" s="2"/>
      <c r="BO3913" s="1"/>
      <c r="BP3913" s="1"/>
      <c r="BQ3913" s="1"/>
      <c r="BR3913" s="2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2"/>
      <c r="CG3913" s="1"/>
      <c r="CH3913" s="1"/>
      <c r="CI3913" s="2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2"/>
      <c r="DR3913" s="1"/>
      <c r="DS3913" s="1"/>
      <c r="DT3913" s="1"/>
      <c r="DU3913" s="1"/>
      <c r="DV3913" s="1"/>
      <c r="DW3913" s="1"/>
    </row>
    <row r="3914" spans="1:127" x14ac:dyDescent="0.3">
      <c r="A3914" s="1"/>
      <c r="B3914" s="1"/>
      <c r="C3914" s="1"/>
      <c r="D3914" s="1"/>
      <c r="E3914" s="1"/>
      <c r="F3914" s="1"/>
      <c r="G3914" s="1"/>
      <c r="H3914" s="2"/>
      <c r="I3914" s="1"/>
      <c r="J3914" s="1"/>
      <c r="K3914" s="2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2"/>
      <c r="BF3914" s="1"/>
      <c r="BG3914" s="1"/>
      <c r="BH3914" s="1"/>
      <c r="BI3914" s="1"/>
      <c r="BJ3914" s="1"/>
      <c r="BK3914" s="1"/>
      <c r="BL3914" s="1"/>
      <c r="BM3914" s="1"/>
      <c r="BN3914" s="2"/>
      <c r="BO3914" s="1"/>
      <c r="BP3914" s="1"/>
      <c r="BQ3914" s="1"/>
      <c r="BR3914" s="2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2"/>
      <c r="CG3914" s="1"/>
      <c r="CH3914" s="1"/>
      <c r="CI3914" s="2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2"/>
      <c r="DR3914" s="1"/>
      <c r="DS3914" s="1"/>
      <c r="DT3914" s="1"/>
      <c r="DU3914" s="1"/>
      <c r="DV3914" s="1"/>
      <c r="DW3914" s="1"/>
    </row>
    <row r="3915" spans="1:127" x14ac:dyDescent="0.3">
      <c r="A3915" s="1"/>
      <c r="B3915" s="1"/>
      <c r="C3915" s="1"/>
      <c r="D3915" s="1"/>
      <c r="E3915" s="1"/>
      <c r="F3915" s="1"/>
      <c r="G3915" s="1"/>
      <c r="H3915" s="2"/>
      <c r="I3915" s="1"/>
      <c r="J3915" s="1"/>
      <c r="K3915" s="2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2"/>
      <c r="BF3915" s="1"/>
      <c r="BG3915" s="1"/>
      <c r="BH3915" s="1"/>
      <c r="BI3915" s="1"/>
      <c r="BJ3915" s="1"/>
      <c r="BK3915" s="1"/>
      <c r="BL3915" s="1"/>
      <c r="BM3915" s="1"/>
      <c r="BN3915" s="2"/>
      <c r="BO3915" s="1"/>
      <c r="BP3915" s="1"/>
      <c r="BQ3915" s="1"/>
      <c r="BR3915" s="2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2"/>
      <c r="CG3915" s="1"/>
      <c r="CH3915" s="1"/>
      <c r="CI3915" s="2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2"/>
      <c r="DR3915" s="1"/>
      <c r="DS3915" s="1"/>
      <c r="DT3915" s="1"/>
      <c r="DU3915" s="2"/>
      <c r="DV3915" s="1"/>
      <c r="DW3915" s="1"/>
    </row>
    <row r="3916" spans="1:127" x14ac:dyDescent="0.3">
      <c r="A3916" s="1"/>
      <c r="B3916" s="1"/>
      <c r="C3916" s="1"/>
      <c r="D3916" s="1"/>
      <c r="E3916" s="1"/>
      <c r="F3916" s="1"/>
      <c r="G3916" s="1"/>
      <c r="H3916" s="2"/>
      <c r="I3916" s="1"/>
      <c r="J3916" s="1"/>
      <c r="K3916" s="2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2"/>
      <c r="BF3916" s="1"/>
      <c r="BG3916" s="1"/>
      <c r="BH3916" s="1"/>
      <c r="BI3916" s="1"/>
      <c r="BJ3916" s="1"/>
      <c r="BK3916" s="1"/>
      <c r="BL3916" s="1"/>
      <c r="BM3916" s="1"/>
      <c r="BN3916" s="2"/>
      <c r="BO3916" s="1"/>
      <c r="BP3916" s="1"/>
      <c r="BQ3916" s="1"/>
      <c r="BR3916" s="2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2"/>
      <c r="CG3916" s="1"/>
      <c r="CH3916" s="1"/>
      <c r="CI3916" s="2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2"/>
      <c r="DR3916" s="1"/>
      <c r="DS3916" s="1"/>
      <c r="DT3916" s="1"/>
      <c r="DU3916" s="1"/>
      <c r="DV3916" s="1"/>
      <c r="DW3916" s="1"/>
    </row>
    <row r="3917" spans="1:127" x14ac:dyDescent="0.3">
      <c r="A3917" s="1"/>
      <c r="B3917" s="1"/>
      <c r="C3917" s="1"/>
      <c r="D3917" s="1"/>
      <c r="E3917" s="1"/>
      <c r="F3917" s="1"/>
      <c r="G3917" s="1"/>
      <c r="H3917" s="2"/>
      <c r="I3917" s="1"/>
      <c r="J3917" s="1"/>
      <c r="K3917" s="2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2"/>
      <c r="BF3917" s="1"/>
      <c r="BG3917" s="1"/>
      <c r="BH3917" s="1"/>
      <c r="BI3917" s="1"/>
      <c r="BJ3917" s="1"/>
      <c r="BK3917" s="1"/>
      <c r="BL3917" s="1"/>
      <c r="BM3917" s="1"/>
      <c r="BN3917" s="2"/>
      <c r="BO3917" s="1"/>
      <c r="BP3917" s="1"/>
      <c r="BQ3917" s="1"/>
      <c r="BR3917" s="2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2"/>
      <c r="CG3917" s="1"/>
      <c r="CH3917" s="1"/>
      <c r="CI3917" s="2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2"/>
      <c r="DR3917" s="1"/>
      <c r="DS3917" s="1"/>
      <c r="DT3917" s="1"/>
      <c r="DU3917" s="1"/>
      <c r="DV3917" s="1"/>
      <c r="DW3917" s="1"/>
    </row>
    <row r="3918" spans="1:127" x14ac:dyDescent="0.3">
      <c r="A3918" s="1"/>
      <c r="B3918" s="1"/>
      <c r="C3918" s="1"/>
      <c r="D3918" s="1"/>
      <c r="E3918" s="1"/>
      <c r="F3918" s="1"/>
      <c r="G3918" s="1"/>
      <c r="H3918" s="2"/>
      <c r="I3918" s="1"/>
      <c r="J3918" s="1"/>
      <c r="K3918" s="2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2"/>
      <c r="BF3918" s="1"/>
      <c r="BG3918" s="1"/>
      <c r="BH3918" s="1"/>
      <c r="BI3918" s="1"/>
      <c r="BJ3918" s="1"/>
      <c r="BK3918" s="1"/>
      <c r="BL3918" s="1"/>
      <c r="BM3918" s="1"/>
      <c r="BN3918" s="2"/>
      <c r="BO3918" s="1"/>
      <c r="BP3918" s="1"/>
      <c r="BQ3918" s="1"/>
      <c r="BR3918" s="2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2"/>
      <c r="CG3918" s="1"/>
      <c r="CH3918" s="1"/>
      <c r="CI3918" s="2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2"/>
      <c r="DR3918" s="1"/>
      <c r="DS3918" s="1"/>
      <c r="DT3918" s="1"/>
      <c r="DU3918" s="1"/>
      <c r="DV3918" s="1"/>
      <c r="DW3918" s="1"/>
    </row>
    <row r="3919" spans="1:127" x14ac:dyDescent="0.3">
      <c r="A3919" s="1"/>
      <c r="B3919" s="1"/>
      <c r="C3919" s="1"/>
      <c r="D3919" s="1"/>
      <c r="E3919" s="1"/>
      <c r="F3919" s="1"/>
      <c r="G3919" s="1"/>
      <c r="H3919" s="2"/>
      <c r="I3919" s="1"/>
      <c r="J3919" s="1"/>
      <c r="K3919" s="2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2"/>
      <c r="BF3919" s="1"/>
      <c r="BG3919" s="1"/>
      <c r="BH3919" s="1"/>
      <c r="BI3919" s="1"/>
      <c r="BJ3919" s="1"/>
      <c r="BK3919" s="1"/>
      <c r="BL3919" s="1"/>
      <c r="BM3919" s="1"/>
      <c r="BN3919" s="2"/>
      <c r="BO3919" s="1"/>
      <c r="BP3919" s="1"/>
      <c r="BQ3919" s="1"/>
      <c r="BR3919" s="2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2"/>
      <c r="CG3919" s="1"/>
      <c r="CH3919" s="1"/>
      <c r="CI3919" s="2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2"/>
      <c r="DR3919" s="1"/>
      <c r="DS3919" s="1"/>
      <c r="DT3919" s="1"/>
      <c r="DU3919" s="1"/>
      <c r="DV3919" s="1"/>
      <c r="DW3919" s="1"/>
    </row>
    <row r="3920" spans="1:127" x14ac:dyDescent="0.3">
      <c r="A3920" s="1"/>
      <c r="B3920" s="1"/>
      <c r="C3920" s="1"/>
      <c r="D3920" s="1"/>
      <c r="E3920" s="1"/>
      <c r="F3920" s="1"/>
      <c r="G3920" s="1"/>
      <c r="H3920" s="2"/>
      <c r="I3920" s="1"/>
      <c r="J3920" s="1"/>
      <c r="K3920" s="2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2"/>
      <c r="BF3920" s="1"/>
      <c r="BG3920" s="1"/>
      <c r="BH3920" s="1"/>
      <c r="BI3920" s="1"/>
      <c r="BJ3920" s="1"/>
      <c r="BK3920" s="1"/>
      <c r="BL3920" s="1"/>
      <c r="BM3920" s="1"/>
      <c r="BN3920" s="2"/>
      <c r="BO3920" s="1"/>
      <c r="BP3920" s="1"/>
      <c r="BQ3920" s="1"/>
      <c r="BR3920" s="2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2"/>
      <c r="CG3920" s="1"/>
      <c r="CH3920" s="1"/>
      <c r="CI3920" s="2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2"/>
      <c r="DR3920" s="1"/>
      <c r="DS3920" s="1"/>
      <c r="DT3920" s="1"/>
      <c r="DU3920" s="1"/>
      <c r="DV3920" s="1"/>
      <c r="DW3920" s="1"/>
    </row>
    <row r="3921" spans="1:127" x14ac:dyDescent="0.3">
      <c r="A3921" s="1"/>
      <c r="B3921" s="1"/>
      <c r="C3921" s="1"/>
      <c r="D3921" s="1"/>
      <c r="E3921" s="1"/>
      <c r="F3921" s="1"/>
      <c r="G3921" s="2"/>
      <c r="H3921" s="2"/>
      <c r="I3921" s="1"/>
      <c r="J3921" s="1"/>
      <c r="K3921" s="2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2"/>
      <c r="BF3921" s="1"/>
      <c r="BG3921" s="1"/>
      <c r="BH3921" s="1"/>
      <c r="BI3921" s="1"/>
      <c r="BJ3921" s="1"/>
      <c r="BK3921" s="1"/>
      <c r="BL3921" s="1"/>
      <c r="BM3921" s="1"/>
      <c r="BN3921" s="2"/>
      <c r="BO3921" s="1"/>
      <c r="BP3921" s="1"/>
      <c r="BQ3921" s="1"/>
      <c r="BR3921" s="2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2"/>
      <c r="CG3921" s="1"/>
      <c r="CH3921" s="1"/>
      <c r="CI3921" s="2"/>
      <c r="CJ3921" s="1"/>
      <c r="CK3921" s="1"/>
      <c r="CL3921" s="1"/>
      <c r="CM3921" s="1"/>
      <c r="CN3921" s="1"/>
      <c r="CO3921" s="1"/>
      <c r="CP3921" s="1"/>
      <c r="CQ3921" s="1"/>
      <c r="CR3921" s="2"/>
      <c r="CS3921" s="2"/>
      <c r="CT3921" s="2"/>
      <c r="CU3921" s="2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2"/>
      <c r="DR3921" s="1"/>
      <c r="DS3921" s="1"/>
      <c r="DT3921" s="1"/>
      <c r="DU3921" s="2"/>
      <c r="DV3921" s="1"/>
      <c r="DW3921" s="1"/>
    </row>
    <row r="3922" spans="1:127" x14ac:dyDescent="0.3">
      <c r="A3922" s="1"/>
      <c r="B3922" s="1"/>
      <c r="C3922" s="1"/>
      <c r="D3922" s="1"/>
      <c r="E3922" s="1"/>
      <c r="F3922" s="1"/>
      <c r="G3922" s="2"/>
      <c r="H3922" s="2"/>
      <c r="I3922" s="1"/>
      <c r="J3922" s="1"/>
      <c r="K3922" s="2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2"/>
      <c r="BF3922" s="1"/>
      <c r="BG3922" s="1"/>
      <c r="BH3922" s="1"/>
      <c r="BI3922" s="1"/>
      <c r="BJ3922" s="1"/>
      <c r="BK3922" s="1"/>
      <c r="BL3922" s="1"/>
      <c r="BM3922" s="1"/>
      <c r="BN3922" s="2"/>
      <c r="BO3922" s="1"/>
      <c r="BP3922" s="1"/>
      <c r="BQ3922" s="1"/>
      <c r="BR3922" s="2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2"/>
      <c r="CG3922" s="1"/>
      <c r="CH3922" s="1"/>
      <c r="CI3922" s="2"/>
      <c r="CJ3922" s="1"/>
      <c r="CK3922" s="1"/>
      <c r="CL3922" s="1"/>
      <c r="CM3922" s="1"/>
      <c r="CN3922" s="1"/>
      <c r="CO3922" s="1"/>
      <c r="CP3922" s="1"/>
      <c r="CQ3922" s="1"/>
      <c r="CR3922" s="2"/>
      <c r="CS3922" s="2"/>
      <c r="CT3922" s="2"/>
      <c r="CU3922" s="2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2"/>
      <c r="DR3922" s="1"/>
      <c r="DS3922" s="1"/>
      <c r="DT3922" s="1"/>
      <c r="DU3922" s="2"/>
      <c r="DV3922" s="1"/>
      <c r="DW3922" s="1"/>
    </row>
    <row r="3923" spans="1:127" x14ac:dyDescent="0.3">
      <c r="A3923" s="1"/>
      <c r="B3923" s="1"/>
      <c r="C3923" s="1"/>
      <c r="D3923" s="1"/>
      <c r="E3923" s="1"/>
      <c r="F3923" s="1"/>
      <c r="G3923" s="2"/>
      <c r="H3923" s="2"/>
      <c r="I3923" s="1"/>
      <c r="J3923" s="1"/>
      <c r="K3923" s="2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2"/>
      <c r="BF3923" s="1"/>
      <c r="BG3923" s="1"/>
      <c r="BH3923" s="1"/>
      <c r="BI3923" s="1"/>
      <c r="BJ3923" s="1"/>
      <c r="BK3923" s="1"/>
      <c r="BL3923" s="1"/>
      <c r="BM3923" s="1"/>
      <c r="BN3923" s="2"/>
      <c r="BO3923" s="1"/>
      <c r="BP3923" s="1"/>
      <c r="BQ3923" s="1"/>
      <c r="BR3923" s="2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2"/>
      <c r="CG3923" s="1"/>
      <c r="CH3923" s="1"/>
      <c r="CI3923" s="2"/>
      <c r="CJ3923" s="1"/>
      <c r="CK3923" s="1"/>
      <c r="CL3923" s="1"/>
      <c r="CM3923" s="1"/>
      <c r="CN3923" s="1"/>
      <c r="CO3923" s="1"/>
      <c r="CP3923" s="1"/>
      <c r="CQ3923" s="1"/>
      <c r="CR3923" s="2"/>
      <c r="CS3923" s="2"/>
      <c r="CT3923" s="2"/>
      <c r="CU3923" s="2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2"/>
      <c r="DR3923" s="1"/>
      <c r="DS3923" s="1"/>
      <c r="DT3923" s="1"/>
      <c r="DU3923" s="2"/>
      <c r="DV3923" s="1"/>
      <c r="DW3923" s="1"/>
    </row>
    <row r="3924" spans="1:127" x14ac:dyDescent="0.3">
      <c r="A3924" s="1"/>
      <c r="B3924" s="1"/>
      <c r="C3924" s="1"/>
      <c r="D3924" s="1"/>
      <c r="E3924" s="1"/>
      <c r="F3924" s="1"/>
      <c r="G3924" s="2"/>
      <c r="H3924" s="2"/>
      <c r="I3924" s="1"/>
      <c r="J3924" s="1"/>
      <c r="K3924" s="2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2"/>
      <c r="BF3924" s="1"/>
      <c r="BG3924" s="1"/>
      <c r="BH3924" s="1"/>
      <c r="BI3924" s="1"/>
      <c r="BJ3924" s="1"/>
      <c r="BK3924" s="1"/>
      <c r="BL3924" s="1"/>
      <c r="BM3924" s="1"/>
      <c r="BN3924" s="2"/>
      <c r="BO3924" s="1"/>
      <c r="BP3924" s="1"/>
      <c r="BQ3924" s="1"/>
      <c r="BR3924" s="2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2"/>
      <c r="CG3924" s="1"/>
      <c r="CH3924" s="1"/>
      <c r="CI3924" s="2"/>
      <c r="CJ3924" s="1"/>
      <c r="CK3924" s="1"/>
      <c r="CL3924" s="1"/>
      <c r="CM3924" s="1"/>
      <c r="CN3924" s="1"/>
      <c r="CO3924" s="1"/>
      <c r="CP3924" s="1"/>
      <c r="CQ3924" s="1"/>
      <c r="CR3924" s="2"/>
      <c r="CS3924" s="2"/>
      <c r="CT3924" s="2"/>
      <c r="CU3924" s="2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2"/>
      <c r="DR3924" s="1"/>
      <c r="DS3924" s="1"/>
      <c r="DT3924" s="1"/>
      <c r="DU3924" s="2"/>
      <c r="DV3924" s="1"/>
      <c r="DW3924" s="1"/>
    </row>
    <row r="3925" spans="1:127" x14ac:dyDescent="0.3">
      <c r="A3925" s="1"/>
      <c r="B3925" s="1"/>
      <c r="C3925" s="1"/>
      <c r="D3925" s="1"/>
      <c r="E3925" s="1"/>
      <c r="F3925" s="1"/>
      <c r="G3925" s="2"/>
      <c r="H3925" s="2"/>
      <c r="I3925" s="1"/>
      <c r="J3925" s="1"/>
      <c r="K3925" s="2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2"/>
      <c r="BF3925" s="1"/>
      <c r="BG3925" s="1"/>
      <c r="BH3925" s="1"/>
      <c r="BI3925" s="1"/>
      <c r="BJ3925" s="1"/>
      <c r="BK3925" s="1"/>
      <c r="BL3925" s="1"/>
      <c r="BM3925" s="1"/>
      <c r="BN3925" s="2"/>
      <c r="BO3925" s="1"/>
      <c r="BP3925" s="1"/>
      <c r="BQ3925" s="1"/>
      <c r="BR3925" s="2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2"/>
      <c r="CG3925" s="1"/>
      <c r="CH3925" s="1"/>
      <c r="CI3925" s="2"/>
      <c r="CJ3925" s="1"/>
      <c r="CK3925" s="1"/>
      <c r="CL3925" s="1"/>
      <c r="CM3925" s="1"/>
      <c r="CN3925" s="1"/>
      <c r="CO3925" s="1"/>
      <c r="CP3925" s="1"/>
      <c r="CQ3925" s="1"/>
      <c r="CR3925" s="2"/>
      <c r="CS3925" s="2"/>
      <c r="CT3925" s="2"/>
      <c r="CU3925" s="2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2"/>
      <c r="DR3925" s="1"/>
      <c r="DS3925" s="1"/>
      <c r="DT3925" s="1"/>
      <c r="DU3925" s="2"/>
      <c r="DV3925" s="1"/>
      <c r="DW3925" s="1"/>
    </row>
    <row r="3926" spans="1:127" x14ac:dyDescent="0.3">
      <c r="A3926" s="1"/>
      <c r="B3926" s="1"/>
      <c r="C3926" s="1"/>
      <c r="D3926" s="1"/>
      <c r="E3926" s="1"/>
      <c r="F3926" s="1"/>
      <c r="G3926" s="2"/>
      <c r="H3926" s="2"/>
      <c r="I3926" s="1"/>
      <c r="J3926" s="1"/>
      <c r="K3926" s="2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2"/>
      <c r="BF3926" s="1"/>
      <c r="BG3926" s="1"/>
      <c r="BH3926" s="1"/>
      <c r="BI3926" s="1"/>
      <c r="BJ3926" s="1"/>
      <c r="BK3926" s="1"/>
      <c r="BL3926" s="1"/>
      <c r="BM3926" s="1"/>
      <c r="BN3926" s="2"/>
      <c r="BO3926" s="1"/>
      <c r="BP3926" s="1"/>
      <c r="BQ3926" s="1"/>
      <c r="BR3926" s="2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2"/>
      <c r="CG3926" s="1"/>
      <c r="CH3926" s="1"/>
      <c r="CI3926" s="2"/>
      <c r="CJ3926" s="1"/>
      <c r="CK3926" s="1"/>
      <c r="CL3926" s="1"/>
      <c r="CM3926" s="1"/>
      <c r="CN3926" s="1"/>
      <c r="CO3926" s="1"/>
      <c r="CP3926" s="1"/>
      <c r="CQ3926" s="1"/>
      <c r="CR3926" s="2"/>
      <c r="CS3926" s="2"/>
      <c r="CT3926" s="2"/>
      <c r="CU3926" s="2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2"/>
      <c r="DR3926" s="1"/>
      <c r="DS3926" s="1"/>
      <c r="DT3926" s="1"/>
      <c r="DU3926" s="2"/>
      <c r="DV3926" s="1"/>
      <c r="DW3926" s="1"/>
    </row>
    <row r="3927" spans="1:127" x14ac:dyDescent="0.3">
      <c r="A3927" s="1"/>
      <c r="B3927" s="1"/>
      <c r="C3927" s="1"/>
      <c r="D3927" s="1"/>
      <c r="E3927" s="1"/>
      <c r="F3927" s="1"/>
      <c r="G3927" s="2"/>
      <c r="H3927" s="2"/>
      <c r="I3927" s="1"/>
      <c r="J3927" s="1"/>
      <c r="K3927" s="2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2"/>
      <c r="BF3927" s="1"/>
      <c r="BG3927" s="1"/>
      <c r="BH3927" s="1"/>
      <c r="BI3927" s="1"/>
      <c r="BJ3927" s="1"/>
      <c r="BK3927" s="1"/>
      <c r="BL3927" s="1"/>
      <c r="BM3927" s="1"/>
      <c r="BN3927" s="2"/>
      <c r="BO3927" s="1"/>
      <c r="BP3927" s="1"/>
      <c r="BQ3927" s="1"/>
      <c r="BR3927" s="2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2"/>
      <c r="CG3927" s="1"/>
      <c r="CH3927" s="1"/>
      <c r="CI3927" s="2"/>
      <c r="CJ3927" s="1"/>
      <c r="CK3927" s="1"/>
      <c r="CL3927" s="1"/>
      <c r="CM3927" s="1"/>
      <c r="CN3927" s="1"/>
      <c r="CO3927" s="1"/>
      <c r="CP3927" s="1"/>
      <c r="CQ3927" s="1"/>
      <c r="CR3927" s="2"/>
      <c r="CS3927" s="2"/>
      <c r="CT3927" s="2"/>
      <c r="CU3927" s="2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2"/>
      <c r="DR3927" s="1"/>
      <c r="DS3927" s="1"/>
      <c r="DT3927" s="1"/>
      <c r="DU3927" s="2"/>
      <c r="DV3927" s="1"/>
      <c r="DW3927" s="1"/>
    </row>
    <row r="3928" spans="1:127" x14ac:dyDescent="0.3">
      <c r="A3928" s="1"/>
      <c r="B3928" s="1"/>
      <c r="C3928" s="1"/>
      <c r="D3928" s="1"/>
      <c r="E3928" s="1"/>
      <c r="F3928" s="1"/>
      <c r="G3928" s="1"/>
      <c r="H3928" s="2"/>
      <c r="I3928" s="1"/>
      <c r="J3928" s="1"/>
      <c r="K3928" s="2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2"/>
      <c r="BF3928" s="1"/>
      <c r="BG3928" s="1"/>
      <c r="BH3928" s="1"/>
      <c r="BI3928" s="1"/>
      <c r="BJ3928" s="1"/>
      <c r="BK3928" s="1"/>
      <c r="BL3928" s="1"/>
      <c r="BM3928" s="1"/>
      <c r="BN3928" s="2"/>
      <c r="BO3928" s="1"/>
      <c r="BP3928" s="1"/>
      <c r="BQ3928" s="1"/>
      <c r="BR3928" s="2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2"/>
      <c r="CG3928" s="1"/>
      <c r="CH3928" s="1"/>
      <c r="CI3928" s="2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2"/>
      <c r="DR3928" s="1"/>
      <c r="DS3928" s="1"/>
      <c r="DT3928" s="1"/>
      <c r="DU3928" s="1"/>
      <c r="DV3928" s="1"/>
      <c r="DW3928" s="1"/>
    </row>
    <row r="3929" spans="1:127" x14ac:dyDescent="0.3">
      <c r="A3929" s="1"/>
      <c r="B3929" s="1"/>
      <c r="C3929" s="1"/>
      <c r="D3929" s="1"/>
      <c r="E3929" s="1"/>
      <c r="F3929" s="1"/>
      <c r="G3929" s="2"/>
      <c r="H3929" s="2"/>
      <c r="I3929" s="1"/>
      <c r="J3929" s="1"/>
      <c r="K3929" s="2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2"/>
      <c r="BF3929" s="1"/>
      <c r="BG3929" s="1"/>
      <c r="BH3929" s="1"/>
      <c r="BI3929" s="1"/>
      <c r="BJ3929" s="1"/>
      <c r="BK3929" s="1"/>
      <c r="BL3929" s="1"/>
      <c r="BM3929" s="1"/>
      <c r="BN3929" s="2"/>
      <c r="BO3929" s="1"/>
      <c r="BP3929" s="1"/>
      <c r="BQ3929" s="1"/>
      <c r="BR3929" s="2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2"/>
      <c r="CG3929" s="1"/>
      <c r="CH3929" s="1"/>
      <c r="CI3929" s="2"/>
      <c r="CJ3929" s="1"/>
      <c r="CK3929" s="1"/>
      <c r="CL3929" s="1"/>
      <c r="CM3929" s="1"/>
      <c r="CN3929" s="1"/>
      <c r="CO3929" s="1"/>
      <c r="CP3929" s="1"/>
      <c r="CQ3929" s="1"/>
      <c r="CR3929" s="2"/>
      <c r="CS3929" s="2"/>
      <c r="CT3929" s="2"/>
      <c r="CU3929" s="2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2"/>
      <c r="DR3929" s="1"/>
      <c r="DS3929" s="1"/>
      <c r="DT3929" s="1"/>
      <c r="DU3929" s="2"/>
      <c r="DV3929" s="1"/>
      <c r="DW3929" s="1"/>
    </row>
    <row r="3930" spans="1:127" x14ac:dyDescent="0.3">
      <c r="A3930" s="1"/>
      <c r="B3930" s="1"/>
      <c r="C3930" s="1"/>
      <c r="D3930" s="1"/>
      <c r="E3930" s="1"/>
      <c r="F3930" s="1"/>
      <c r="G3930" s="2"/>
      <c r="H3930" s="2"/>
      <c r="I3930" s="1"/>
      <c r="J3930" s="1"/>
      <c r="K3930" s="2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2"/>
      <c r="BF3930" s="1"/>
      <c r="BG3930" s="1"/>
      <c r="BH3930" s="1"/>
      <c r="BI3930" s="1"/>
      <c r="BJ3930" s="1"/>
      <c r="BK3930" s="1"/>
      <c r="BL3930" s="1"/>
      <c r="BM3930" s="1"/>
      <c r="BN3930" s="2"/>
      <c r="BO3930" s="1"/>
      <c r="BP3930" s="1"/>
      <c r="BQ3930" s="1"/>
      <c r="BR3930" s="2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2"/>
      <c r="CG3930" s="1"/>
      <c r="CH3930" s="1"/>
      <c r="CI3930" s="2"/>
      <c r="CJ3930" s="1"/>
      <c r="CK3930" s="1"/>
      <c r="CL3930" s="1"/>
      <c r="CM3930" s="1"/>
      <c r="CN3930" s="1"/>
      <c r="CO3930" s="1"/>
      <c r="CP3930" s="1"/>
      <c r="CQ3930" s="1"/>
      <c r="CR3930" s="2"/>
      <c r="CS3930" s="2"/>
      <c r="CT3930" s="2"/>
      <c r="CU3930" s="2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2"/>
      <c r="DR3930" s="1"/>
      <c r="DS3930" s="1"/>
      <c r="DT3930" s="1"/>
      <c r="DU3930" s="2"/>
      <c r="DV3930" s="1"/>
      <c r="DW3930" s="1"/>
    </row>
    <row r="3931" spans="1:127" x14ac:dyDescent="0.3">
      <c r="A3931" s="1"/>
      <c r="B3931" s="1"/>
      <c r="C3931" s="1"/>
      <c r="D3931" s="1"/>
      <c r="E3931" s="1"/>
      <c r="F3931" s="1"/>
      <c r="G3931" s="2"/>
      <c r="H3931" s="2"/>
      <c r="I3931" s="1"/>
      <c r="J3931" s="1"/>
      <c r="K3931" s="2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2"/>
      <c r="BF3931" s="1"/>
      <c r="BG3931" s="1"/>
      <c r="BH3931" s="1"/>
      <c r="BI3931" s="1"/>
      <c r="BJ3931" s="1"/>
      <c r="BK3931" s="1"/>
      <c r="BL3931" s="1"/>
      <c r="BM3931" s="1"/>
      <c r="BN3931" s="2"/>
      <c r="BO3931" s="1"/>
      <c r="BP3931" s="1"/>
      <c r="BQ3931" s="1"/>
      <c r="BR3931" s="2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2"/>
      <c r="CG3931" s="1"/>
      <c r="CH3931" s="1"/>
      <c r="CI3931" s="2"/>
      <c r="CJ3931" s="1"/>
      <c r="CK3931" s="1"/>
      <c r="CL3931" s="1"/>
      <c r="CM3931" s="1"/>
      <c r="CN3931" s="1"/>
      <c r="CO3931" s="1"/>
      <c r="CP3931" s="1"/>
      <c r="CQ3931" s="1"/>
      <c r="CR3931" s="2"/>
      <c r="CS3931" s="2"/>
      <c r="CT3931" s="2"/>
      <c r="CU3931" s="2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2"/>
      <c r="DR3931" s="1"/>
      <c r="DS3931" s="1"/>
      <c r="DT3931" s="1"/>
      <c r="DU3931" s="2"/>
      <c r="DV3931" s="1"/>
      <c r="DW3931" s="1"/>
    </row>
    <row r="3932" spans="1:127" x14ac:dyDescent="0.3">
      <c r="A3932" s="1"/>
      <c r="B3932" s="1"/>
      <c r="C3932" s="1"/>
      <c r="D3932" s="1"/>
      <c r="E3932" s="1"/>
      <c r="F3932" s="1"/>
      <c r="G3932" s="2"/>
      <c r="H3932" s="2"/>
      <c r="I3932" s="1"/>
      <c r="J3932" s="1"/>
      <c r="K3932" s="2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2"/>
      <c r="BF3932" s="1"/>
      <c r="BG3932" s="1"/>
      <c r="BH3932" s="1"/>
      <c r="BI3932" s="1"/>
      <c r="BJ3932" s="1"/>
      <c r="BK3932" s="1"/>
      <c r="BL3932" s="1"/>
      <c r="BM3932" s="1"/>
      <c r="BN3932" s="2"/>
      <c r="BO3932" s="1"/>
      <c r="BP3932" s="1"/>
      <c r="BQ3932" s="1"/>
      <c r="BR3932" s="2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2"/>
      <c r="CG3932" s="1"/>
      <c r="CH3932" s="1"/>
      <c r="CI3932" s="2"/>
      <c r="CJ3932" s="1"/>
      <c r="CK3932" s="1"/>
      <c r="CL3932" s="1"/>
      <c r="CM3932" s="1"/>
      <c r="CN3932" s="1"/>
      <c r="CO3932" s="1"/>
      <c r="CP3932" s="1"/>
      <c r="CQ3932" s="1"/>
      <c r="CR3932" s="2"/>
      <c r="CS3932" s="2"/>
      <c r="CT3932" s="2"/>
      <c r="CU3932" s="2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2"/>
      <c r="DR3932" s="1"/>
      <c r="DS3932" s="1"/>
      <c r="DT3932" s="1"/>
      <c r="DU3932" s="2"/>
      <c r="DV3932" s="1"/>
      <c r="DW3932" s="1"/>
    </row>
    <row r="3933" spans="1:127" x14ac:dyDescent="0.3">
      <c r="A3933" s="1"/>
      <c r="B3933" s="1"/>
      <c r="C3933" s="1"/>
      <c r="D3933" s="1"/>
      <c r="E3933" s="1"/>
      <c r="F3933" s="1"/>
      <c r="G3933" s="2"/>
      <c r="H3933" s="2"/>
      <c r="I3933" s="1"/>
      <c r="J3933" s="1"/>
      <c r="K3933" s="2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2"/>
      <c r="BF3933" s="1"/>
      <c r="BG3933" s="1"/>
      <c r="BH3933" s="1"/>
      <c r="BI3933" s="1"/>
      <c r="BJ3933" s="1"/>
      <c r="BK3933" s="1"/>
      <c r="BL3933" s="1"/>
      <c r="BM3933" s="1"/>
      <c r="BN3933" s="2"/>
      <c r="BO3933" s="1"/>
      <c r="BP3933" s="1"/>
      <c r="BQ3933" s="1"/>
      <c r="BR3933" s="2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2"/>
      <c r="CG3933" s="1"/>
      <c r="CH3933" s="1"/>
      <c r="CI3933" s="2"/>
      <c r="CJ3933" s="1"/>
      <c r="CK3933" s="1"/>
      <c r="CL3933" s="1"/>
      <c r="CM3933" s="1"/>
      <c r="CN3933" s="1"/>
      <c r="CO3933" s="1"/>
      <c r="CP3933" s="1"/>
      <c r="CQ3933" s="1"/>
      <c r="CR3933" s="2"/>
      <c r="CS3933" s="2"/>
      <c r="CT3933" s="2"/>
      <c r="CU3933" s="2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2"/>
      <c r="DR3933" s="1"/>
      <c r="DS3933" s="1"/>
      <c r="DT3933" s="1"/>
      <c r="DU3933" s="2"/>
      <c r="DV3933" s="1"/>
      <c r="DW3933" s="1"/>
    </row>
    <row r="3934" spans="1:127" x14ac:dyDescent="0.3">
      <c r="A3934" s="1"/>
      <c r="B3934" s="1"/>
      <c r="C3934" s="1"/>
      <c r="D3934" s="1"/>
      <c r="E3934" s="1"/>
      <c r="F3934" s="1"/>
      <c r="G3934" s="1"/>
      <c r="H3934" s="2"/>
      <c r="I3934" s="1"/>
      <c r="J3934" s="1"/>
      <c r="K3934" s="2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2"/>
      <c r="BF3934" s="1"/>
      <c r="BG3934" s="1"/>
      <c r="BH3934" s="1"/>
      <c r="BI3934" s="1"/>
      <c r="BJ3934" s="1"/>
      <c r="BK3934" s="1"/>
      <c r="BL3934" s="1"/>
      <c r="BM3934" s="1"/>
      <c r="BN3934" s="2"/>
      <c r="BO3934" s="1"/>
      <c r="BP3934" s="1"/>
      <c r="BQ3934" s="1"/>
      <c r="BR3934" s="2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2"/>
      <c r="CG3934" s="1"/>
      <c r="CH3934" s="1"/>
      <c r="CI3934" s="2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2"/>
      <c r="DR3934" s="1"/>
      <c r="DS3934" s="1"/>
      <c r="DT3934" s="1"/>
      <c r="DU3934" s="1"/>
      <c r="DV3934" s="1"/>
      <c r="DW3934" s="1"/>
    </row>
    <row r="3935" spans="1:127" x14ac:dyDescent="0.3">
      <c r="A3935" s="1"/>
      <c r="B3935" s="1"/>
      <c r="C3935" s="1"/>
      <c r="D3935" s="1"/>
      <c r="E3935" s="1"/>
      <c r="F3935" s="1"/>
      <c r="G3935" s="1"/>
      <c r="H3935" s="2"/>
      <c r="I3935" s="1"/>
      <c r="J3935" s="1"/>
      <c r="K3935" s="2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2"/>
      <c r="BF3935" s="1"/>
      <c r="BG3935" s="1"/>
      <c r="BH3935" s="1"/>
      <c r="BI3935" s="1"/>
      <c r="BJ3935" s="1"/>
      <c r="BK3935" s="1"/>
      <c r="BL3935" s="1"/>
      <c r="BM3935" s="1"/>
      <c r="BN3935" s="2"/>
      <c r="BO3935" s="1"/>
      <c r="BP3935" s="1"/>
      <c r="BQ3935" s="1"/>
      <c r="BR3935" s="2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2"/>
      <c r="CG3935" s="1"/>
      <c r="CH3935" s="1"/>
      <c r="CI3935" s="2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2"/>
      <c r="DR3935" s="1"/>
      <c r="DS3935" s="1"/>
      <c r="DT3935" s="1"/>
      <c r="DU3935" s="1"/>
      <c r="DV3935" s="1"/>
      <c r="DW3935" s="1"/>
    </row>
    <row r="3936" spans="1:127" x14ac:dyDescent="0.3">
      <c r="A3936" s="1"/>
      <c r="B3936" s="1"/>
      <c r="C3936" s="1"/>
      <c r="D3936" s="1"/>
      <c r="E3936" s="1"/>
      <c r="F3936" s="1"/>
      <c r="G3936" s="2"/>
      <c r="H3936" s="2"/>
      <c r="I3936" s="1"/>
      <c r="J3936" s="1"/>
      <c r="K3936" s="2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2"/>
      <c r="BF3936" s="1"/>
      <c r="BG3936" s="1"/>
      <c r="BH3936" s="1"/>
      <c r="BI3936" s="1"/>
      <c r="BJ3936" s="1"/>
      <c r="BK3936" s="1"/>
      <c r="BL3936" s="1"/>
      <c r="BM3936" s="1"/>
      <c r="BN3936" s="2"/>
      <c r="BO3936" s="1"/>
      <c r="BP3936" s="1"/>
      <c r="BQ3936" s="1"/>
      <c r="BR3936" s="2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2"/>
      <c r="CG3936" s="1"/>
      <c r="CH3936" s="1"/>
      <c r="CI3936" s="2"/>
      <c r="CJ3936" s="1"/>
      <c r="CK3936" s="1"/>
      <c r="CL3936" s="1"/>
      <c r="CM3936" s="1"/>
      <c r="CN3936" s="1"/>
      <c r="CO3936" s="1"/>
      <c r="CP3936" s="1"/>
      <c r="CQ3936" s="1"/>
      <c r="CR3936" s="2"/>
      <c r="CS3936" s="2"/>
      <c r="CT3936" s="2"/>
      <c r="CU3936" s="2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2"/>
      <c r="DR3936" s="1"/>
      <c r="DS3936" s="1"/>
      <c r="DT3936" s="1"/>
      <c r="DU3936" s="2"/>
      <c r="DV3936" s="1"/>
      <c r="DW3936" s="1"/>
    </row>
    <row r="3937" spans="1:127" x14ac:dyDescent="0.3">
      <c r="A3937" s="1"/>
      <c r="B3937" s="1"/>
      <c r="C3937" s="1"/>
      <c r="D3937" s="1"/>
      <c r="E3937" s="1"/>
      <c r="F3937" s="1"/>
      <c r="G3937" s="1"/>
      <c r="H3937" s="2"/>
      <c r="I3937" s="1"/>
      <c r="J3937" s="1"/>
      <c r="K3937" s="2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2"/>
      <c r="BF3937" s="1"/>
      <c r="BG3937" s="1"/>
      <c r="BH3937" s="1"/>
      <c r="BI3937" s="1"/>
      <c r="BJ3937" s="1"/>
      <c r="BK3937" s="1"/>
      <c r="BL3937" s="1"/>
      <c r="BM3937" s="1"/>
      <c r="BN3937" s="2"/>
      <c r="BO3937" s="1"/>
      <c r="BP3937" s="1"/>
      <c r="BQ3937" s="1"/>
      <c r="BR3937" s="2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2"/>
      <c r="CG3937" s="1"/>
      <c r="CH3937" s="1"/>
      <c r="CI3937" s="2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2"/>
      <c r="DR3937" s="1"/>
      <c r="DS3937" s="1"/>
      <c r="DT3937" s="1"/>
      <c r="DU3937" s="2"/>
      <c r="DV3937" s="1"/>
      <c r="DW3937" s="1"/>
    </row>
    <row r="3938" spans="1:127" x14ac:dyDescent="0.3">
      <c r="A3938" s="1"/>
      <c r="B3938" s="1"/>
      <c r="C3938" s="1"/>
      <c r="D3938" s="1"/>
      <c r="E3938" s="1"/>
      <c r="F3938" s="1"/>
      <c r="G3938" s="1"/>
      <c r="H3938" s="2"/>
      <c r="I3938" s="1"/>
      <c r="J3938" s="1"/>
      <c r="K3938" s="2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2"/>
      <c r="BF3938" s="1"/>
      <c r="BG3938" s="1"/>
      <c r="BH3938" s="1"/>
      <c r="BI3938" s="1"/>
      <c r="BJ3938" s="1"/>
      <c r="BK3938" s="1"/>
      <c r="BL3938" s="1"/>
      <c r="BM3938" s="1"/>
      <c r="BN3938" s="2"/>
      <c r="BO3938" s="1"/>
      <c r="BP3938" s="1"/>
      <c r="BQ3938" s="1"/>
      <c r="BR3938" s="2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2"/>
      <c r="CG3938" s="1"/>
      <c r="CH3938" s="1"/>
      <c r="CI3938" s="2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2"/>
      <c r="DR3938" s="1"/>
      <c r="DS3938" s="1"/>
      <c r="DT3938" s="1"/>
      <c r="DU3938" s="2"/>
      <c r="DV3938" s="1"/>
      <c r="DW3938" s="1"/>
    </row>
    <row r="3939" spans="1:127" x14ac:dyDescent="0.3">
      <c r="A3939" s="1"/>
      <c r="B3939" s="1"/>
      <c r="C3939" s="1"/>
      <c r="D3939" s="1"/>
      <c r="E3939" s="1"/>
      <c r="F3939" s="1"/>
      <c r="G3939" s="1"/>
      <c r="H3939" s="2"/>
      <c r="I3939" s="1"/>
      <c r="J3939" s="1"/>
      <c r="K3939" s="2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2"/>
      <c r="BF3939" s="1"/>
      <c r="BG3939" s="1"/>
      <c r="BH3939" s="1"/>
      <c r="BI3939" s="1"/>
      <c r="BJ3939" s="1"/>
      <c r="BK3939" s="1"/>
      <c r="BL3939" s="1"/>
      <c r="BM3939" s="1"/>
      <c r="BN3939" s="2"/>
      <c r="BO3939" s="1"/>
      <c r="BP3939" s="1"/>
      <c r="BQ3939" s="1"/>
      <c r="BR3939" s="2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2"/>
      <c r="CG3939" s="1"/>
      <c r="CH3939" s="1"/>
      <c r="CI3939" s="2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2"/>
      <c r="DR3939" s="1"/>
      <c r="DS3939" s="1"/>
      <c r="DT3939" s="1"/>
      <c r="DU3939" s="2"/>
      <c r="DV3939" s="1"/>
      <c r="DW3939" s="1"/>
    </row>
    <row r="3940" spans="1:127" x14ac:dyDescent="0.3">
      <c r="A3940" s="1"/>
      <c r="B3940" s="1"/>
      <c r="C3940" s="1"/>
      <c r="D3940" s="1"/>
      <c r="E3940" s="1"/>
      <c r="F3940" s="1"/>
      <c r="G3940" s="1"/>
      <c r="H3940" s="2"/>
      <c r="I3940" s="1"/>
      <c r="J3940" s="1"/>
      <c r="K3940" s="2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2"/>
      <c r="BF3940" s="1"/>
      <c r="BG3940" s="1"/>
      <c r="BH3940" s="1"/>
      <c r="BI3940" s="1"/>
      <c r="BJ3940" s="1"/>
      <c r="BK3940" s="1"/>
      <c r="BL3940" s="1"/>
      <c r="BM3940" s="1"/>
      <c r="BN3940" s="2"/>
      <c r="BO3940" s="1"/>
      <c r="BP3940" s="1"/>
      <c r="BQ3940" s="1"/>
      <c r="BR3940" s="2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2"/>
      <c r="CG3940" s="1"/>
      <c r="CH3940" s="1"/>
      <c r="CI3940" s="2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2"/>
      <c r="DR3940" s="1"/>
      <c r="DS3940" s="1"/>
      <c r="DT3940" s="1"/>
      <c r="DU3940" s="2"/>
      <c r="DV3940" s="1"/>
      <c r="DW3940" s="1"/>
    </row>
    <row r="3941" spans="1:127" x14ac:dyDescent="0.3">
      <c r="A3941" s="1"/>
      <c r="B3941" s="1"/>
      <c r="C3941" s="1"/>
      <c r="D3941" s="1"/>
      <c r="E3941" s="1"/>
      <c r="F3941" s="1"/>
      <c r="G3941" s="1"/>
      <c r="H3941" s="2"/>
      <c r="I3941" s="1"/>
      <c r="J3941" s="1"/>
      <c r="K3941" s="2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2"/>
      <c r="BF3941" s="1"/>
      <c r="BG3941" s="1"/>
      <c r="BH3941" s="1"/>
      <c r="BI3941" s="1"/>
      <c r="BJ3941" s="1"/>
      <c r="BK3941" s="1"/>
      <c r="BL3941" s="1"/>
      <c r="BM3941" s="1"/>
      <c r="BN3941" s="2"/>
      <c r="BO3941" s="1"/>
      <c r="BP3941" s="1"/>
      <c r="BQ3941" s="1"/>
      <c r="BR3941" s="2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2"/>
      <c r="CG3941" s="1"/>
      <c r="CH3941" s="1"/>
      <c r="CI3941" s="2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2"/>
      <c r="DR3941" s="1"/>
      <c r="DS3941" s="1"/>
      <c r="DT3941" s="1"/>
      <c r="DU3941" s="1"/>
      <c r="DV3941" s="1"/>
      <c r="DW3941" s="1"/>
    </row>
    <row r="3942" spans="1:127" x14ac:dyDescent="0.3">
      <c r="A3942" s="1"/>
      <c r="B3942" s="1"/>
      <c r="C3942" s="1"/>
      <c r="D3942" s="1"/>
      <c r="E3942" s="1"/>
      <c r="F3942" s="1"/>
      <c r="G3942" s="1"/>
      <c r="H3942" s="2"/>
      <c r="I3942" s="1"/>
      <c r="J3942" s="1"/>
      <c r="K3942" s="2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2"/>
      <c r="BF3942" s="1"/>
      <c r="BG3942" s="1"/>
      <c r="BH3942" s="1"/>
      <c r="BI3942" s="1"/>
      <c r="BJ3942" s="1"/>
      <c r="BK3942" s="1"/>
      <c r="BL3942" s="1"/>
      <c r="BM3942" s="1"/>
      <c r="BN3942" s="2"/>
      <c r="BO3942" s="1"/>
      <c r="BP3942" s="1"/>
      <c r="BQ3942" s="1"/>
      <c r="BR3942" s="2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2"/>
      <c r="CG3942" s="1"/>
      <c r="CH3942" s="1"/>
      <c r="CI3942" s="2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2"/>
      <c r="DR3942" s="1"/>
      <c r="DS3942" s="1"/>
      <c r="DT3942" s="1"/>
      <c r="DU3942" s="1"/>
      <c r="DV3942" s="1"/>
      <c r="DW3942" s="1"/>
    </row>
    <row r="3943" spans="1:127" x14ac:dyDescent="0.3">
      <c r="A3943" s="1"/>
      <c r="B3943" s="1"/>
      <c r="C3943" s="1"/>
      <c r="D3943" s="1"/>
      <c r="E3943" s="1"/>
      <c r="F3943" s="1"/>
      <c r="G3943" s="1"/>
      <c r="H3943" s="2"/>
      <c r="I3943" s="1"/>
      <c r="J3943" s="1"/>
      <c r="K3943" s="2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2"/>
      <c r="BF3943" s="1"/>
      <c r="BG3943" s="1"/>
      <c r="BH3943" s="1"/>
      <c r="BI3943" s="1"/>
      <c r="BJ3943" s="1"/>
      <c r="BK3943" s="1"/>
      <c r="BL3943" s="1"/>
      <c r="BM3943" s="1"/>
      <c r="BN3943" s="2"/>
      <c r="BO3943" s="1"/>
      <c r="BP3943" s="1"/>
      <c r="BQ3943" s="1"/>
      <c r="BR3943" s="2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2"/>
      <c r="CG3943" s="1"/>
      <c r="CH3943" s="1"/>
      <c r="CI3943" s="2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2"/>
      <c r="DR3943" s="1"/>
      <c r="DS3943" s="1"/>
      <c r="DT3943" s="1"/>
      <c r="DU3943" s="1"/>
      <c r="DV3943" s="1"/>
      <c r="DW3943" s="1"/>
    </row>
    <row r="3944" spans="1:127" x14ac:dyDescent="0.3">
      <c r="A3944" s="1"/>
      <c r="B3944" s="1"/>
      <c r="C3944" s="1"/>
      <c r="D3944" s="1"/>
      <c r="E3944" s="1"/>
      <c r="F3944" s="1"/>
      <c r="G3944" s="1"/>
      <c r="H3944" s="2"/>
      <c r="I3944" s="1"/>
      <c r="J3944" s="1"/>
      <c r="K3944" s="2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2"/>
      <c r="BF3944" s="1"/>
      <c r="BG3944" s="1"/>
      <c r="BH3944" s="1"/>
      <c r="BI3944" s="1"/>
      <c r="BJ3944" s="1"/>
      <c r="BK3944" s="1"/>
      <c r="BL3944" s="1"/>
      <c r="BM3944" s="1"/>
      <c r="BN3944" s="2"/>
      <c r="BO3944" s="1"/>
      <c r="BP3944" s="1"/>
      <c r="BQ3944" s="1"/>
      <c r="BR3944" s="2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2"/>
      <c r="CG3944" s="1"/>
      <c r="CH3944" s="1"/>
      <c r="CI3944" s="2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2"/>
      <c r="DR3944" s="1"/>
      <c r="DS3944" s="1"/>
      <c r="DT3944" s="1"/>
      <c r="DU3944" s="1"/>
      <c r="DV3944" s="1"/>
      <c r="DW3944" s="1"/>
    </row>
    <row r="3945" spans="1:127" x14ac:dyDescent="0.3">
      <c r="A3945" s="1"/>
      <c r="B3945" s="1"/>
      <c r="C3945" s="1"/>
      <c r="D3945" s="1"/>
      <c r="E3945" s="1"/>
      <c r="F3945" s="1"/>
      <c r="G3945" s="1"/>
      <c r="H3945" s="2"/>
      <c r="I3945" s="1"/>
      <c r="J3945" s="1"/>
      <c r="K3945" s="2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2"/>
      <c r="BF3945" s="1"/>
      <c r="BG3945" s="1"/>
      <c r="BH3945" s="1"/>
      <c r="BI3945" s="1"/>
      <c r="BJ3945" s="1"/>
      <c r="BK3945" s="1"/>
      <c r="BL3945" s="1"/>
      <c r="BM3945" s="1"/>
      <c r="BN3945" s="2"/>
      <c r="BO3945" s="1"/>
      <c r="BP3945" s="1"/>
      <c r="BQ3945" s="1"/>
      <c r="BR3945" s="2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2"/>
      <c r="CG3945" s="1"/>
      <c r="CH3945" s="1"/>
      <c r="CI3945" s="2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2"/>
      <c r="DR3945" s="1"/>
      <c r="DS3945" s="1"/>
      <c r="DT3945" s="1"/>
      <c r="DU3945" s="1"/>
      <c r="DV3945" s="1"/>
      <c r="DW3945" s="1"/>
    </row>
    <row r="3946" spans="1:127" x14ac:dyDescent="0.3">
      <c r="A3946" s="1"/>
      <c r="B3946" s="1"/>
      <c r="C3946" s="1"/>
      <c r="D3946" s="1"/>
      <c r="E3946" s="1"/>
      <c r="F3946" s="1"/>
      <c r="G3946" s="1"/>
      <c r="H3946" s="2"/>
      <c r="I3946" s="1"/>
      <c r="J3946" s="1"/>
      <c r="K3946" s="2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2"/>
      <c r="BF3946" s="1"/>
      <c r="BG3946" s="1"/>
      <c r="BH3946" s="1"/>
      <c r="BI3946" s="1"/>
      <c r="BJ3946" s="1"/>
      <c r="BK3946" s="1"/>
      <c r="BL3946" s="1"/>
      <c r="BM3946" s="1"/>
      <c r="BN3946" s="2"/>
      <c r="BO3946" s="1"/>
      <c r="BP3946" s="1"/>
      <c r="BQ3946" s="1"/>
      <c r="BR3946" s="2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2"/>
      <c r="CG3946" s="1"/>
      <c r="CH3946" s="1"/>
      <c r="CI3946" s="2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2"/>
      <c r="DR3946" s="1"/>
      <c r="DS3946" s="1"/>
      <c r="DT3946" s="1"/>
      <c r="DU3946" s="1"/>
      <c r="DV3946" s="1"/>
      <c r="DW3946" s="1"/>
    </row>
    <row r="3947" spans="1:127" x14ac:dyDescent="0.3">
      <c r="A3947" s="1"/>
      <c r="B3947" s="1"/>
      <c r="C3947" s="1"/>
      <c r="D3947" s="1"/>
      <c r="E3947" s="1"/>
      <c r="F3947" s="1"/>
      <c r="G3947" s="1"/>
      <c r="H3947" s="2"/>
      <c r="I3947" s="1"/>
      <c r="J3947" s="1"/>
      <c r="K3947" s="2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2"/>
      <c r="BF3947" s="1"/>
      <c r="BG3947" s="1"/>
      <c r="BH3947" s="1"/>
      <c r="BI3947" s="1"/>
      <c r="BJ3947" s="1"/>
      <c r="BK3947" s="1"/>
      <c r="BL3947" s="1"/>
      <c r="BM3947" s="1"/>
      <c r="BN3947" s="2"/>
      <c r="BO3947" s="1"/>
      <c r="BP3947" s="1"/>
      <c r="BQ3947" s="1"/>
      <c r="BR3947" s="2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2"/>
      <c r="CG3947" s="1"/>
      <c r="CH3947" s="1"/>
      <c r="CI3947" s="2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2"/>
      <c r="DR3947" s="1"/>
      <c r="DS3947" s="1"/>
      <c r="DT3947" s="1"/>
      <c r="DU3947" s="1"/>
      <c r="DV3947" s="1"/>
      <c r="DW3947" s="1"/>
    </row>
    <row r="3948" spans="1:127" x14ac:dyDescent="0.3">
      <c r="A3948" s="1"/>
      <c r="B3948" s="1"/>
      <c r="C3948" s="1"/>
      <c r="D3948" s="1"/>
      <c r="E3948" s="1"/>
      <c r="F3948" s="1"/>
      <c r="G3948" s="1"/>
      <c r="H3948" s="2"/>
      <c r="I3948" s="1"/>
      <c r="J3948" s="1"/>
      <c r="K3948" s="2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2"/>
      <c r="BF3948" s="1"/>
      <c r="BG3948" s="1"/>
      <c r="BH3948" s="1"/>
      <c r="BI3948" s="1"/>
      <c r="BJ3948" s="1"/>
      <c r="BK3948" s="1"/>
      <c r="BL3948" s="1"/>
      <c r="BM3948" s="1"/>
      <c r="BN3948" s="2"/>
      <c r="BO3948" s="1"/>
      <c r="BP3948" s="1"/>
      <c r="BQ3948" s="1"/>
      <c r="BR3948" s="2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2"/>
      <c r="CG3948" s="1"/>
      <c r="CH3948" s="1"/>
      <c r="CI3948" s="2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2"/>
      <c r="DR3948" s="1"/>
      <c r="DS3948" s="1"/>
      <c r="DT3948" s="1"/>
      <c r="DU3948" s="1"/>
      <c r="DV3948" s="1"/>
      <c r="DW3948" s="1"/>
    </row>
    <row r="3949" spans="1:127" x14ac:dyDescent="0.3">
      <c r="A3949" s="1"/>
      <c r="B3949" s="1"/>
      <c r="C3949" s="1"/>
      <c r="D3949" s="1"/>
      <c r="E3949" s="1"/>
      <c r="F3949" s="1"/>
      <c r="G3949" s="1"/>
      <c r="H3949" s="2"/>
      <c r="I3949" s="1"/>
      <c r="J3949" s="1"/>
      <c r="K3949" s="2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2"/>
      <c r="BF3949" s="1"/>
      <c r="BG3949" s="1"/>
      <c r="BH3949" s="1"/>
      <c r="BI3949" s="1"/>
      <c r="BJ3949" s="1"/>
      <c r="BK3949" s="1"/>
      <c r="BL3949" s="1"/>
      <c r="BM3949" s="1"/>
      <c r="BN3949" s="2"/>
      <c r="BO3949" s="1"/>
      <c r="BP3949" s="1"/>
      <c r="BQ3949" s="1"/>
      <c r="BR3949" s="2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2"/>
      <c r="CG3949" s="1"/>
      <c r="CH3949" s="1"/>
      <c r="CI3949" s="2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2"/>
      <c r="DR3949" s="1"/>
      <c r="DS3949" s="1"/>
      <c r="DT3949" s="1"/>
      <c r="DU3949" s="1"/>
      <c r="DV3949" s="1"/>
      <c r="DW3949" s="1"/>
    </row>
    <row r="3950" spans="1:127" x14ac:dyDescent="0.3">
      <c r="A3950" s="1"/>
      <c r="B3950" s="1"/>
      <c r="C3950" s="1"/>
      <c r="D3950" s="1"/>
      <c r="E3950" s="1"/>
      <c r="F3950" s="1"/>
      <c r="G3950" s="1"/>
      <c r="H3950" s="2"/>
      <c r="I3950" s="1"/>
      <c r="J3950" s="1"/>
      <c r="K3950" s="2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2"/>
      <c r="BF3950" s="1"/>
      <c r="BG3950" s="1"/>
      <c r="BH3950" s="1"/>
      <c r="BI3950" s="1"/>
      <c r="BJ3950" s="1"/>
      <c r="BK3950" s="1"/>
      <c r="BL3950" s="1"/>
      <c r="BM3950" s="1"/>
      <c r="BN3950" s="2"/>
      <c r="BO3950" s="1"/>
      <c r="BP3950" s="1"/>
      <c r="BQ3950" s="1"/>
      <c r="BR3950" s="2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2"/>
      <c r="CG3950" s="1"/>
      <c r="CH3950" s="1"/>
      <c r="CI3950" s="2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2"/>
      <c r="DR3950" s="1"/>
      <c r="DS3950" s="1"/>
      <c r="DT3950" s="1"/>
      <c r="DU3950" s="1"/>
      <c r="DV3950" s="1"/>
      <c r="DW3950" s="1"/>
    </row>
    <row r="3951" spans="1:127" x14ac:dyDescent="0.3">
      <c r="A3951" s="1"/>
      <c r="B3951" s="1"/>
      <c r="C3951" s="1"/>
      <c r="D3951" s="1"/>
      <c r="E3951" s="1"/>
      <c r="F3951" s="1"/>
      <c r="G3951" s="1"/>
      <c r="H3951" s="2"/>
      <c r="I3951" s="1"/>
      <c r="J3951" s="1"/>
      <c r="K3951" s="2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2"/>
      <c r="BF3951" s="1"/>
      <c r="BG3951" s="1"/>
      <c r="BH3951" s="1"/>
      <c r="BI3951" s="1"/>
      <c r="BJ3951" s="1"/>
      <c r="BK3951" s="1"/>
      <c r="BL3951" s="1"/>
      <c r="BM3951" s="1"/>
      <c r="BN3951" s="2"/>
      <c r="BO3951" s="1"/>
      <c r="BP3951" s="1"/>
      <c r="BQ3951" s="1"/>
      <c r="BR3951" s="2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2"/>
      <c r="CG3951" s="1"/>
      <c r="CH3951" s="1"/>
      <c r="CI3951" s="2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2"/>
      <c r="DR3951" s="1"/>
      <c r="DS3951" s="1"/>
      <c r="DT3951" s="1"/>
      <c r="DU3951" s="1"/>
      <c r="DV3951" s="1"/>
      <c r="DW3951" s="1"/>
    </row>
    <row r="3952" spans="1:127" x14ac:dyDescent="0.3">
      <c r="A3952" s="1"/>
      <c r="B3952" s="1"/>
      <c r="C3952" s="1"/>
      <c r="D3952" s="1"/>
      <c r="E3952" s="1"/>
      <c r="F3952" s="1"/>
      <c r="G3952" s="1"/>
      <c r="H3952" s="2"/>
      <c r="I3952" s="1"/>
      <c r="J3952" s="1"/>
      <c r="K3952" s="2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2"/>
      <c r="BF3952" s="1"/>
      <c r="BG3952" s="1"/>
      <c r="BH3952" s="1"/>
      <c r="BI3952" s="1"/>
      <c r="BJ3952" s="1"/>
      <c r="BK3952" s="1"/>
      <c r="BL3952" s="1"/>
      <c r="BM3952" s="1"/>
      <c r="BN3952" s="2"/>
      <c r="BO3952" s="1"/>
      <c r="BP3952" s="1"/>
      <c r="BQ3952" s="1"/>
      <c r="BR3952" s="2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2"/>
      <c r="CG3952" s="1"/>
      <c r="CH3952" s="1"/>
      <c r="CI3952" s="2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2"/>
      <c r="DR3952" s="1"/>
      <c r="DS3952" s="1"/>
      <c r="DT3952" s="1"/>
      <c r="DU3952" s="1"/>
      <c r="DV3952" s="1"/>
      <c r="DW3952" s="1"/>
    </row>
    <row r="3953" spans="1:127" x14ac:dyDescent="0.3">
      <c r="A3953" s="1"/>
      <c r="B3953" s="1"/>
      <c r="C3953" s="1"/>
      <c r="D3953" s="1"/>
      <c r="E3953" s="1"/>
      <c r="F3953" s="1"/>
      <c r="G3953" s="2"/>
      <c r="H3953" s="2"/>
      <c r="I3953" s="1"/>
      <c r="J3953" s="1"/>
      <c r="K3953" s="2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2"/>
      <c r="BF3953" s="1"/>
      <c r="BG3953" s="1"/>
      <c r="BH3953" s="1"/>
      <c r="BI3953" s="1"/>
      <c r="BJ3953" s="1"/>
      <c r="BK3953" s="1"/>
      <c r="BL3953" s="1"/>
      <c r="BM3953" s="1"/>
      <c r="BN3953" s="2"/>
      <c r="BO3953" s="1"/>
      <c r="BP3953" s="1"/>
      <c r="BQ3953" s="1"/>
      <c r="BR3953" s="2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2"/>
      <c r="CG3953" s="1"/>
      <c r="CH3953" s="1"/>
      <c r="CI3953" s="2"/>
      <c r="CJ3953" s="1"/>
      <c r="CK3953" s="1"/>
      <c r="CL3953" s="1"/>
      <c r="CM3953" s="1"/>
      <c r="CN3953" s="1"/>
      <c r="CO3953" s="1"/>
      <c r="CP3953" s="1"/>
      <c r="CQ3953" s="1"/>
      <c r="CR3953" s="2"/>
      <c r="CS3953" s="2"/>
      <c r="CT3953" s="2"/>
      <c r="CU3953" s="2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2"/>
      <c r="DR3953" s="1"/>
      <c r="DS3953" s="1"/>
      <c r="DT3953" s="1"/>
      <c r="DU3953" s="2"/>
      <c r="DV3953" s="1"/>
      <c r="DW3953" s="1"/>
    </row>
    <row r="3954" spans="1:127" x14ac:dyDescent="0.3">
      <c r="A3954" s="1"/>
      <c r="B3954" s="1"/>
      <c r="C3954" s="1"/>
      <c r="D3954" s="1"/>
      <c r="E3954" s="1"/>
      <c r="F3954" s="1"/>
      <c r="G3954" s="2"/>
      <c r="H3954" s="2"/>
      <c r="I3954" s="1"/>
      <c r="J3954" s="1"/>
      <c r="K3954" s="2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2"/>
      <c r="BF3954" s="1"/>
      <c r="BG3954" s="1"/>
      <c r="BH3954" s="1"/>
      <c r="BI3954" s="1"/>
      <c r="BJ3954" s="1"/>
      <c r="BK3954" s="1"/>
      <c r="BL3954" s="1"/>
      <c r="BM3954" s="1"/>
      <c r="BN3954" s="2"/>
      <c r="BO3954" s="1"/>
      <c r="BP3954" s="1"/>
      <c r="BQ3954" s="1"/>
      <c r="BR3954" s="2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2"/>
      <c r="CG3954" s="1"/>
      <c r="CH3954" s="1"/>
      <c r="CI3954" s="2"/>
      <c r="CJ3954" s="1"/>
      <c r="CK3954" s="1"/>
      <c r="CL3954" s="1"/>
      <c r="CM3954" s="1"/>
      <c r="CN3954" s="1"/>
      <c r="CO3954" s="1"/>
      <c r="CP3954" s="1"/>
      <c r="CQ3954" s="1"/>
      <c r="CR3954" s="2"/>
      <c r="CS3954" s="2"/>
      <c r="CT3954" s="2"/>
      <c r="CU3954" s="2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2"/>
      <c r="DR3954" s="1"/>
      <c r="DS3954" s="1"/>
      <c r="DT3954" s="1"/>
      <c r="DU3954" s="2"/>
      <c r="DV3954" s="1"/>
      <c r="DW3954" s="1"/>
    </row>
    <row r="3955" spans="1:127" x14ac:dyDescent="0.3">
      <c r="A3955" s="1"/>
      <c r="B3955" s="1"/>
      <c r="C3955" s="1"/>
      <c r="D3955" s="1"/>
      <c r="E3955" s="1"/>
      <c r="F3955" s="1"/>
      <c r="G3955" s="2"/>
      <c r="H3955" s="2"/>
      <c r="I3955" s="1"/>
      <c r="J3955" s="1"/>
      <c r="K3955" s="2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2"/>
      <c r="BF3955" s="1"/>
      <c r="BG3955" s="1"/>
      <c r="BH3955" s="1"/>
      <c r="BI3955" s="1"/>
      <c r="BJ3955" s="1"/>
      <c r="BK3955" s="1"/>
      <c r="BL3955" s="1"/>
      <c r="BM3955" s="1"/>
      <c r="BN3955" s="2"/>
      <c r="BO3955" s="1"/>
      <c r="BP3955" s="1"/>
      <c r="BQ3955" s="1"/>
      <c r="BR3955" s="2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2"/>
      <c r="CG3955" s="1"/>
      <c r="CH3955" s="1"/>
      <c r="CI3955" s="2"/>
      <c r="CJ3955" s="1"/>
      <c r="CK3955" s="1"/>
      <c r="CL3955" s="1"/>
      <c r="CM3955" s="1"/>
      <c r="CN3955" s="1"/>
      <c r="CO3955" s="1"/>
      <c r="CP3955" s="1"/>
      <c r="CQ3955" s="1"/>
      <c r="CR3955" s="2"/>
      <c r="CS3955" s="2"/>
      <c r="CT3955" s="2"/>
      <c r="CU3955" s="2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2"/>
      <c r="DR3955" s="1"/>
      <c r="DS3955" s="1"/>
      <c r="DT3955" s="1"/>
      <c r="DU3955" s="2"/>
      <c r="DV3955" s="1"/>
      <c r="DW3955" s="1"/>
    </row>
    <row r="3956" spans="1:127" x14ac:dyDescent="0.3">
      <c r="A3956" s="1"/>
      <c r="B3956" s="1"/>
      <c r="C3956" s="1"/>
      <c r="D3956" s="1"/>
      <c r="E3956" s="1"/>
      <c r="F3956" s="1"/>
      <c r="G3956" s="1"/>
      <c r="H3956" s="2"/>
      <c r="I3956" s="1"/>
      <c r="J3956" s="1"/>
      <c r="K3956" s="2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2"/>
      <c r="BF3956" s="1"/>
      <c r="BG3956" s="1"/>
      <c r="BH3956" s="1"/>
      <c r="BI3956" s="1"/>
      <c r="BJ3956" s="1"/>
      <c r="BK3956" s="1"/>
      <c r="BL3956" s="1"/>
      <c r="BM3956" s="1"/>
      <c r="BN3956" s="2"/>
      <c r="BO3956" s="1"/>
      <c r="BP3956" s="1"/>
      <c r="BQ3956" s="1"/>
      <c r="BR3956" s="2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2"/>
      <c r="CG3956" s="1"/>
      <c r="CH3956" s="1"/>
      <c r="CI3956" s="2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2"/>
      <c r="DR3956" s="1"/>
      <c r="DS3956" s="1"/>
      <c r="DT3956" s="1"/>
      <c r="DU3956" s="2"/>
      <c r="DV3956" s="1"/>
      <c r="DW3956" s="1"/>
    </row>
    <row r="3957" spans="1:127" x14ac:dyDescent="0.3">
      <c r="A3957" s="1"/>
      <c r="B3957" s="1"/>
      <c r="C3957" s="1"/>
      <c r="D3957" s="1"/>
      <c r="E3957" s="1"/>
      <c r="F3957" s="1"/>
      <c r="G3957" s="1"/>
      <c r="H3957" s="2"/>
      <c r="I3957" s="1"/>
      <c r="J3957" s="1"/>
      <c r="K3957" s="2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2"/>
      <c r="BF3957" s="1"/>
      <c r="BG3957" s="1"/>
      <c r="BH3957" s="1"/>
      <c r="BI3957" s="1"/>
      <c r="BJ3957" s="1"/>
      <c r="BK3957" s="1"/>
      <c r="BL3957" s="1"/>
      <c r="BM3957" s="1"/>
      <c r="BN3957" s="2"/>
      <c r="BO3957" s="1"/>
      <c r="BP3957" s="1"/>
      <c r="BQ3957" s="1"/>
      <c r="BR3957" s="2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2"/>
      <c r="CG3957" s="1"/>
      <c r="CH3957" s="1"/>
      <c r="CI3957" s="2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2"/>
      <c r="DR3957" s="1"/>
      <c r="DS3957" s="1"/>
      <c r="DT3957" s="1"/>
      <c r="DU3957" s="2"/>
      <c r="DV3957" s="1"/>
      <c r="DW3957" s="1"/>
    </row>
    <row r="3958" spans="1:127" x14ac:dyDescent="0.3">
      <c r="A3958" s="1"/>
      <c r="B3958" s="1"/>
      <c r="C3958" s="1"/>
      <c r="D3958" s="1"/>
      <c r="E3958" s="1"/>
      <c r="F3958" s="1"/>
      <c r="G3958" s="1"/>
      <c r="H3958" s="2"/>
      <c r="I3958" s="1"/>
      <c r="J3958" s="1"/>
      <c r="K3958" s="2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2"/>
      <c r="BF3958" s="1"/>
      <c r="BG3958" s="1"/>
      <c r="BH3958" s="1"/>
      <c r="BI3958" s="1"/>
      <c r="BJ3958" s="1"/>
      <c r="BK3958" s="1"/>
      <c r="BL3958" s="1"/>
      <c r="BM3958" s="1"/>
      <c r="BN3958" s="2"/>
      <c r="BO3958" s="1"/>
      <c r="BP3958" s="1"/>
      <c r="BQ3958" s="1"/>
      <c r="BR3958" s="2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2"/>
      <c r="CG3958" s="1"/>
      <c r="CH3958" s="1"/>
      <c r="CI3958" s="2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2"/>
      <c r="DR3958" s="1"/>
      <c r="DS3958" s="1"/>
      <c r="DT3958" s="1"/>
      <c r="DU3958" s="2"/>
      <c r="DV3958" s="1"/>
      <c r="DW3958" s="1"/>
    </row>
    <row r="3959" spans="1:127" x14ac:dyDescent="0.3">
      <c r="A3959" s="1"/>
      <c r="B3959" s="1"/>
      <c r="C3959" s="1"/>
      <c r="D3959" s="1"/>
      <c r="E3959" s="1"/>
      <c r="F3959" s="1"/>
      <c r="G3959" s="1"/>
      <c r="H3959" s="2"/>
      <c r="I3959" s="1"/>
      <c r="J3959" s="1"/>
      <c r="K3959" s="2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2"/>
      <c r="BF3959" s="1"/>
      <c r="BG3959" s="1"/>
      <c r="BH3959" s="1"/>
      <c r="BI3959" s="1"/>
      <c r="BJ3959" s="1"/>
      <c r="BK3959" s="1"/>
      <c r="BL3959" s="1"/>
      <c r="BM3959" s="1"/>
      <c r="BN3959" s="2"/>
      <c r="BO3959" s="1"/>
      <c r="BP3959" s="1"/>
      <c r="BQ3959" s="1"/>
      <c r="BR3959" s="2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2"/>
      <c r="CG3959" s="1"/>
      <c r="CH3959" s="1"/>
      <c r="CI3959" s="2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2"/>
      <c r="DR3959" s="1"/>
      <c r="DS3959" s="1"/>
      <c r="DT3959" s="1"/>
      <c r="DU3959" s="2"/>
      <c r="DV3959" s="1"/>
      <c r="DW3959" s="1"/>
    </row>
    <row r="3960" spans="1:127" x14ac:dyDescent="0.3">
      <c r="A3960" s="1"/>
      <c r="B3960" s="1"/>
      <c r="C3960" s="1"/>
      <c r="D3960" s="1"/>
      <c r="E3960" s="1"/>
      <c r="F3960" s="1"/>
      <c r="G3960" s="1"/>
      <c r="H3960" s="2"/>
      <c r="I3960" s="1"/>
      <c r="J3960" s="1"/>
      <c r="K3960" s="2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2"/>
      <c r="BF3960" s="1"/>
      <c r="BG3960" s="1"/>
      <c r="BH3960" s="1"/>
      <c r="BI3960" s="1"/>
      <c r="BJ3960" s="1"/>
      <c r="BK3960" s="1"/>
      <c r="BL3960" s="1"/>
      <c r="BM3960" s="1"/>
      <c r="BN3960" s="2"/>
      <c r="BO3960" s="1"/>
      <c r="BP3960" s="1"/>
      <c r="BQ3960" s="1"/>
      <c r="BR3960" s="2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2"/>
      <c r="CG3960" s="1"/>
      <c r="CH3960" s="1"/>
      <c r="CI3960" s="2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2"/>
      <c r="DR3960" s="1"/>
      <c r="DS3960" s="1"/>
      <c r="DT3960" s="1"/>
      <c r="DU3960" s="2"/>
      <c r="DV3960" s="1"/>
      <c r="DW3960" s="1"/>
    </row>
    <row r="3961" spans="1:127" x14ac:dyDescent="0.3">
      <c r="A3961" s="1"/>
      <c r="B3961" s="1"/>
      <c r="C3961" s="1"/>
      <c r="D3961" s="1"/>
      <c r="E3961" s="1"/>
      <c r="F3961" s="1"/>
      <c r="G3961" s="2"/>
      <c r="H3961" s="2"/>
      <c r="I3961" s="1"/>
      <c r="J3961" s="1"/>
      <c r="K3961" s="2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2"/>
      <c r="BF3961" s="1"/>
      <c r="BG3961" s="1"/>
      <c r="BH3961" s="1"/>
      <c r="BI3961" s="1"/>
      <c r="BJ3961" s="1"/>
      <c r="BK3961" s="1"/>
      <c r="BL3961" s="1"/>
      <c r="BM3961" s="1"/>
      <c r="BN3961" s="2"/>
      <c r="BO3961" s="1"/>
      <c r="BP3961" s="1"/>
      <c r="BQ3961" s="1"/>
      <c r="BR3961" s="2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2"/>
      <c r="CG3961" s="1"/>
      <c r="CH3961" s="1"/>
      <c r="CI3961" s="2"/>
      <c r="CJ3961" s="1"/>
      <c r="CK3961" s="1"/>
      <c r="CL3961" s="1"/>
      <c r="CM3961" s="1"/>
      <c r="CN3961" s="1"/>
      <c r="CO3961" s="1"/>
      <c r="CP3961" s="1"/>
      <c r="CQ3961" s="1"/>
      <c r="CR3961" s="2"/>
      <c r="CS3961" s="2"/>
      <c r="CT3961" s="2"/>
      <c r="CU3961" s="2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2"/>
      <c r="DR3961" s="1"/>
      <c r="DS3961" s="1"/>
      <c r="DT3961" s="1"/>
      <c r="DU3961" s="2"/>
      <c r="DV3961" s="1"/>
      <c r="DW3961" s="1"/>
    </row>
    <row r="3962" spans="1:127" x14ac:dyDescent="0.3">
      <c r="A3962" s="1"/>
      <c r="B3962" s="1"/>
      <c r="C3962" s="1"/>
      <c r="D3962" s="1"/>
      <c r="E3962" s="1"/>
      <c r="F3962" s="1"/>
      <c r="G3962" s="2"/>
      <c r="H3962" s="2"/>
      <c r="I3962" s="1"/>
      <c r="J3962" s="1"/>
      <c r="K3962" s="2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2"/>
      <c r="BF3962" s="1"/>
      <c r="BG3962" s="1"/>
      <c r="BH3962" s="1"/>
      <c r="BI3962" s="1"/>
      <c r="BJ3962" s="1"/>
      <c r="BK3962" s="1"/>
      <c r="BL3962" s="1"/>
      <c r="BM3962" s="1"/>
      <c r="BN3962" s="2"/>
      <c r="BO3962" s="1"/>
      <c r="BP3962" s="1"/>
      <c r="BQ3962" s="1"/>
      <c r="BR3962" s="2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2"/>
      <c r="CG3962" s="1"/>
      <c r="CH3962" s="1"/>
      <c r="CI3962" s="2"/>
      <c r="CJ3962" s="1"/>
      <c r="CK3962" s="1"/>
      <c r="CL3962" s="1"/>
      <c r="CM3962" s="1"/>
      <c r="CN3962" s="1"/>
      <c r="CO3962" s="1"/>
      <c r="CP3962" s="1"/>
      <c r="CQ3962" s="1"/>
      <c r="CR3962" s="2"/>
      <c r="CS3962" s="2"/>
      <c r="CT3962" s="2"/>
      <c r="CU3962" s="2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2"/>
      <c r="DR3962" s="1"/>
      <c r="DS3962" s="1"/>
      <c r="DT3962" s="1"/>
      <c r="DU3962" s="2"/>
      <c r="DV3962" s="1"/>
      <c r="DW3962" s="1"/>
    </row>
    <row r="3963" spans="1:127" x14ac:dyDescent="0.3">
      <c r="A3963" s="1"/>
      <c r="B3963" s="1"/>
      <c r="C3963" s="1"/>
      <c r="D3963" s="1"/>
      <c r="E3963" s="1"/>
      <c r="F3963" s="1"/>
      <c r="G3963" s="2"/>
      <c r="H3963" s="2"/>
      <c r="I3963" s="1"/>
      <c r="J3963" s="1"/>
      <c r="K3963" s="2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2"/>
      <c r="BF3963" s="1"/>
      <c r="BG3963" s="1"/>
      <c r="BH3963" s="1"/>
      <c r="BI3963" s="1"/>
      <c r="BJ3963" s="1"/>
      <c r="BK3963" s="1"/>
      <c r="BL3963" s="1"/>
      <c r="BM3963" s="1"/>
      <c r="BN3963" s="2"/>
      <c r="BO3963" s="1"/>
      <c r="BP3963" s="1"/>
      <c r="BQ3963" s="1"/>
      <c r="BR3963" s="2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2"/>
      <c r="CG3963" s="1"/>
      <c r="CH3963" s="1"/>
      <c r="CI3963" s="2"/>
      <c r="CJ3963" s="1"/>
      <c r="CK3963" s="1"/>
      <c r="CL3963" s="1"/>
      <c r="CM3963" s="1"/>
      <c r="CN3963" s="1"/>
      <c r="CO3963" s="1"/>
      <c r="CP3963" s="1"/>
      <c r="CQ3963" s="1"/>
      <c r="CR3963" s="2"/>
      <c r="CS3963" s="2"/>
      <c r="CT3963" s="2"/>
      <c r="CU3963" s="2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2"/>
      <c r="DR3963" s="1"/>
      <c r="DS3963" s="1"/>
      <c r="DT3963" s="1"/>
      <c r="DU3963" s="2"/>
      <c r="DV3963" s="1"/>
      <c r="DW3963" s="1"/>
    </row>
    <row r="3964" spans="1:127" x14ac:dyDescent="0.3">
      <c r="A3964" s="1"/>
      <c r="B3964" s="1"/>
      <c r="C3964" s="1"/>
      <c r="D3964" s="1"/>
      <c r="E3964" s="1"/>
      <c r="F3964" s="1"/>
      <c r="G3964" s="2"/>
      <c r="H3964" s="2"/>
      <c r="I3964" s="1"/>
      <c r="J3964" s="1"/>
      <c r="K3964" s="2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2"/>
      <c r="BF3964" s="1"/>
      <c r="BG3964" s="1"/>
      <c r="BH3964" s="1"/>
      <c r="BI3964" s="1"/>
      <c r="BJ3964" s="1"/>
      <c r="BK3964" s="1"/>
      <c r="BL3964" s="1"/>
      <c r="BM3964" s="1"/>
      <c r="BN3964" s="2"/>
      <c r="BO3964" s="1"/>
      <c r="BP3964" s="1"/>
      <c r="BQ3964" s="1"/>
      <c r="BR3964" s="2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2"/>
      <c r="CG3964" s="1"/>
      <c r="CH3964" s="1"/>
      <c r="CI3964" s="2"/>
      <c r="CJ3964" s="1"/>
      <c r="CK3964" s="1"/>
      <c r="CL3964" s="1"/>
      <c r="CM3964" s="1"/>
      <c r="CN3964" s="1"/>
      <c r="CO3964" s="1"/>
      <c r="CP3964" s="1"/>
      <c r="CQ3964" s="1"/>
      <c r="CR3964" s="2"/>
      <c r="CS3964" s="2"/>
      <c r="CT3964" s="2"/>
      <c r="CU3964" s="2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2"/>
      <c r="DR3964" s="1"/>
      <c r="DS3964" s="1"/>
      <c r="DT3964" s="1"/>
      <c r="DU3964" s="2"/>
      <c r="DV3964" s="1"/>
      <c r="DW3964" s="1"/>
    </row>
    <row r="3965" spans="1:127" x14ac:dyDescent="0.3">
      <c r="A3965" s="1"/>
      <c r="B3965" s="1"/>
      <c r="C3965" s="1"/>
      <c r="D3965" s="1"/>
      <c r="E3965" s="1"/>
      <c r="F3965" s="1"/>
      <c r="G3965" s="2"/>
      <c r="H3965" s="2"/>
      <c r="I3965" s="1"/>
      <c r="J3965" s="1"/>
      <c r="K3965" s="2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2"/>
      <c r="BF3965" s="1"/>
      <c r="BG3965" s="1"/>
      <c r="BH3965" s="1"/>
      <c r="BI3965" s="1"/>
      <c r="BJ3965" s="1"/>
      <c r="BK3965" s="1"/>
      <c r="BL3965" s="1"/>
      <c r="BM3965" s="1"/>
      <c r="BN3965" s="2"/>
      <c r="BO3965" s="1"/>
      <c r="BP3965" s="1"/>
      <c r="BQ3965" s="1"/>
      <c r="BR3965" s="2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2"/>
      <c r="CG3965" s="1"/>
      <c r="CH3965" s="1"/>
      <c r="CI3965" s="2"/>
      <c r="CJ3965" s="1"/>
      <c r="CK3965" s="1"/>
      <c r="CL3965" s="1"/>
      <c r="CM3965" s="1"/>
      <c r="CN3965" s="1"/>
      <c r="CO3965" s="1"/>
      <c r="CP3965" s="1"/>
      <c r="CQ3965" s="1"/>
      <c r="CR3965" s="2"/>
      <c r="CS3965" s="2"/>
      <c r="CT3965" s="2"/>
      <c r="CU3965" s="2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2"/>
      <c r="DR3965" s="1"/>
      <c r="DS3965" s="1"/>
      <c r="DT3965" s="1"/>
      <c r="DU3965" s="2"/>
      <c r="DV3965" s="1"/>
      <c r="DW3965" s="1"/>
    </row>
    <row r="3966" spans="1:127" x14ac:dyDescent="0.3">
      <c r="A3966" s="1"/>
      <c r="B3966" s="1"/>
      <c r="C3966" s="1"/>
      <c r="D3966" s="1"/>
      <c r="E3966" s="1"/>
      <c r="F3966" s="1"/>
      <c r="G3966" s="2"/>
      <c r="H3966" s="2"/>
      <c r="I3966" s="1"/>
      <c r="J3966" s="1"/>
      <c r="K3966" s="2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2"/>
      <c r="BF3966" s="1"/>
      <c r="BG3966" s="1"/>
      <c r="BH3966" s="1"/>
      <c r="BI3966" s="1"/>
      <c r="BJ3966" s="1"/>
      <c r="BK3966" s="1"/>
      <c r="BL3966" s="1"/>
      <c r="BM3966" s="1"/>
      <c r="BN3966" s="2"/>
      <c r="BO3966" s="1"/>
      <c r="BP3966" s="1"/>
      <c r="BQ3966" s="1"/>
      <c r="BR3966" s="2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2"/>
      <c r="CG3966" s="1"/>
      <c r="CH3966" s="1"/>
      <c r="CI3966" s="2"/>
      <c r="CJ3966" s="1"/>
      <c r="CK3966" s="1"/>
      <c r="CL3966" s="1"/>
      <c r="CM3966" s="1"/>
      <c r="CN3966" s="1"/>
      <c r="CO3966" s="1"/>
      <c r="CP3966" s="1"/>
      <c r="CQ3966" s="1"/>
      <c r="CR3966" s="2"/>
      <c r="CS3966" s="2"/>
      <c r="CT3966" s="2"/>
      <c r="CU3966" s="2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2"/>
      <c r="DR3966" s="1"/>
      <c r="DS3966" s="1"/>
      <c r="DT3966" s="1"/>
      <c r="DU3966" s="2"/>
      <c r="DV3966" s="1"/>
      <c r="DW3966" s="1"/>
    </row>
    <row r="3967" spans="1:127" x14ac:dyDescent="0.3">
      <c r="A3967" s="1"/>
      <c r="B3967" s="1"/>
      <c r="C3967" s="1"/>
      <c r="D3967" s="1"/>
      <c r="E3967" s="1"/>
      <c r="F3967" s="1"/>
      <c r="G3967" s="2"/>
      <c r="H3967" s="2"/>
      <c r="I3967" s="1"/>
      <c r="J3967" s="1"/>
      <c r="K3967" s="2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2"/>
      <c r="BF3967" s="1"/>
      <c r="BG3967" s="1"/>
      <c r="BH3967" s="1"/>
      <c r="BI3967" s="1"/>
      <c r="BJ3967" s="1"/>
      <c r="BK3967" s="1"/>
      <c r="BL3967" s="1"/>
      <c r="BM3967" s="1"/>
      <c r="BN3967" s="2"/>
      <c r="BO3967" s="1"/>
      <c r="BP3967" s="1"/>
      <c r="BQ3967" s="1"/>
      <c r="BR3967" s="2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2"/>
      <c r="CG3967" s="1"/>
      <c r="CH3967" s="1"/>
      <c r="CI3967" s="2"/>
      <c r="CJ3967" s="1"/>
      <c r="CK3967" s="1"/>
      <c r="CL3967" s="1"/>
      <c r="CM3967" s="1"/>
      <c r="CN3967" s="1"/>
      <c r="CO3967" s="1"/>
      <c r="CP3967" s="1"/>
      <c r="CQ3967" s="1"/>
      <c r="CR3967" s="2"/>
      <c r="CS3967" s="2"/>
      <c r="CT3967" s="2"/>
      <c r="CU3967" s="2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2"/>
      <c r="DR3967" s="1"/>
      <c r="DS3967" s="1"/>
      <c r="DT3967" s="1"/>
      <c r="DU3967" s="2"/>
      <c r="DV3967" s="1"/>
      <c r="DW3967" s="1"/>
    </row>
    <row r="3968" spans="1:127" x14ac:dyDescent="0.3">
      <c r="A3968" s="1"/>
      <c r="B3968" s="1"/>
      <c r="C3968" s="1"/>
      <c r="D3968" s="1"/>
      <c r="E3968" s="1"/>
      <c r="F3968" s="1"/>
      <c r="G3968" s="1"/>
      <c r="H3968" s="2"/>
      <c r="I3968" s="1"/>
      <c r="J3968" s="1"/>
      <c r="K3968" s="2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2"/>
      <c r="BF3968" s="1"/>
      <c r="BG3968" s="1"/>
      <c r="BH3968" s="1"/>
      <c r="BI3968" s="1"/>
      <c r="BJ3968" s="1"/>
      <c r="BK3968" s="1"/>
      <c r="BL3968" s="1"/>
      <c r="BM3968" s="1"/>
      <c r="BN3968" s="2"/>
      <c r="BO3968" s="1"/>
      <c r="BP3968" s="1"/>
      <c r="BQ3968" s="1"/>
      <c r="BR3968" s="2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2"/>
      <c r="CG3968" s="1"/>
      <c r="CH3968" s="1"/>
      <c r="CI3968" s="2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2"/>
      <c r="DR3968" s="1"/>
      <c r="DS3968" s="1"/>
      <c r="DT3968" s="1"/>
      <c r="DU3968" s="1"/>
      <c r="DV3968" s="1"/>
      <c r="DW3968" s="1"/>
    </row>
    <row r="3969" spans="1:127" x14ac:dyDescent="0.3">
      <c r="A3969" s="1"/>
      <c r="B3969" s="1"/>
      <c r="C3969" s="1"/>
      <c r="D3969" s="1"/>
      <c r="E3969" s="1"/>
      <c r="F3969" s="1"/>
      <c r="G3969" s="1"/>
      <c r="H3969" s="2"/>
      <c r="I3969" s="1"/>
      <c r="J3969" s="1"/>
      <c r="K3969" s="2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2"/>
      <c r="BF3969" s="1"/>
      <c r="BG3969" s="1"/>
      <c r="BH3969" s="1"/>
      <c r="BI3969" s="1"/>
      <c r="BJ3969" s="1"/>
      <c r="BK3969" s="1"/>
      <c r="BL3969" s="1"/>
      <c r="BM3969" s="1"/>
      <c r="BN3969" s="2"/>
      <c r="BO3969" s="1"/>
      <c r="BP3969" s="1"/>
      <c r="BQ3969" s="1"/>
      <c r="BR3969" s="2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2"/>
      <c r="CG3969" s="1"/>
      <c r="CH3969" s="1"/>
      <c r="CI3969" s="2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2"/>
      <c r="DR3969" s="1"/>
      <c r="DS3969" s="1"/>
      <c r="DT3969" s="1"/>
      <c r="DU3969" s="2"/>
      <c r="DV3969" s="1"/>
      <c r="DW3969" s="1"/>
    </row>
    <row r="3970" spans="1:127" x14ac:dyDescent="0.3">
      <c r="A3970" s="1"/>
      <c r="B3970" s="1"/>
      <c r="C3970" s="1"/>
      <c r="D3970" s="1"/>
      <c r="E3970" s="1"/>
      <c r="F3970" s="1"/>
      <c r="G3970" s="2"/>
      <c r="H3970" s="2"/>
      <c r="I3970" s="1"/>
      <c r="J3970" s="1"/>
      <c r="K3970" s="2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2"/>
      <c r="BF3970" s="1"/>
      <c r="BG3970" s="1"/>
      <c r="BH3970" s="1"/>
      <c r="BI3970" s="1"/>
      <c r="BJ3970" s="1"/>
      <c r="BK3970" s="1"/>
      <c r="BL3970" s="1"/>
      <c r="BM3970" s="1"/>
      <c r="BN3970" s="2"/>
      <c r="BO3970" s="1"/>
      <c r="BP3970" s="1"/>
      <c r="BQ3970" s="1"/>
      <c r="BR3970" s="2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2"/>
      <c r="CG3970" s="1"/>
      <c r="CH3970" s="1"/>
      <c r="CI3970" s="2"/>
      <c r="CJ3970" s="1"/>
      <c r="CK3970" s="1"/>
      <c r="CL3970" s="1"/>
      <c r="CM3970" s="1"/>
      <c r="CN3970" s="1"/>
      <c r="CO3970" s="1"/>
      <c r="CP3970" s="1"/>
      <c r="CQ3970" s="1"/>
      <c r="CR3970" s="2"/>
      <c r="CS3970" s="2"/>
      <c r="CT3970" s="2"/>
      <c r="CU3970" s="2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2"/>
      <c r="DR3970" s="1"/>
      <c r="DS3970" s="1"/>
      <c r="DT3970" s="1"/>
      <c r="DU3970" s="2"/>
      <c r="DV3970" s="1"/>
      <c r="DW3970" s="1"/>
    </row>
    <row r="3971" spans="1:127" x14ac:dyDescent="0.3">
      <c r="A3971" s="1"/>
      <c r="B3971" s="1"/>
      <c r="C3971" s="1"/>
      <c r="D3971" s="1"/>
      <c r="E3971" s="1"/>
      <c r="F3971" s="1"/>
      <c r="G3971" s="2"/>
      <c r="H3971" s="2"/>
      <c r="I3971" s="1"/>
      <c r="J3971" s="1"/>
      <c r="K3971" s="2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2"/>
      <c r="BF3971" s="1"/>
      <c r="BG3971" s="1"/>
      <c r="BH3971" s="1"/>
      <c r="BI3971" s="1"/>
      <c r="BJ3971" s="1"/>
      <c r="BK3971" s="1"/>
      <c r="BL3971" s="1"/>
      <c r="BM3971" s="1"/>
      <c r="BN3971" s="2"/>
      <c r="BO3971" s="1"/>
      <c r="BP3971" s="1"/>
      <c r="BQ3971" s="1"/>
      <c r="BR3971" s="2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2"/>
      <c r="CG3971" s="1"/>
      <c r="CH3971" s="1"/>
      <c r="CI3971" s="2"/>
      <c r="CJ3971" s="1"/>
      <c r="CK3971" s="1"/>
      <c r="CL3971" s="1"/>
      <c r="CM3971" s="1"/>
      <c r="CN3971" s="1"/>
      <c r="CO3971" s="1"/>
      <c r="CP3971" s="1"/>
      <c r="CQ3971" s="1"/>
      <c r="CR3971" s="2"/>
      <c r="CS3971" s="2"/>
      <c r="CT3971" s="2"/>
      <c r="CU3971" s="2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2"/>
      <c r="DR3971" s="1"/>
      <c r="DS3971" s="1"/>
      <c r="DT3971" s="1"/>
      <c r="DU3971" s="2"/>
      <c r="DV3971" s="1"/>
      <c r="DW3971" s="1"/>
    </row>
    <row r="3972" spans="1:127" x14ac:dyDescent="0.3">
      <c r="A3972" s="1"/>
      <c r="B3972" s="1"/>
      <c r="C3972" s="1"/>
      <c r="D3972" s="1"/>
      <c r="E3972" s="1"/>
      <c r="F3972" s="1"/>
      <c r="G3972" s="2"/>
      <c r="H3972" s="2"/>
      <c r="I3972" s="1"/>
      <c r="J3972" s="1"/>
      <c r="K3972" s="2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2"/>
      <c r="BF3972" s="1"/>
      <c r="BG3972" s="1"/>
      <c r="BH3972" s="1"/>
      <c r="BI3972" s="1"/>
      <c r="BJ3972" s="1"/>
      <c r="BK3972" s="1"/>
      <c r="BL3972" s="1"/>
      <c r="BM3972" s="1"/>
      <c r="BN3972" s="2"/>
      <c r="BO3972" s="1"/>
      <c r="BP3972" s="1"/>
      <c r="BQ3972" s="1"/>
      <c r="BR3972" s="2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2"/>
      <c r="CG3972" s="1"/>
      <c r="CH3972" s="1"/>
      <c r="CI3972" s="2"/>
      <c r="CJ3972" s="1"/>
      <c r="CK3972" s="1"/>
      <c r="CL3972" s="1"/>
      <c r="CM3972" s="1"/>
      <c r="CN3972" s="1"/>
      <c r="CO3972" s="1"/>
      <c r="CP3972" s="1"/>
      <c r="CQ3972" s="1"/>
      <c r="CR3972" s="2"/>
      <c r="CS3972" s="2"/>
      <c r="CT3972" s="2"/>
      <c r="CU3972" s="2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2"/>
      <c r="DR3972" s="1"/>
      <c r="DS3972" s="1"/>
      <c r="DT3972" s="1"/>
      <c r="DU3972" s="2"/>
      <c r="DV3972" s="1"/>
      <c r="DW3972" s="1"/>
    </row>
    <row r="3973" spans="1:127" x14ac:dyDescent="0.3">
      <c r="A3973" s="1"/>
      <c r="B3973" s="1"/>
      <c r="C3973" s="1"/>
      <c r="D3973" s="1"/>
      <c r="E3973" s="1"/>
      <c r="F3973" s="1"/>
      <c r="G3973" s="2"/>
      <c r="H3973" s="2"/>
      <c r="I3973" s="1"/>
      <c r="J3973" s="1"/>
      <c r="K3973" s="2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2"/>
      <c r="BF3973" s="1"/>
      <c r="BG3973" s="1"/>
      <c r="BH3973" s="1"/>
      <c r="BI3973" s="1"/>
      <c r="BJ3973" s="1"/>
      <c r="BK3973" s="1"/>
      <c r="BL3973" s="1"/>
      <c r="BM3973" s="1"/>
      <c r="BN3973" s="2"/>
      <c r="BO3973" s="1"/>
      <c r="BP3973" s="1"/>
      <c r="BQ3973" s="1"/>
      <c r="BR3973" s="2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2"/>
      <c r="CG3973" s="1"/>
      <c r="CH3973" s="1"/>
      <c r="CI3973" s="2"/>
      <c r="CJ3973" s="1"/>
      <c r="CK3973" s="1"/>
      <c r="CL3973" s="1"/>
      <c r="CM3973" s="1"/>
      <c r="CN3973" s="1"/>
      <c r="CO3973" s="1"/>
      <c r="CP3973" s="1"/>
      <c r="CQ3973" s="1"/>
      <c r="CR3973" s="2"/>
      <c r="CS3973" s="2"/>
      <c r="CT3973" s="2"/>
      <c r="CU3973" s="2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2"/>
      <c r="DR3973" s="1"/>
      <c r="DS3973" s="1"/>
      <c r="DT3973" s="1"/>
      <c r="DU3973" s="2"/>
      <c r="DV3973" s="1"/>
      <c r="DW3973" s="1"/>
    </row>
    <row r="3974" spans="1:127" x14ac:dyDescent="0.3">
      <c r="A3974" s="1"/>
      <c r="B3974" s="1"/>
      <c r="C3974" s="1"/>
      <c r="D3974" s="1"/>
      <c r="E3974" s="1"/>
      <c r="F3974" s="1"/>
      <c r="G3974" s="2"/>
      <c r="H3974" s="2"/>
      <c r="I3974" s="1"/>
      <c r="J3974" s="1"/>
      <c r="K3974" s="2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2"/>
      <c r="BF3974" s="1"/>
      <c r="BG3974" s="1"/>
      <c r="BH3974" s="1"/>
      <c r="BI3974" s="1"/>
      <c r="BJ3974" s="1"/>
      <c r="BK3974" s="1"/>
      <c r="BL3974" s="1"/>
      <c r="BM3974" s="1"/>
      <c r="BN3974" s="2"/>
      <c r="BO3974" s="1"/>
      <c r="BP3974" s="1"/>
      <c r="BQ3974" s="1"/>
      <c r="BR3974" s="2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2"/>
      <c r="CG3974" s="1"/>
      <c r="CH3974" s="1"/>
      <c r="CI3974" s="2"/>
      <c r="CJ3974" s="1"/>
      <c r="CK3974" s="1"/>
      <c r="CL3974" s="1"/>
      <c r="CM3974" s="1"/>
      <c r="CN3974" s="1"/>
      <c r="CO3974" s="1"/>
      <c r="CP3974" s="1"/>
      <c r="CQ3974" s="1"/>
      <c r="CR3974" s="2"/>
      <c r="CS3974" s="2"/>
      <c r="CT3974" s="2"/>
      <c r="CU3974" s="2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2"/>
      <c r="DR3974" s="1"/>
      <c r="DS3974" s="1"/>
      <c r="DT3974" s="1"/>
      <c r="DU3974" s="2"/>
      <c r="DV3974" s="1"/>
      <c r="DW3974" s="1"/>
    </row>
    <row r="3975" spans="1:127" x14ac:dyDescent="0.3">
      <c r="A3975" s="1"/>
      <c r="B3975" s="1"/>
      <c r="C3975" s="1"/>
      <c r="D3975" s="1"/>
      <c r="E3975" s="1"/>
      <c r="F3975" s="1"/>
      <c r="G3975" s="2"/>
      <c r="H3975" s="2"/>
      <c r="I3975" s="1"/>
      <c r="J3975" s="1"/>
      <c r="K3975" s="2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2"/>
      <c r="BF3975" s="1"/>
      <c r="BG3975" s="1"/>
      <c r="BH3975" s="1"/>
      <c r="BI3975" s="1"/>
      <c r="BJ3975" s="1"/>
      <c r="BK3975" s="1"/>
      <c r="BL3975" s="1"/>
      <c r="BM3975" s="1"/>
      <c r="BN3975" s="2"/>
      <c r="BO3975" s="1"/>
      <c r="BP3975" s="1"/>
      <c r="BQ3975" s="1"/>
      <c r="BR3975" s="2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2"/>
      <c r="CG3975" s="1"/>
      <c r="CH3975" s="1"/>
      <c r="CI3975" s="2"/>
      <c r="CJ3975" s="1"/>
      <c r="CK3975" s="1"/>
      <c r="CL3975" s="1"/>
      <c r="CM3975" s="1"/>
      <c r="CN3975" s="1"/>
      <c r="CO3975" s="1"/>
      <c r="CP3975" s="1"/>
      <c r="CQ3975" s="1"/>
      <c r="CR3975" s="2"/>
      <c r="CS3975" s="2"/>
      <c r="CT3975" s="2"/>
      <c r="CU3975" s="2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2"/>
      <c r="DR3975" s="1"/>
      <c r="DS3975" s="1"/>
      <c r="DT3975" s="1"/>
      <c r="DU3975" s="2"/>
      <c r="DV3975" s="1"/>
      <c r="DW3975" s="1"/>
    </row>
    <row r="3976" spans="1:127" x14ac:dyDescent="0.3">
      <c r="A3976" s="1"/>
      <c r="B3976" s="1"/>
      <c r="C3976" s="1"/>
      <c r="D3976" s="1"/>
      <c r="E3976" s="1"/>
      <c r="F3976" s="1"/>
      <c r="G3976" s="2"/>
      <c r="H3976" s="2"/>
      <c r="I3976" s="1"/>
      <c r="J3976" s="1"/>
      <c r="K3976" s="2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2"/>
      <c r="BF3976" s="1"/>
      <c r="BG3976" s="1"/>
      <c r="BH3976" s="1"/>
      <c r="BI3976" s="1"/>
      <c r="BJ3976" s="1"/>
      <c r="BK3976" s="1"/>
      <c r="BL3976" s="1"/>
      <c r="BM3976" s="1"/>
      <c r="BN3976" s="2"/>
      <c r="BO3976" s="1"/>
      <c r="BP3976" s="1"/>
      <c r="BQ3976" s="1"/>
      <c r="BR3976" s="2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2"/>
      <c r="CG3976" s="1"/>
      <c r="CH3976" s="1"/>
      <c r="CI3976" s="2"/>
      <c r="CJ3976" s="1"/>
      <c r="CK3976" s="1"/>
      <c r="CL3976" s="1"/>
      <c r="CM3976" s="1"/>
      <c r="CN3976" s="1"/>
      <c r="CO3976" s="1"/>
      <c r="CP3976" s="1"/>
      <c r="CQ3976" s="1"/>
      <c r="CR3976" s="2"/>
      <c r="CS3976" s="2"/>
      <c r="CT3976" s="2"/>
      <c r="CU3976" s="2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2"/>
      <c r="DR3976" s="1"/>
      <c r="DS3976" s="1"/>
      <c r="DT3976" s="1"/>
      <c r="DU3976" s="2"/>
      <c r="DV3976" s="1"/>
      <c r="DW3976" s="1"/>
    </row>
    <row r="3977" spans="1:127" x14ac:dyDescent="0.3">
      <c r="A3977" s="1"/>
      <c r="B3977" s="1"/>
      <c r="C3977" s="1"/>
      <c r="D3977" s="1"/>
      <c r="E3977" s="1"/>
      <c r="F3977" s="1"/>
      <c r="G3977" s="2"/>
      <c r="H3977" s="2"/>
      <c r="I3977" s="1"/>
      <c r="J3977" s="1"/>
      <c r="K3977" s="2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2"/>
      <c r="BF3977" s="1"/>
      <c r="BG3977" s="1"/>
      <c r="BH3977" s="1"/>
      <c r="BI3977" s="1"/>
      <c r="BJ3977" s="1"/>
      <c r="BK3977" s="1"/>
      <c r="BL3977" s="1"/>
      <c r="BM3977" s="1"/>
      <c r="BN3977" s="2"/>
      <c r="BO3977" s="1"/>
      <c r="BP3977" s="1"/>
      <c r="BQ3977" s="1"/>
      <c r="BR3977" s="2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2"/>
      <c r="CG3977" s="1"/>
      <c r="CH3977" s="1"/>
      <c r="CI3977" s="2"/>
      <c r="CJ3977" s="1"/>
      <c r="CK3977" s="1"/>
      <c r="CL3977" s="1"/>
      <c r="CM3977" s="1"/>
      <c r="CN3977" s="1"/>
      <c r="CO3977" s="1"/>
      <c r="CP3977" s="1"/>
      <c r="CQ3977" s="1"/>
      <c r="CR3977" s="2"/>
      <c r="CS3977" s="2"/>
      <c r="CT3977" s="2"/>
      <c r="CU3977" s="2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2"/>
      <c r="DR3977" s="1"/>
      <c r="DS3977" s="1"/>
      <c r="DT3977" s="1"/>
      <c r="DU3977" s="2"/>
      <c r="DV3977" s="1"/>
      <c r="DW3977" s="1"/>
    </row>
    <row r="3978" spans="1:127" x14ac:dyDescent="0.3">
      <c r="A3978" s="1"/>
      <c r="B3978" s="1"/>
      <c r="C3978" s="1"/>
      <c r="D3978" s="1"/>
      <c r="E3978" s="1"/>
      <c r="F3978" s="1"/>
      <c r="G3978" s="1"/>
      <c r="H3978" s="2"/>
      <c r="I3978" s="1"/>
      <c r="J3978" s="1"/>
      <c r="K3978" s="2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2"/>
      <c r="BF3978" s="1"/>
      <c r="BG3978" s="1"/>
      <c r="BH3978" s="1"/>
      <c r="BI3978" s="1"/>
      <c r="BJ3978" s="1"/>
      <c r="BK3978" s="1"/>
      <c r="BL3978" s="1"/>
      <c r="BM3978" s="1"/>
      <c r="BN3978" s="2"/>
      <c r="BO3978" s="1"/>
      <c r="BP3978" s="1"/>
      <c r="BQ3978" s="1"/>
      <c r="BR3978" s="2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2"/>
      <c r="CG3978" s="1"/>
      <c r="CH3978" s="1"/>
      <c r="CI3978" s="2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2"/>
      <c r="DR3978" s="1"/>
      <c r="DS3978" s="1"/>
      <c r="DT3978" s="1"/>
      <c r="DU3978" s="2"/>
      <c r="DV3978" s="1"/>
      <c r="DW3978" s="1"/>
    </row>
    <row r="3979" spans="1:127" x14ac:dyDescent="0.3">
      <c r="A3979" s="1"/>
      <c r="B3979" s="1"/>
      <c r="C3979" s="1"/>
      <c r="D3979" s="1"/>
      <c r="E3979" s="1"/>
      <c r="F3979" s="1"/>
      <c r="G3979" s="2"/>
      <c r="H3979" s="2"/>
      <c r="I3979" s="1"/>
      <c r="J3979" s="1"/>
      <c r="K3979" s="2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2"/>
      <c r="BF3979" s="1"/>
      <c r="BG3979" s="1"/>
      <c r="BH3979" s="1"/>
      <c r="BI3979" s="1"/>
      <c r="BJ3979" s="1"/>
      <c r="BK3979" s="1"/>
      <c r="BL3979" s="1"/>
      <c r="BM3979" s="1"/>
      <c r="BN3979" s="2"/>
      <c r="BO3979" s="1"/>
      <c r="BP3979" s="1"/>
      <c r="BQ3979" s="1"/>
      <c r="BR3979" s="2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2"/>
      <c r="CG3979" s="1"/>
      <c r="CH3979" s="1"/>
      <c r="CI3979" s="2"/>
      <c r="CJ3979" s="1"/>
      <c r="CK3979" s="1"/>
      <c r="CL3979" s="1"/>
      <c r="CM3979" s="1"/>
      <c r="CN3979" s="1"/>
      <c r="CO3979" s="1"/>
      <c r="CP3979" s="1"/>
      <c r="CQ3979" s="1"/>
      <c r="CR3979" s="2"/>
      <c r="CS3979" s="2"/>
      <c r="CT3979" s="2"/>
      <c r="CU3979" s="2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2"/>
      <c r="DR3979" s="1"/>
      <c r="DS3979" s="1"/>
      <c r="DT3979" s="1"/>
      <c r="DU3979" s="2"/>
      <c r="DV3979" s="1"/>
      <c r="DW3979" s="1"/>
    </row>
    <row r="3980" spans="1:127" x14ac:dyDescent="0.3">
      <c r="A3980" s="1"/>
      <c r="B3980" s="1"/>
      <c r="C3980" s="1"/>
      <c r="D3980" s="1"/>
      <c r="E3980" s="1"/>
      <c r="F3980" s="1"/>
      <c r="G3980" s="1"/>
      <c r="H3980" s="2"/>
      <c r="I3980" s="1"/>
      <c r="J3980" s="1"/>
      <c r="K3980" s="2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2"/>
      <c r="BO3980" s="1"/>
      <c r="BP3980" s="1"/>
      <c r="BQ3980" s="1"/>
      <c r="BR3980" s="2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2"/>
      <c r="CG3980" s="1"/>
      <c r="CH3980" s="1"/>
      <c r="CI3980" s="2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</row>
    <row r="3981" spans="1:127" x14ac:dyDescent="0.3">
      <c r="A3981" s="1"/>
      <c r="B3981" s="1"/>
      <c r="C3981" s="1"/>
      <c r="D3981" s="1"/>
      <c r="E3981" s="1"/>
      <c r="F3981" s="1"/>
      <c r="G3981" s="2"/>
      <c r="H3981" s="2"/>
      <c r="I3981" s="1"/>
      <c r="J3981" s="1"/>
      <c r="K3981" s="2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2"/>
      <c r="BF3981" s="1"/>
      <c r="BG3981" s="1"/>
      <c r="BH3981" s="1"/>
      <c r="BI3981" s="1"/>
      <c r="BJ3981" s="1"/>
      <c r="BK3981" s="1"/>
      <c r="BL3981" s="1"/>
      <c r="BM3981" s="1"/>
      <c r="BN3981" s="2"/>
      <c r="BO3981" s="1"/>
      <c r="BP3981" s="1"/>
      <c r="BQ3981" s="1"/>
      <c r="BR3981" s="2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2"/>
      <c r="CG3981" s="1"/>
      <c r="CH3981" s="1"/>
      <c r="CI3981" s="2"/>
      <c r="CJ3981" s="1"/>
      <c r="CK3981" s="1"/>
      <c r="CL3981" s="1"/>
      <c r="CM3981" s="1"/>
      <c r="CN3981" s="1"/>
      <c r="CO3981" s="1"/>
      <c r="CP3981" s="1"/>
      <c r="CQ3981" s="1"/>
      <c r="CR3981" s="2"/>
      <c r="CS3981" s="2"/>
      <c r="CT3981" s="2"/>
      <c r="CU3981" s="2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2"/>
      <c r="DR3981" s="1"/>
      <c r="DS3981" s="1"/>
      <c r="DT3981" s="1"/>
      <c r="DU3981" s="2"/>
      <c r="DV3981" s="1"/>
      <c r="DW3981" s="1"/>
    </row>
    <row r="3982" spans="1:127" x14ac:dyDescent="0.3">
      <c r="A3982" s="1"/>
      <c r="B3982" s="1"/>
      <c r="C3982" s="1"/>
      <c r="D3982" s="1"/>
      <c r="E3982" s="1"/>
      <c r="F3982" s="1"/>
      <c r="G3982" s="2"/>
      <c r="H3982" s="2"/>
      <c r="I3982" s="1"/>
      <c r="J3982" s="1"/>
      <c r="K3982" s="2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2"/>
      <c r="BF3982" s="1"/>
      <c r="BG3982" s="1"/>
      <c r="BH3982" s="1"/>
      <c r="BI3982" s="1"/>
      <c r="BJ3982" s="1"/>
      <c r="BK3982" s="1"/>
      <c r="BL3982" s="1"/>
      <c r="BM3982" s="1"/>
      <c r="BN3982" s="2"/>
      <c r="BO3982" s="1"/>
      <c r="BP3982" s="1"/>
      <c r="BQ3982" s="1"/>
      <c r="BR3982" s="2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2"/>
      <c r="CG3982" s="1"/>
      <c r="CH3982" s="1"/>
      <c r="CI3982" s="2"/>
      <c r="CJ3982" s="1"/>
      <c r="CK3982" s="1"/>
      <c r="CL3982" s="1"/>
      <c r="CM3982" s="1"/>
      <c r="CN3982" s="1"/>
      <c r="CO3982" s="1"/>
      <c r="CP3982" s="1"/>
      <c r="CQ3982" s="1"/>
      <c r="CR3982" s="2"/>
      <c r="CS3982" s="2"/>
      <c r="CT3982" s="2"/>
      <c r="CU3982" s="2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2"/>
      <c r="DR3982" s="1"/>
      <c r="DS3982" s="1"/>
      <c r="DT3982" s="1"/>
      <c r="DU3982" s="2"/>
      <c r="DV3982" s="1"/>
      <c r="DW3982" s="1"/>
    </row>
    <row r="3983" spans="1:127" x14ac:dyDescent="0.3">
      <c r="A3983" s="1"/>
      <c r="B3983" s="1"/>
      <c r="C3983" s="1"/>
      <c r="D3983" s="1"/>
      <c r="E3983" s="1"/>
      <c r="F3983" s="1"/>
      <c r="G3983" s="2"/>
      <c r="H3983" s="2"/>
      <c r="I3983" s="1"/>
      <c r="J3983" s="1"/>
      <c r="K3983" s="2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2"/>
      <c r="BF3983" s="1"/>
      <c r="BG3983" s="1"/>
      <c r="BH3983" s="1"/>
      <c r="BI3983" s="1"/>
      <c r="BJ3983" s="1"/>
      <c r="BK3983" s="1"/>
      <c r="BL3983" s="1"/>
      <c r="BM3983" s="1"/>
      <c r="BN3983" s="2"/>
      <c r="BO3983" s="1"/>
      <c r="BP3983" s="1"/>
      <c r="BQ3983" s="1"/>
      <c r="BR3983" s="2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2"/>
      <c r="CG3983" s="1"/>
      <c r="CH3983" s="1"/>
      <c r="CI3983" s="2"/>
      <c r="CJ3983" s="1"/>
      <c r="CK3983" s="1"/>
      <c r="CL3983" s="1"/>
      <c r="CM3983" s="1"/>
      <c r="CN3983" s="1"/>
      <c r="CO3983" s="1"/>
      <c r="CP3983" s="1"/>
      <c r="CQ3983" s="1"/>
      <c r="CR3983" s="2"/>
      <c r="CS3983" s="2"/>
      <c r="CT3983" s="2"/>
      <c r="CU3983" s="2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2"/>
      <c r="DR3983" s="1"/>
      <c r="DS3983" s="1"/>
      <c r="DT3983" s="1"/>
      <c r="DU3983" s="2"/>
      <c r="DV3983" s="1"/>
      <c r="DW3983" s="1"/>
    </row>
    <row r="3984" spans="1:127" x14ac:dyDescent="0.3">
      <c r="A3984" s="1"/>
      <c r="B3984" s="1"/>
      <c r="C3984" s="1"/>
      <c r="D3984" s="1"/>
      <c r="E3984" s="1"/>
      <c r="F3984" s="1"/>
      <c r="G3984" s="2"/>
      <c r="H3984" s="2"/>
      <c r="I3984" s="1"/>
      <c r="J3984" s="1"/>
      <c r="K3984" s="2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2"/>
      <c r="BF3984" s="1"/>
      <c r="BG3984" s="1"/>
      <c r="BH3984" s="1"/>
      <c r="BI3984" s="1"/>
      <c r="BJ3984" s="1"/>
      <c r="BK3984" s="1"/>
      <c r="BL3984" s="1"/>
      <c r="BM3984" s="1"/>
      <c r="BN3984" s="2"/>
      <c r="BO3984" s="1"/>
      <c r="BP3984" s="1"/>
      <c r="BQ3984" s="1"/>
      <c r="BR3984" s="2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2"/>
      <c r="CG3984" s="1"/>
      <c r="CH3984" s="1"/>
      <c r="CI3984" s="2"/>
      <c r="CJ3984" s="1"/>
      <c r="CK3984" s="1"/>
      <c r="CL3984" s="1"/>
      <c r="CM3984" s="1"/>
      <c r="CN3984" s="1"/>
      <c r="CO3984" s="1"/>
      <c r="CP3984" s="1"/>
      <c r="CQ3984" s="1"/>
      <c r="CR3984" s="2"/>
      <c r="CS3984" s="2"/>
      <c r="CT3984" s="2"/>
      <c r="CU3984" s="2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2"/>
      <c r="DR3984" s="1"/>
      <c r="DS3984" s="1"/>
      <c r="DT3984" s="1"/>
      <c r="DU3984" s="2"/>
      <c r="DV3984" s="1"/>
      <c r="DW3984" s="1"/>
    </row>
    <row r="3985" spans="1:127" x14ac:dyDescent="0.3">
      <c r="A3985" s="1"/>
      <c r="B3985" s="1"/>
      <c r="C3985" s="1"/>
      <c r="D3985" s="1"/>
      <c r="E3985" s="1"/>
      <c r="F3985" s="1"/>
      <c r="G3985" s="1"/>
      <c r="H3985" s="2"/>
      <c r="I3985" s="1"/>
      <c r="J3985" s="1"/>
      <c r="K3985" s="2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2"/>
      <c r="BF3985" s="1"/>
      <c r="BG3985" s="1"/>
      <c r="BH3985" s="1"/>
      <c r="BI3985" s="1"/>
      <c r="BJ3985" s="1"/>
      <c r="BK3985" s="1"/>
      <c r="BL3985" s="1"/>
      <c r="BM3985" s="1"/>
      <c r="BN3985" s="2"/>
      <c r="BO3985" s="1"/>
      <c r="BP3985" s="1"/>
      <c r="BQ3985" s="1"/>
      <c r="BR3985" s="2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2"/>
      <c r="CG3985" s="1"/>
      <c r="CH3985" s="1"/>
      <c r="CI3985" s="2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2"/>
      <c r="DR3985" s="1"/>
      <c r="DS3985" s="1"/>
      <c r="DT3985" s="1"/>
      <c r="DU3985" s="2"/>
      <c r="DV3985" s="1"/>
      <c r="DW3985" s="1"/>
    </row>
    <row r="3986" spans="1:127" x14ac:dyDescent="0.3">
      <c r="A3986" s="1"/>
      <c r="B3986" s="1"/>
      <c r="C3986" s="1"/>
      <c r="D3986" s="1"/>
      <c r="E3986" s="1"/>
      <c r="F3986" s="1"/>
      <c r="G3986" s="2"/>
      <c r="H3986" s="2"/>
      <c r="I3986" s="1"/>
      <c r="J3986" s="1"/>
      <c r="K3986" s="2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2"/>
      <c r="BF3986" s="1"/>
      <c r="BG3986" s="1"/>
      <c r="BH3986" s="1"/>
      <c r="BI3986" s="1"/>
      <c r="BJ3986" s="1"/>
      <c r="BK3986" s="1"/>
      <c r="BL3986" s="1"/>
      <c r="BM3986" s="1"/>
      <c r="BN3986" s="2"/>
      <c r="BO3986" s="1"/>
      <c r="BP3986" s="1"/>
      <c r="BQ3986" s="1"/>
      <c r="BR3986" s="2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2"/>
      <c r="CG3986" s="1"/>
      <c r="CH3986" s="1"/>
      <c r="CI3986" s="2"/>
      <c r="CJ3986" s="1"/>
      <c r="CK3986" s="1"/>
      <c r="CL3986" s="1"/>
      <c r="CM3986" s="1"/>
      <c r="CN3986" s="1"/>
      <c r="CO3986" s="1"/>
      <c r="CP3986" s="1"/>
      <c r="CQ3986" s="1"/>
      <c r="CR3986" s="2"/>
      <c r="CS3986" s="2"/>
      <c r="CT3986" s="2"/>
      <c r="CU3986" s="2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2"/>
      <c r="DR3986" s="1"/>
      <c r="DS3986" s="1"/>
      <c r="DT3986" s="1"/>
      <c r="DU3986" s="2"/>
      <c r="DV3986" s="1"/>
      <c r="DW3986" s="1"/>
    </row>
    <row r="3987" spans="1:127" x14ac:dyDescent="0.3">
      <c r="A3987" s="1"/>
      <c r="B3987" s="1"/>
      <c r="C3987" s="1"/>
      <c r="D3987" s="1"/>
      <c r="E3987" s="1"/>
      <c r="F3987" s="1"/>
      <c r="G3987" s="2"/>
      <c r="H3987" s="2"/>
      <c r="I3987" s="1"/>
      <c r="J3987" s="1"/>
      <c r="K3987" s="2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2"/>
      <c r="BF3987" s="1"/>
      <c r="BG3987" s="1"/>
      <c r="BH3987" s="1"/>
      <c r="BI3987" s="1"/>
      <c r="BJ3987" s="1"/>
      <c r="BK3987" s="1"/>
      <c r="BL3987" s="1"/>
      <c r="BM3987" s="1"/>
      <c r="BN3987" s="2"/>
      <c r="BO3987" s="1"/>
      <c r="BP3987" s="1"/>
      <c r="BQ3987" s="1"/>
      <c r="BR3987" s="2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2"/>
      <c r="CG3987" s="1"/>
      <c r="CH3987" s="1"/>
      <c r="CI3987" s="2"/>
      <c r="CJ3987" s="1"/>
      <c r="CK3987" s="1"/>
      <c r="CL3987" s="1"/>
      <c r="CM3987" s="1"/>
      <c r="CN3987" s="1"/>
      <c r="CO3987" s="1"/>
      <c r="CP3987" s="1"/>
      <c r="CQ3987" s="1"/>
      <c r="CR3987" s="2"/>
      <c r="CS3987" s="2"/>
      <c r="CT3987" s="2"/>
      <c r="CU3987" s="2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2"/>
      <c r="DR3987" s="1"/>
      <c r="DS3987" s="1"/>
      <c r="DT3987" s="1"/>
      <c r="DU3987" s="2"/>
      <c r="DV3987" s="1"/>
      <c r="DW3987" s="1"/>
    </row>
    <row r="3988" spans="1:127" x14ac:dyDescent="0.3">
      <c r="A3988" s="1"/>
      <c r="B3988" s="1"/>
      <c r="C3988" s="1"/>
      <c r="D3988" s="1"/>
      <c r="E3988" s="1"/>
      <c r="F3988" s="1"/>
      <c r="G3988" s="2"/>
      <c r="H3988" s="2"/>
      <c r="I3988" s="1"/>
      <c r="J3988" s="1"/>
      <c r="K3988" s="2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2"/>
      <c r="BF3988" s="1"/>
      <c r="BG3988" s="1"/>
      <c r="BH3988" s="1"/>
      <c r="BI3988" s="1"/>
      <c r="BJ3988" s="1"/>
      <c r="BK3988" s="1"/>
      <c r="BL3988" s="1"/>
      <c r="BM3988" s="1"/>
      <c r="BN3988" s="2"/>
      <c r="BO3988" s="1"/>
      <c r="BP3988" s="1"/>
      <c r="BQ3988" s="1"/>
      <c r="BR3988" s="2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2"/>
      <c r="CG3988" s="1"/>
      <c r="CH3988" s="1"/>
      <c r="CI3988" s="2"/>
      <c r="CJ3988" s="1"/>
      <c r="CK3988" s="1"/>
      <c r="CL3988" s="1"/>
      <c r="CM3988" s="1"/>
      <c r="CN3988" s="1"/>
      <c r="CO3988" s="1"/>
      <c r="CP3988" s="1"/>
      <c r="CQ3988" s="1"/>
      <c r="CR3988" s="2"/>
      <c r="CS3988" s="2"/>
      <c r="CT3988" s="2"/>
      <c r="CU3988" s="2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2"/>
      <c r="DR3988" s="1"/>
      <c r="DS3988" s="1"/>
      <c r="DT3988" s="1"/>
      <c r="DU3988" s="2"/>
      <c r="DV3988" s="1"/>
      <c r="DW3988" s="1"/>
    </row>
    <row r="3989" spans="1:127" x14ac:dyDescent="0.3">
      <c r="A3989" s="1"/>
      <c r="B3989" s="1"/>
      <c r="C3989" s="1"/>
      <c r="D3989" s="1"/>
      <c r="E3989" s="1"/>
      <c r="F3989" s="1"/>
      <c r="G3989" s="2"/>
      <c r="H3989" s="2"/>
      <c r="I3989" s="1"/>
      <c r="J3989" s="1"/>
      <c r="K3989" s="2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2"/>
      <c r="BF3989" s="1"/>
      <c r="BG3989" s="1"/>
      <c r="BH3989" s="1"/>
      <c r="BI3989" s="1"/>
      <c r="BJ3989" s="1"/>
      <c r="BK3989" s="1"/>
      <c r="BL3989" s="1"/>
      <c r="BM3989" s="1"/>
      <c r="BN3989" s="2"/>
      <c r="BO3989" s="1"/>
      <c r="BP3989" s="1"/>
      <c r="BQ3989" s="1"/>
      <c r="BR3989" s="2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2"/>
      <c r="CG3989" s="1"/>
      <c r="CH3989" s="1"/>
      <c r="CI3989" s="2"/>
      <c r="CJ3989" s="1"/>
      <c r="CK3989" s="1"/>
      <c r="CL3989" s="1"/>
      <c r="CM3989" s="1"/>
      <c r="CN3989" s="1"/>
      <c r="CO3989" s="1"/>
      <c r="CP3989" s="1"/>
      <c r="CQ3989" s="1"/>
      <c r="CR3989" s="2"/>
      <c r="CS3989" s="2"/>
      <c r="CT3989" s="2"/>
      <c r="CU3989" s="2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2"/>
      <c r="DR3989" s="1"/>
      <c r="DS3989" s="1"/>
      <c r="DT3989" s="1"/>
      <c r="DU3989" s="2"/>
      <c r="DV3989" s="1"/>
      <c r="DW3989" s="1"/>
    </row>
    <row r="3990" spans="1:127" x14ac:dyDescent="0.3">
      <c r="A3990" s="1"/>
      <c r="B3990" s="1"/>
      <c r="C3990" s="1"/>
      <c r="D3990" s="1"/>
      <c r="E3990" s="1"/>
      <c r="F3990" s="1"/>
      <c r="G3990" s="2"/>
      <c r="H3990" s="2"/>
      <c r="I3990" s="1"/>
      <c r="J3990" s="1"/>
      <c r="K3990" s="2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2"/>
      <c r="BF3990" s="1"/>
      <c r="BG3990" s="1"/>
      <c r="BH3990" s="1"/>
      <c r="BI3990" s="1"/>
      <c r="BJ3990" s="1"/>
      <c r="BK3990" s="1"/>
      <c r="BL3990" s="1"/>
      <c r="BM3990" s="1"/>
      <c r="BN3990" s="2"/>
      <c r="BO3990" s="1"/>
      <c r="BP3990" s="1"/>
      <c r="BQ3990" s="1"/>
      <c r="BR3990" s="2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2"/>
      <c r="CG3990" s="1"/>
      <c r="CH3990" s="1"/>
      <c r="CI3990" s="2"/>
      <c r="CJ3990" s="1"/>
      <c r="CK3990" s="1"/>
      <c r="CL3990" s="1"/>
      <c r="CM3990" s="1"/>
      <c r="CN3990" s="1"/>
      <c r="CO3990" s="1"/>
      <c r="CP3990" s="1"/>
      <c r="CQ3990" s="1"/>
      <c r="CR3990" s="2"/>
      <c r="CS3990" s="2"/>
      <c r="CT3990" s="2"/>
      <c r="CU3990" s="2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2"/>
      <c r="DR3990" s="1"/>
      <c r="DS3990" s="1"/>
      <c r="DT3990" s="1"/>
      <c r="DU3990" s="2"/>
      <c r="DV3990" s="1"/>
      <c r="DW3990" s="1"/>
    </row>
    <row r="3991" spans="1:127" x14ac:dyDescent="0.3">
      <c r="A3991" s="1"/>
      <c r="B3991" s="1"/>
      <c r="C3991" s="1"/>
      <c r="D3991" s="1"/>
      <c r="E3991" s="1"/>
      <c r="F3991" s="1"/>
      <c r="G3991" s="1"/>
      <c r="H3991" s="2"/>
      <c r="I3991" s="1"/>
      <c r="J3991" s="1"/>
      <c r="K3991" s="2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2"/>
      <c r="BF3991" s="1"/>
      <c r="BG3991" s="1"/>
      <c r="BH3991" s="1"/>
      <c r="BI3991" s="1"/>
      <c r="BJ3991" s="1"/>
      <c r="BK3991" s="1"/>
      <c r="BL3991" s="1"/>
      <c r="BM3991" s="1"/>
      <c r="BN3991" s="2"/>
      <c r="BO3991" s="1"/>
      <c r="BP3991" s="1"/>
      <c r="BQ3991" s="1"/>
      <c r="BR3991" s="2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2"/>
      <c r="CG3991" s="1"/>
      <c r="CH3991" s="1"/>
      <c r="CI3991" s="2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2"/>
      <c r="DR3991" s="1"/>
      <c r="DS3991" s="1"/>
      <c r="DT3991" s="1"/>
      <c r="DU3991" s="1"/>
      <c r="DV3991" s="1"/>
      <c r="DW3991" s="1"/>
    </row>
    <row r="3992" spans="1:127" x14ac:dyDescent="0.3">
      <c r="A3992" s="1"/>
      <c r="B3992" s="1"/>
      <c r="C3992" s="1"/>
      <c r="D3992" s="1"/>
      <c r="E3992" s="1"/>
      <c r="F3992" s="1"/>
      <c r="G3992" s="1"/>
      <c r="H3992" s="2"/>
      <c r="I3992" s="1"/>
      <c r="J3992" s="1"/>
      <c r="K3992" s="2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2"/>
      <c r="BF3992" s="1"/>
      <c r="BG3992" s="1"/>
      <c r="BH3992" s="1"/>
      <c r="BI3992" s="1"/>
      <c r="BJ3992" s="1"/>
      <c r="BK3992" s="1"/>
      <c r="BL3992" s="1"/>
      <c r="BM3992" s="1"/>
      <c r="BN3992" s="2"/>
      <c r="BO3992" s="1"/>
      <c r="BP3992" s="1"/>
      <c r="BQ3992" s="1"/>
      <c r="BR3992" s="2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2"/>
      <c r="CG3992" s="1"/>
      <c r="CH3992" s="1"/>
      <c r="CI3992" s="2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2"/>
      <c r="DR3992" s="1"/>
      <c r="DS3992" s="1"/>
      <c r="DT3992" s="1"/>
      <c r="DU3992" s="1"/>
      <c r="DV3992" s="1"/>
      <c r="DW3992" s="1"/>
    </row>
    <row r="3993" spans="1:127" x14ac:dyDescent="0.3">
      <c r="A3993" s="1"/>
      <c r="B3993" s="1"/>
      <c r="C3993" s="1"/>
      <c r="D3993" s="1"/>
      <c r="E3993" s="1"/>
      <c r="F3993" s="1"/>
      <c r="G3993" s="2"/>
      <c r="H3993" s="2"/>
      <c r="I3993" s="1"/>
      <c r="J3993" s="1"/>
      <c r="K3993" s="2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2"/>
      <c r="BF3993" s="1"/>
      <c r="BG3993" s="1"/>
      <c r="BH3993" s="1"/>
      <c r="BI3993" s="1"/>
      <c r="BJ3993" s="1"/>
      <c r="BK3993" s="1"/>
      <c r="BL3993" s="1"/>
      <c r="BM3993" s="1"/>
      <c r="BN3993" s="2"/>
      <c r="BO3993" s="1"/>
      <c r="BP3993" s="1"/>
      <c r="BQ3993" s="1"/>
      <c r="BR3993" s="2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2"/>
      <c r="CG3993" s="1"/>
      <c r="CH3993" s="1"/>
      <c r="CI3993" s="2"/>
      <c r="CJ3993" s="1"/>
      <c r="CK3993" s="1"/>
      <c r="CL3993" s="1"/>
      <c r="CM3993" s="1"/>
      <c r="CN3993" s="1"/>
      <c r="CO3993" s="1"/>
      <c r="CP3993" s="1"/>
      <c r="CQ3993" s="1"/>
      <c r="CR3993" s="2"/>
      <c r="CS3993" s="2"/>
      <c r="CT3993" s="2"/>
      <c r="CU3993" s="2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2"/>
      <c r="DR3993" s="1"/>
      <c r="DS3993" s="1"/>
      <c r="DT3993" s="1"/>
      <c r="DU3993" s="2"/>
      <c r="DV3993" s="1"/>
      <c r="DW3993" s="1"/>
    </row>
    <row r="3994" spans="1:127" x14ac:dyDescent="0.3">
      <c r="A3994" s="1"/>
      <c r="B3994" s="1"/>
      <c r="C3994" s="1"/>
      <c r="D3994" s="1"/>
      <c r="E3994" s="1"/>
      <c r="F3994" s="1"/>
      <c r="G3994" s="2"/>
      <c r="H3994" s="2"/>
      <c r="I3994" s="1"/>
      <c r="J3994" s="1"/>
      <c r="K3994" s="2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2"/>
      <c r="BF3994" s="1"/>
      <c r="BG3994" s="1"/>
      <c r="BH3994" s="1"/>
      <c r="BI3994" s="1"/>
      <c r="BJ3994" s="1"/>
      <c r="BK3994" s="1"/>
      <c r="BL3994" s="1"/>
      <c r="BM3994" s="1"/>
      <c r="BN3994" s="2"/>
      <c r="BO3994" s="1"/>
      <c r="BP3994" s="2"/>
      <c r="BQ3994" s="1"/>
      <c r="BR3994" s="2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2"/>
      <c r="CG3994" s="1"/>
      <c r="CH3994" s="1"/>
      <c r="CI3994" s="2"/>
      <c r="CJ3994" s="1"/>
      <c r="CK3994" s="1"/>
      <c r="CL3994" s="1"/>
      <c r="CM3994" s="1"/>
      <c r="CN3994" s="1"/>
      <c r="CO3994" s="1"/>
      <c r="CP3994" s="1"/>
      <c r="CQ3994" s="1"/>
      <c r="CR3994" s="2"/>
      <c r="CS3994" s="2"/>
      <c r="CT3994" s="2"/>
      <c r="CU3994" s="2"/>
      <c r="CV3994" s="1"/>
      <c r="CW3994" s="1"/>
      <c r="CX3994" s="2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2"/>
      <c r="DR3994" s="1"/>
      <c r="DS3994" s="1"/>
      <c r="DT3994" s="1"/>
      <c r="DU3994" s="2"/>
      <c r="DV3994" s="1"/>
      <c r="DW3994" s="1"/>
    </row>
    <row r="3995" spans="1:127" x14ac:dyDescent="0.3">
      <c r="A3995" s="1"/>
      <c r="B3995" s="1"/>
      <c r="C3995" s="1"/>
      <c r="D3995" s="1"/>
      <c r="E3995" s="1"/>
      <c r="F3995" s="1"/>
      <c r="G3995" s="2"/>
      <c r="H3995" s="2"/>
      <c r="I3995" s="1"/>
      <c r="J3995" s="1"/>
      <c r="K3995" s="2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2"/>
      <c r="BF3995" s="1"/>
      <c r="BG3995" s="1"/>
      <c r="BH3995" s="1"/>
      <c r="BI3995" s="1"/>
      <c r="BJ3995" s="1"/>
      <c r="BK3995" s="1"/>
      <c r="BL3995" s="1"/>
      <c r="BM3995" s="1"/>
      <c r="BN3995" s="2"/>
      <c r="BO3995" s="1"/>
      <c r="BP3995" s="2"/>
      <c r="BQ3995" s="1"/>
      <c r="BR3995" s="2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2"/>
      <c r="CG3995" s="1"/>
      <c r="CH3995" s="1"/>
      <c r="CI3995" s="2"/>
      <c r="CJ3995" s="1"/>
      <c r="CK3995" s="1"/>
      <c r="CL3995" s="1"/>
      <c r="CM3995" s="1"/>
      <c r="CN3995" s="1"/>
      <c r="CO3995" s="1"/>
      <c r="CP3995" s="1"/>
      <c r="CQ3995" s="1"/>
      <c r="CR3995" s="2"/>
      <c r="CS3995" s="2"/>
      <c r="CT3995" s="2"/>
      <c r="CU3995" s="2"/>
      <c r="CV3995" s="1"/>
      <c r="CW3995" s="1"/>
      <c r="CX3995" s="2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2"/>
      <c r="DR3995" s="1"/>
      <c r="DS3995" s="1"/>
      <c r="DT3995" s="1"/>
      <c r="DU3995" s="2"/>
      <c r="DV3995" s="1"/>
      <c r="DW3995" s="1"/>
    </row>
    <row r="3996" spans="1:127" x14ac:dyDescent="0.3">
      <c r="A3996" s="1"/>
      <c r="B3996" s="1"/>
      <c r="C3996" s="1"/>
      <c r="D3996" s="1"/>
      <c r="E3996" s="1"/>
      <c r="F3996" s="1"/>
      <c r="G3996" s="2"/>
      <c r="H3996" s="2"/>
      <c r="I3996" s="1"/>
      <c r="J3996" s="1"/>
      <c r="K3996" s="2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2"/>
      <c r="BF3996" s="1"/>
      <c r="BG3996" s="1"/>
      <c r="BH3996" s="1"/>
      <c r="BI3996" s="1"/>
      <c r="BJ3996" s="1"/>
      <c r="BK3996" s="1"/>
      <c r="BL3996" s="1"/>
      <c r="BM3996" s="1"/>
      <c r="BN3996" s="2"/>
      <c r="BO3996" s="1"/>
      <c r="BP3996" s="2"/>
      <c r="BQ3996" s="1"/>
      <c r="BR3996" s="2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2"/>
      <c r="CG3996" s="1"/>
      <c r="CH3996" s="1"/>
      <c r="CI3996" s="2"/>
      <c r="CJ3996" s="1"/>
      <c r="CK3996" s="1"/>
      <c r="CL3996" s="1"/>
      <c r="CM3996" s="1"/>
      <c r="CN3996" s="1"/>
      <c r="CO3996" s="1"/>
      <c r="CP3996" s="1"/>
      <c r="CQ3996" s="1"/>
      <c r="CR3996" s="2"/>
      <c r="CS3996" s="2"/>
      <c r="CT3996" s="2"/>
      <c r="CU3996" s="2"/>
      <c r="CV3996" s="1"/>
      <c r="CW3996" s="1"/>
      <c r="CX3996" s="2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2"/>
      <c r="DR3996" s="1"/>
      <c r="DS3996" s="1"/>
      <c r="DT3996" s="1"/>
      <c r="DU3996" s="2"/>
      <c r="DV3996" s="1"/>
      <c r="DW3996" s="1"/>
    </row>
    <row r="3997" spans="1:127" x14ac:dyDescent="0.3">
      <c r="A3997" s="1"/>
      <c r="B3997" s="1"/>
      <c r="C3997" s="1"/>
      <c r="D3997" s="1"/>
      <c r="E3997" s="1"/>
      <c r="F3997" s="1"/>
      <c r="G3997" s="2"/>
      <c r="H3997" s="2"/>
      <c r="I3997" s="1"/>
      <c r="J3997" s="1"/>
      <c r="K3997" s="2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2"/>
      <c r="BF3997" s="1"/>
      <c r="BG3997" s="1"/>
      <c r="BH3997" s="1"/>
      <c r="BI3997" s="1"/>
      <c r="BJ3997" s="1"/>
      <c r="BK3997" s="1"/>
      <c r="BL3997" s="1"/>
      <c r="BM3997" s="1"/>
      <c r="BN3997" s="2"/>
      <c r="BO3997" s="1"/>
      <c r="BP3997" s="2"/>
      <c r="BQ3997" s="1"/>
      <c r="BR3997" s="2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2"/>
      <c r="CG3997" s="1"/>
      <c r="CH3997" s="1"/>
      <c r="CI3997" s="2"/>
      <c r="CJ3997" s="1"/>
      <c r="CK3997" s="1"/>
      <c r="CL3997" s="1"/>
      <c r="CM3997" s="1"/>
      <c r="CN3997" s="1"/>
      <c r="CO3997" s="1"/>
      <c r="CP3997" s="1"/>
      <c r="CQ3997" s="1"/>
      <c r="CR3997" s="2"/>
      <c r="CS3997" s="2"/>
      <c r="CT3997" s="2"/>
      <c r="CU3997" s="2"/>
      <c r="CV3997" s="1"/>
      <c r="CW3997" s="1"/>
      <c r="CX3997" s="2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2"/>
      <c r="DR3997" s="1"/>
      <c r="DS3997" s="1"/>
      <c r="DT3997" s="1"/>
      <c r="DU3997" s="2"/>
      <c r="DV3997" s="1"/>
      <c r="DW3997" s="1"/>
    </row>
    <row r="3998" spans="1:127" x14ac:dyDescent="0.3">
      <c r="A3998" s="1"/>
      <c r="B3998" s="1"/>
      <c r="C3998" s="1"/>
      <c r="D3998" s="1"/>
      <c r="E3998" s="1"/>
      <c r="F3998" s="1"/>
      <c r="G3998" s="2"/>
      <c r="H3998" s="2"/>
      <c r="I3998" s="1"/>
      <c r="J3998" s="1"/>
      <c r="K3998" s="2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2"/>
      <c r="BF3998" s="1"/>
      <c r="BG3998" s="1"/>
      <c r="BH3998" s="1"/>
      <c r="BI3998" s="1"/>
      <c r="BJ3998" s="1"/>
      <c r="BK3998" s="1"/>
      <c r="BL3998" s="1"/>
      <c r="BM3998" s="1"/>
      <c r="BN3998" s="2"/>
      <c r="BO3998" s="1"/>
      <c r="BP3998" s="2"/>
      <c r="BQ3998" s="1"/>
      <c r="BR3998" s="2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2"/>
      <c r="CG3998" s="1"/>
      <c r="CH3998" s="1"/>
      <c r="CI3998" s="2"/>
      <c r="CJ3998" s="1"/>
      <c r="CK3998" s="1"/>
      <c r="CL3998" s="1"/>
      <c r="CM3998" s="1"/>
      <c r="CN3998" s="1"/>
      <c r="CO3998" s="1"/>
      <c r="CP3998" s="1"/>
      <c r="CQ3998" s="1"/>
      <c r="CR3998" s="2"/>
      <c r="CS3998" s="2"/>
      <c r="CT3998" s="2"/>
      <c r="CU3998" s="2"/>
      <c r="CV3998" s="1"/>
      <c r="CW3998" s="1"/>
      <c r="CX3998" s="2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2"/>
      <c r="DR3998" s="1"/>
      <c r="DS3998" s="1"/>
      <c r="DT3998" s="1"/>
      <c r="DU3998" s="2"/>
      <c r="DV3998" s="1"/>
      <c r="DW3998" s="1"/>
    </row>
    <row r="3999" spans="1:127" x14ac:dyDescent="0.3">
      <c r="A3999" s="1"/>
      <c r="B3999" s="1"/>
      <c r="C3999" s="1"/>
      <c r="D3999" s="1"/>
      <c r="E3999" s="1"/>
      <c r="F3999" s="1"/>
      <c r="G3999" s="2"/>
      <c r="H3999" s="2"/>
      <c r="I3999" s="1"/>
      <c r="J3999" s="1"/>
      <c r="K3999" s="2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2"/>
      <c r="BF3999" s="1"/>
      <c r="BG3999" s="1"/>
      <c r="BH3999" s="1"/>
      <c r="BI3999" s="1"/>
      <c r="BJ3999" s="1"/>
      <c r="BK3999" s="1"/>
      <c r="BL3999" s="1"/>
      <c r="BM3999" s="1"/>
      <c r="BN3999" s="2"/>
      <c r="BO3999" s="1"/>
      <c r="BP3999" s="2"/>
      <c r="BQ3999" s="1"/>
      <c r="BR3999" s="2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2"/>
      <c r="CG3999" s="1"/>
      <c r="CH3999" s="1"/>
      <c r="CI3999" s="2"/>
      <c r="CJ3999" s="1"/>
      <c r="CK3999" s="1"/>
      <c r="CL3999" s="1"/>
      <c r="CM3999" s="1"/>
      <c r="CN3999" s="1"/>
      <c r="CO3999" s="1"/>
      <c r="CP3999" s="1"/>
      <c r="CQ3999" s="1"/>
      <c r="CR3999" s="2"/>
      <c r="CS3999" s="2"/>
      <c r="CT3999" s="2"/>
      <c r="CU3999" s="2"/>
      <c r="CV3999" s="1"/>
      <c r="CW3999" s="1"/>
      <c r="CX3999" s="2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2"/>
      <c r="DR3999" s="1"/>
      <c r="DS3999" s="1"/>
      <c r="DT3999" s="1"/>
      <c r="DU3999" s="2"/>
      <c r="DV3999" s="1"/>
      <c r="DW3999" s="1"/>
    </row>
    <row r="4000" spans="1:127" x14ac:dyDescent="0.3">
      <c r="A4000" s="1"/>
      <c r="B4000" s="1"/>
      <c r="C4000" s="1"/>
      <c r="D4000" s="1"/>
      <c r="E4000" s="1"/>
      <c r="F4000" s="1"/>
      <c r="G4000" s="2"/>
      <c r="H4000" s="2"/>
      <c r="I4000" s="1"/>
      <c r="J4000" s="1"/>
      <c r="K4000" s="2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2"/>
      <c r="BF4000" s="1"/>
      <c r="BG4000" s="1"/>
      <c r="BH4000" s="1"/>
      <c r="BI4000" s="1"/>
      <c r="BJ4000" s="1"/>
      <c r="BK4000" s="1"/>
      <c r="BL4000" s="1"/>
      <c r="BM4000" s="1"/>
      <c r="BN4000" s="2"/>
      <c r="BO4000" s="1"/>
      <c r="BP4000" s="2"/>
      <c r="BQ4000" s="1"/>
      <c r="BR4000" s="2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2"/>
      <c r="CG4000" s="1"/>
      <c r="CH4000" s="1"/>
      <c r="CI4000" s="2"/>
      <c r="CJ4000" s="1"/>
      <c r="CK4000" s="1"/>
      <c r="CL4000" s="1"/>
      <c r="CM4000" s="1"/>
      <c r="CN4000" s="1"/>
      <c r="CO4000" s="1"/>
      <c r="CP4000" s="1"/>
      <c r="CQ4000" s="1"/>
      <c r="CR4000" s="2"/>
      <c r="CS4000" s="2"/>
      <c r="CT4000" s="2"/>
      <c r="CU4000" s="2"/>
      <c r="CV4000" s="1"/>
      <c r="CW4000" s="1"/>
      <c r="CX4000" s="2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2"/>
      <c r="DR4000" s="1"/>
      <c r="DS4000" s="1"/>
      <c r="DT4000" s="1"/>
      <c r="DU4000" s="2"/>
      <c r="DV4000" s="1"/>
      <c r="DW4000" s="1"/>
    </row>
    <row r="4001" spans="1:127" x14ac:dyDescent="0.3">
      <c r="A4001" s="1"/>
      <c r="B4001" s="1"/>
      <c r="C4001" s="1"/>
      <c r="D4001" s="1"/>
      <c r="E4001" s="1"/>
      <c r="F4001" s="1"/>
      <c r="G4001" s="2"/>
      <c r="H4001" s="2"/>
      <c r="I4001" s="1"/>
      <c r="J4001" s="1"/>
      <c r="K4001" s="2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2"/>
      <c r="BF4001" s="1"/>
      <c r="BG4001" s="1"/>
      <c r="BH4001" s="1"/>
      <c r="BI4001" s="1"/>
      <c r="BJ4001" s="1"/>
      <c r="BK4001" s="1"/>
      <c r="BL4001" s="1"/>
      <c r="BM4001" s="1"/>
      <c r="BN4001" s="2"/>
      <c r="BO4001" s="1"/>
      <c r="BP4001" s="2"/>
      <c r="BQ4001" s="1"/>
      <c r="BR4001" s="2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2"/>
      <c r="CG4001" s="1"/>
      <c r="CH4001" s="1"/>
      <c r="CI4001" s="2"/>
      <c r="CJ4001" s="1"/>
      <c r="CK4001" s="1"/>
      <c r="CL4001" s="1"/>
      <c r="CM4001" s="1"/>
      <c r="CN4001" s="1"/>
      <c r="CO4001" s="1"/>
      <c r="CP4001" s="1"/>
      <c r="CQ4001" s="1"/>
      <c r="CR4001" s="2"/>
      <c r="CS4001" s="2"/>
      <c r="CT4001" s="2"/>
      <c r="CU4001" s="2"/>
      <c r="CV4001" s="1"/>
      <c r="CW4001" s="1"/>
      <c r="CX4001" s="2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2"/>
      <c r="DR4001" s="1"/>
      <c r="DS4001" s="1"/>
      <c r="DT4001" s="1"/>
      <c r="DU4001" s="2"/>
      <c r="DV4001" s="1"/>
      <c r="DW4001" s="1"/>
    </row>
    <row r="4002" spans="1:127" x14ac:dyDescent="0.3">
      <c r="A4002" s="1"/>
      <c r="B4002" s="1"/>
      <c r="C4002" s="1"/>
      <c r="D4002" s="1"/>
      <c r="E4002" s="1"/>
      <c r="F4002" s="1"/>
      <c r="G4002" s="2"/>
      <c r="H4002" s="2"/>
      <c r="I4002" s="1"/>
      <c r="J4002" s="1"/>
      <c r="K4002" s="2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2"/>
      <c r="BF4002" s="1"/>
      <c r="BG4002" s="1"/>
      <c r="BH4002" s="1"/>
      <c r="BI4002" s="1"/>
      <c r="BJ4002" s="1"/>
      <c r="BK4002" s="1"/>
      <c r="BL4002" s="1"/>
      <c r="BM4002" s="1"/>
      <c r="BN4002" s="2"/>
      <c r="BO4002" s="1"/>
      <c r="BP4002" s="2"/>
      <c r="BQ4002" s="1"/>
      <c r="BR4002" s="2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2"/>
      <c r="CG4002" s="1"/>
      <c r="CH4002" s="1"/>
      <c r="CI4002" s="2"/>
      <c r="CJ4002" s="1"/>
      <c r="CK4002" s="1"/>
      <c r="CL4002" s="1"/>
      <c r="CM4002" s="1"/>
      <c r="CN4002" s="1"/>
      <c r="CO4002" s="1"/>
      <c r="CP4002" s="1"/>
      <c r="CQ4002" s="1"/>
      <c r="CR4002" s="2"/>
      <c r="CS4002" s="2"/>
      <c r="CT4002" s="2"/>
      <c r="CU4002" s="2"/>
      <c r="CV4002" s="1"/>
      <c r="CW4002" s="1"/>
      <c r="CX4002" s="2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2"/>
      <c r="DR4002" s="1"/>
      <c r="DS4002" s="1"/>
      <c r="DT4002" s="1"/>
      <c r="DU4002" s="2"/>
      <c r="DV4002" s="1"/>
      <c r="DW4002" s="1"/>
    </row>
    <row r="4003" spans="1:127" x14ac:dyDescent="0.3">
      <c r="A4003" s="1"/>
      <c r="B4003" s="1"/>
      <c r="C4003" s="1"/>
      <c r="D4003" s="1"/>
      <c r="E4003" s="1"/>
      <c r="F4003" s="1"/>
      <c r="G4003" s="2"/>
      <c r="H4003" s="2"/>
      <c r="I4003" s="1"/>
      <c r="J4003" s="1"/>
      <c r="K4003" s="2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2"/>
      <c r="BF4003" s="1"/>
      <c r="BG4003" s="1"/>
      <c r="BH4003" s="1"/>
      <c r="BI4003" s="1"/>
      <c r="BJ4003" s="1"/>
      <c r="BK4003" s="1"/>
      <c r="BL4003" s="1"/>
      <c r="BM4003" s="1"/>
      <c r="BN4003" s="2"/>
      <c r="BO4003" s="1"/>
      <c r="BP4003" s="2"/>
      <c r="BQ4003" s="1"/>
      <c r="BR4003" s="2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2"/>
      <c r="CG4003" s="1"/>
      <c r="CH4003" s="1"/>
      <c r="CI4003" s="2"/>
      <c r="CJ4003" s="1"/>
      <c r="CK4003" s="1"/>
      <c r="CL4003" s="1"/>
      <c r="CM4003" s="1"/>
      <c r="CN4003" s="1"/>
      <c r="CO4003" s="1"/>
      <c r="CP4003" s="1"/>
      <c r="CQ4003" s="1"/>
      <c r="CR4003" s="2"/>
      <c r="CS4003" s="2"/>
      <c r="CT4003" s="2"/>
      <c r="CU4003" s="2"/>
      <c r="CV4003" s="1"/>
      <c r="CW4003" s="1"/>
      <c r="CX4003" s="2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2"/>
      <c r="DR4003" s="1"/>
      <c r="DS4003" s="1"/>
      <c r="DT4003" s="1"/>
      <c r="DU4003" s="2"/>
      <c r="DV4003" s="1"/>
      <c r="DW4003" s="1"/>
    </row>
    <row r="4004" spans="1:127" x14ac:dyDescent="0.3">
      <c r="A4004" s="1"/>
      <c r="B4004" s="1"/>
      <c r="C4004" s="1"/>
      <c r="D4004" s="1"/>
      <c r="E4004" s="1"/>
      <c r="F4004" s="1"/>
      <c r="G4004" s="2"/>
      <c r="H4004" s="2"/>
      <c r="I4004" s="1"/>
      <c r="J4004" s="1"/>
      <c r="K4004" s="2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2"/>
      <c r="BF4004" s="1"/>
      <c r="BG4004" s="1"/>
      <c r="BH4004" s="1"/>
      <c r="BI4004" s="1"/>
      <c r="BJ4004" s="1"/>
      <c r="BK4004" s="1"/>
      <c r="BL4004" s="1"/>
      <c r="BM4004" s="1"/>
      <c r="BN4004" s="2"/>
      <c r="BO4004" s="1"/>
      <c r="BP4004" s="2"/>
      <c r="BQ4004" s="1"/>
      <c r="BR4004" s="2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2"/>
      <c r="CG4004" s="1"/>
      <c r="CH4004" s="1"/>
      <c r="CI4004" s="2"/>
      <c r="CJ4004" s="1"/>
      <c r="CK4004" s="1"/>
      <c r="CL4004" s="1"/>
      <c r="CM4004" s="1"/>
      <c r="CN4004" s="1"/>
      <c r="CO4004" s="1"/>
      <c r="CP4004" s="1"/>
      <c r="CQ4004" s="1"/>
      <c r="CR4004" s="2"/>
      <c r="CS4004" s="2"/>
      <c r="CT4004" s="2"/>
      <c r="CU4004" s="2"/>
      <c r="CV4004" s="1"/>
      <c r="CW4004" s="1"/>
      <c r="CX4004" s="2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2"/>
      <c r="DR4004" s="1"/>
      <c r="DS4004" s="1"/>
      <c r="DT4004" s="1"/>
      <c r="DU4004" s="2"/>
      <c r="DV4004" s="1"/>
      <c r="DW4004" s="1"/>
    </row>
    <row r="4005" spans="1:127" x14ac:dyDescent="0.3">
      <c r="A4005" s="1"/>
      <c r="B4005" s="1"/>
      <c r="C4005" s="1"/>
      <c r="D4005" s="1"/>
      <c r="E4005" s="1"/>
      <c r="F4005" s="1"/>
      <c r="G4005" s="2"/>
      <c r="H4005" s="2"/>
      <c r="I4005" s="1"/>
      <c r="J4005" s="1"/>
      <c r="K4005" s="2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2"/>
      <c r="BF4005" s="1"/>
      <c r="BG4005" s="1"/>
      <c r="BH4005" s="1"/>
      <c r="BI4005" s="1"/>
      <c r="BJ4005" s="1"/>
      <c r="BK4005" s="1"/>
      <c r="BL4005" s="1"/>
      <c r="BM4005" s="1"/>
      <c r="BN4005" s="2"/>
      <c r="BO4005" s="1"/>
      <c r="BP4005" s="2"/>
      <c r="BQ4005" s="1"/>
      <c r="BR4005" s="2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2"/>
      <c r="CG4005" s="1"/>
      <c r="CH4005" s="1"/>
      <c r="CI4005" s="2"/>
      <c r="CJ4005" s="1"/>
      <c r="CK4005" s="1"/>
      <c r="CL4005" s="1"/>
      <c r="CM4005" s="1"/>
      <c r="CN4005" s="1"/>
      <c r="CO4005" s="1"/>
      <c r="CP4005" s="1"/>
      <c r="CQ4005" s="1"/>
      <c r="CR4005" s="2"/>
      <c r="CS4005" s="2"/>
      <c r="CT4005" s="2"/>
      <c r="CU4005" s="2"/>
      <c r="CV4005" s="1"/>
      <c r="CW4005" s="1"/>
      <c r="CX4005" s="2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2"/>
      <c r="DR4005" s="1"/>
      <c r="DS4005" s="1"/>
      <c r="DT4005" s="1"/>
      <c r="DU4005" s="2"/>
      <c r="DV4005" s="1"/>
      <c r="DW4005" s="1"/>
    </row>
    <row r="4006" spans="1:127" x14ac:dyDescent="0.3">
      <c r="A4006" s="1"/>
      <c r="B4006" s="1"/>
      <c r="C4006" s="1"/>
      <c r="D4006" s="1"/>
      <c r="E4006" s="1"/>
      <c r="F4006" s="1"/>
      <c r="G4006" s="2"/>
      <c r="H4006" s="2"/>
      <c r="I4006" s="1"/>
      <c r="J4006" s="1"/>
      <c r="K4006" s="2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2"/>
      <c r="BF4006" s="1"/>
      <c r="BG4006" s="1"/>
      <c r="BH4006" s="1"/>
      <c r="BI4006" s="1"/>
      <c r="BJ4006" s="1"/>
      <c r="BK4006" s="1"/>
      <c r="BL4006" s="1"/>
      <c r="BM4006" s="1"/>
      <c r="BN4006" s="2"/>
      <c r="BO4006" s="1"/>
      <c r="BP4006" s="2"/>
      <c r="BQ4006" s="1"/>
      <c r="BR4006" s="2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2"/>
      <c r="CG4006" s="1"/>
      <c r="CH4006" s="1"/>
      <c r="CI4006" s="2"/>
      <c r="CJ4006" s="1"/>
      <c r="CK4006" s="1"/>
      <c r="CL4006" s="1"/>
      <c r="CM4006" s="1"/>
      <c r="CN4006" s="1"/>
      <c r="CO4006" s="1"/>
      <c r="CP4006" s="1"/>
      <c r="CQ4006" s="1"/>
      <c r="CR4006" s="2"/>
      <c r="CS4006" s="2"/>
      <c r="CT4006" s="2"/>
      <c r="CU4006" s="2"/>
      <c r="CV4006" s="1"/>
      <c r="CW4006" s="1"/>
      <c r="CX4006" s="2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2"/>
      <c r="DR4006" s="1"/>
      <c r="DS4006" s="1"/>
      <c r="DT4006" s="1"/>
      <c r="DU4006" s="2"/>
      <c r="DV4006" s="1"/>
      <c r="DW4006" s="1"/>
    </row>
    <row r="4007" spans="1:127" x14ac:dyDescent="0.3">
      <c r="A4007" s="1"/>
      <c r="B4007" s="1"/>
      <c r="C4007" s="1"/>
      <c r="D4007" s="1"/>
      <c r="E4007" s="1"/>
      <c r="F4007" s="1"/>
      <c r="G4007" s="2"/>
      <c r="H4007" s="2"/>
      <c r="I4007" s="1"/>
      <c r="J4007" s="1"/>
      <c r="K4007" s="2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2"/>
      <c r="BF4007" s="1"/>
      <c r="BG4007" s="1"/>
      <c r="BH4007" s="1"/>
      <c r="BI4007" s="1"/>
      <c r="BJ4007" s="1"/>
      <c r="BK4007" s="1"/>
      <c r="BL4007" s="1"/>
      <c r="BM4007" s="1"/>
      <c r="BN4007" s="2"/>
      <c r="BO4007" s="1"/>
      <c r="BP4007" s="2"/>
      <c r="BQ4007" s="1"/>
      <c r="BR4007" s="2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2"/>
      <c r="CG4007" s="1"/>
      <c r="CH4007" s="1"/>
      <c r="CI4007" s="2"/>
      <c r="CJ4007" s="1"/>
      <c r="CK4007" s="1"/>
      <c r="CL4007" s="1"/>
      <c r="CM4007" s="1"/>
      <c r="CN4007" s="1"/>
      <c r="CO4007" s="1"/>
      <c r="CP4007" s="1"/>
      <c r="CQ4007" s="1"/>
      <c r="CR4007" s="2"/>
      <c r="CS4007" s="2"/>
      <c r="CT4007" s="2"/>
      <c r="CU4007" s="2"/>
      <c r="CV4007" s="1"/>
      <c r="CW4007" s="1"/>
      <c r="CX4007" s="2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2"/>
      <c r="DR4007" s="1"/>
      <c r="DS4007" s="1"/>
      <c r="DT4007" s="1"/>
      <c r="DU4007" s="2"/>
      <c r="DV4007" s="1"/>
      <c r="DW4007" s="1"/>
    </row>
    <row r="4008" spans="1:127" x14ac:dyDescent="0.3">
      <c r="A4008" s="1"/>
      <c r="B4008" s="1"/>
      <c r="C4008" s="1"/>
      <c r="D4008" s="1"/>
      <c r="E4008" s="1"/>
      <c r="F4008" s="1"/>
      <c r="G4008" s="2"/>
      <c r="H4008" s="2"/>
      <c r="I4008" s="1"/>
      <c r="J4008" s="1"/>
      <c r="K4008" s="2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2"/>
      <c r="BF4008" s="1"/>
      <c r="BG4008" s="1"/>
      <c r="BH4008" s="1"/>
      <c r="BI4008" s="1"/>
      <c r="BJ4008" s="1"/>
      <c r="BK4008" s="1"/>
      <c r="BL4008" s="1"/>
      <c r="BM4008" s="1"/>
      <c r="BN4008" s="2"/>
      <c r="BO4008" s="1"/>
      <c r="BP4008" s="2"/>
      <c r="BQ4008" s="1"/>
      <c r="BR4008" s="2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2"/>
      <c r="CG4008" s="1"/>
      <c r="CH4008" s="1"/>
      <c r="CI4008" s="2"/>
      <c r="CJ4008" s="1"/>
      <c r="CK4008" s="1"/>
      <c r="CL4008" s="1"/>
      <c r="CM4008" s="1"/>
      <c r="CN4008" s="1"/>
      <c r="CO4008" s="1"/>
      <c r="CP4008" s="1"/>
      <c r="CQ4008" s="1"/>
      <c r="CR4008" s="2"/>
      <c r="CS4008" s="2"/>
      <c r="CT4008" s="2"/>
      <c r="CU4008" s="2"/>
      <c r="CV4008" s="1"/>
      <c r="CW4008" s="1"/>
      <c r="CX4008" s="2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2"/>
      <c r="DR4008" s="1"/>
      <c r="DS4008" s="1"/>
      <c r="DT4008" s="1"/>
      <c r="DU4008" s="2"/>
      <c r="DV4008" s="1"/>
      <c r="DW4008" s="1"/>
    </row>
    <row r="4009" spans="1:127" x14ac:dyDescent="0.3">
      <c r="A4009" s="1"/>
      <c r="B4009" s="1"/>
      <c r="C4009" s="1"/>
      <c r="D4009" s="1"/>
      <c r="E4009" s="1"/>
      <c r="F4009" s="1"/>
      <c r="G4009" s="2"/>
      <c r="H4009" s="2"/>
      <c r="I4009" s="1"/>
      <c r="J4009" s="1"/>
      <c r="K4009" s="2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2"/>
      <c r="BF4009" s="1"/>
      <c r="BG4009" s="1"/>
      <c r="BH4009" s="1"/>
      <c r="BI4009" s="1"/>
      <c r="BJ4009" s="1"/>
      <c r="BK4009" s="1"/>
      <c r="BL4009" s="1"/>
      <c r="BM4009" s="1"/>
      <c r="BN4009" s="2"/>
      <c r="BO4009" s="1"/>
      <c r="BP4009" s="2"/>
      <c r="BQ4009" s="1"/>
      <c r="BR4009" s="2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2"/>
      <c r="CG4009" s="1"/>
      <c r="CH4009" s="1"/>
      <c r="CI4009" s="2"/>
      <c r="CJ4009" s="1"/>
      <c r="CK4009" s="1"/>
      <c r="CL4009" s="1"/>
      <c r="CM4009" s="1"/>
      <c r="CN4009" s="1"/>
      <c r="CO4009" s="1"/>
      <c r="CP4009" s="1"/>
      <c r="CQ4009" s="1"/>
      <c r="CR4009" s="2"/>
      <c r="CS4009" s="2"/>
      <c r="CT4009" s="2"/>
      <c r="CU4009" s="2"/>
      <c r="CV4009" s="1"/>
      <c r="CW4009" s="1"/>
      <c r="CX4009" s="2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2"/>
      <c r="DR4009" s="1"/>
      <c r="DS4009" s="1"/>
      <c r="DT4009" s="1"/>
      <c r="DU4009" s="2"/>
      <c r="DV4009" s="1"/>
      <c r="DW4009" s="1"/>
    </row>
    <row r="4010" spans="1:127" x14ac:dyDescent="0.3">
      <c r="A4010" s="1"/>
      <c r="B4010" s="1"/>
      <c r="C4010" s="1"/>
      <c r="D4010" s="1"/>
      <c r="E4010" s="1"/>
      <c r="F4010" s="1"/>
      <c r="G4010" s="2"/>
      <c r="H4010" s="2"/>
      <c r="I4010" s="1"/>
      <c r="J4010" s="1"/>
      <c r="K4010" s="2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2"/>
      <c r="BF4010" s="1"/>
      <c r="BG4010" s="1"/>
      <c r="BH4010" s="1"/>
      <c r="BI4010" s="1"/>
      <c r="BJ4010" s="1"/>
      <c r="BK4010" s="1"/>
      <c r="BL4010" s="1"/>
      <c r="BM4010" s="1"/>
      <c r="BN4010" s="2"/>
      <c r="BO4010" s="1"/>
      <c r="BP4010" s="2"/>
      <c r="BQ4010" s="1"/>
      <c r="BR4010" s="2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2"/>
      <c r="CG4010" s="1"/>
      <c r="CH4010" s="1"/>
      <c r="CI4010" s="2"/>
      <c r="CJ4010" s="1"/>
      <c r="CK4010" s="1"/>
      <c r="CL4010" s="1"/>
      <c r="CM4010" s="1"/>
      <c r="CN4010" s="1"/>
      <c r="CO4010" s="1"/>
      <c r="CP4010" s="1"/>
      <c r="CQ4010" s="1"/>
      <c r="CR4010" s="2"/>
      <c r="CS4010" s="2"/>
      <c r="CT4010" s="2"/>
      <c r="CU4010" s="2"/>
      <c r="CV4010" s="1"/>
      <c r="CW4010" s="1"/>
      <c r="CX4010" s="2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2"/>
      <c r="DR4010" s="1"/>
      <c r="DS4010" s="1"/>
      <c r="DT4010" s="1"/>
      <c r="DU4010" s="2"/>
      <c r="DV4010" s="1"/>
      <c r="DW4010" s="1"/>
    </row>
    <row r="4011" spans="1:127" x14ac:dyDescent="0.3">
      <c r="A4011" s="1"/>
      <c r="B4011" s="1"/>
      <c r="C4011" s="1"/>
      <c r="D4011" s="1"/>
      <c r="E4011" s="1"/>
      <c r="F4011" s="1"/>
      <c r="G4011" s="2"/>
      <c r="H4011" s="2"/>
      <c r="I4011" s="1"/>
      <c r="J4011" s="1"/>
      <c r="K4011" s="2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2"/>
      <c r="BF4011" s="1"/>
      <c r="BG4011" s="1"/>
      <c r="BH4011" s="1"/>
      <c r="BI4011" s="1"/>
      <c r="BJ4011" s="1"/>
      <c r="BK4011" s="1"/>
      <c r="BL4011" s="1"/>
      <c r="BM4011" s="1"/>
      <c r="BN4011" s="2"/>
      <c r="BO4011" s="1"/>
      <c r="BP4011" s="2"/>
      <c r="BQ4011" s="1"/>
      <c r="BR4011" s="2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2"/>
      <c r="CG4011" s="1"/>
      <c r="CH4011" s="1"/>
      <c r="CI4011" s="2"/>
      <c r="CJ4011" s="1"/>
      <c r="CK4011" s="1"/>
      <c r="CL4011" s="1"/>
      <c r="CM4011" s="1"/>
      <c r="CN4011" s="1"/>
      <c r="CO4011" s="1"/>
      <c r="CP4011" s="1"/>
      <c r="CQ4011" s="1"/>
      <c r="CR4011" s="2"/>
      <c r="CS4011" s="2"/>
      <c r="CT4011" s="2"/>
      <c r="CU4011" s="2"/>
      <c r="CV4011" s="1"/>
      <c r="CW4011" s="1"/>
      <c r="CX4011" s="2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2"/>
      <c r="DR4011" s="1"/>
      <c r="DS4011" s="1"/>
      <c r="DT4011" s="1"/>
      <c r="DU4011" s="2"/>
      <c r="DV4011" s="1"/>
      <c r="DW4011" s="1"/>
    </row>
    <row r="4012" spans="1:127" x14ac:dyDescent="0.3">
      <c r="A4012" s="1"/>
      <c r="B4012" s="1"/>
      <c r="C4012" s="1"/>
      <c r="D4012" s="1"/>
      <c r="E4012" s="1"/>
      <c r="F4012" s="1"/>
      <c r="G4012" s="2"/>
      <c r="H4012" s="2"/>
      <c r="I4012" s="1"/>
      <c r="J4012" s="1"/>
      <c r="K4012" s="2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2"/>
      <c r="BF4012" s="1"/>
      <c r="BG4012" s="1"/>
      <c r="BH4012" s="1"/>
      <c r="BI4012" s="1"/>
      <c r="BJ4012" s="1"/>
      <c r="BK4012" s="1"/>
      <c r="BL4012" s="1"/>
      <c r="BM4012" s="1"/>
      <c r="BN4012" s="2"/>
      <c r="BO4012" s="1"/>
      <c r="BP4012" s="2"/>
      <c r="BQ4012" s="1"/>
      <c r="BR4012" s="2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2"/>
      <c r="CG4012" s="1"/>
      <c r="CH4012" s="1"/>
      <c r="CI4012" s="2"/>
      <c r="CJ4012" s="1"/>
      <c r="CK4012" s="1"/>
      <c r="CL4012" s="1"/>
      <c r="CM4012" s="1"/>
      <c r="CN4012" s="1"/>
      <c r="CO4012" s="1"/>
      <c r="CP4012" s="1"/>
      <c r="CQ4012" s="1"/>
      <c r="CR4012" s="2"/>
      <c r="CS4012" s="2"/>
      <c r="CT4012" s="2"/>
      <c r="CU4012" s="2"/>
      <c r="CV4012" s="1"/>
      <c r="CW4012" s="1"/>
      <c r="CX4012" s="2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2"/>
      <c r="DR4012" s="1"/>
      <c r="DS4012" s="1"/>
      <c r="DT4012" s="1"/>
      <c r="DU4012" s="2"/>
      <c r="DV4012" s="1"/>
      <c r="DW4012" s="1"/>
    </row>
    <row r="4013" spans="1:127" x14ac:dyDescent="0.3">
      <c r="A4013" s="1"/>
      <c r="B4013" s="1"/>
      <c r="C4013" s="1"/>
      <c r="D4013" s="1"/>
      <c r="E4013" s="1"/>
      <c r="F4013" s="1"/>
      <c r="G4013" s="2"/>
      <c r="H4013" s="2"/>
      <c r="I4013" s="1"/>
      <c r="J4013" s="1"/>
      <c r="K4013" s="2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2"/>
      <c r="BF4013" s="1"/>
      <c r="BG4013" s="1"/>
      <c r="BH4013" s="1"/>
      <c r="BI4013" s="1"/>
      <c r="BJ4013" s="1"/>
      <c r="BK4013" s="1"/>
      <c r="BL4013" s="1"/>
      <c r="BM4013" s="1"/>
      <c r="BN4013" s="2"/>
      <c r="BO4013" s="1"/>
      <c r="BP4013" s="2"/>
      <c r="BQ4013" s="1"/>
      <c r="BR4013" s="2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2"/>
      <c r="CG4013" s="1"/>
      <c r="CH4013" s="1"/>
      <c r="CI4013" s="2"/>
      <c r="CJ4013" s="1"/>
      <c r="CK4013" s="1"/>
      <c r="CL4013" s="1"/>
      <c r="CM4013" s="1"/>
      <c r="CN4013" s="1"/>
      <c r="CO4013" s="1"/>
      <c r="CP4013" s="1"/>
      <c r="CQ4013" s="1"/>
      <c r="CR4013" s="2"/>
      <c r="CS4013" s="2"/>
      <c r="CT4013" s="2"/>
      <c r="CU4013" s="2"/>
      <c r="CV4013" s="1"/>
      <c r="CW4013" s="1"/>
      <c r="CX4013" s="2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2"/>
      <c r="DR4013" s="1"/>
      <c r="DS4013" s="1"/>
      <c r="DT4013" s="1"/>
      <c r="DU4013" s="2"/>
      <c r="DV4013" s="1"/>
      <c r="DW4013" s="1"/>
    </row>
    <row r="4014" spans="1:127" x14ac:dyDescent="0.3">
      <c r="A4014" s="1"/>
      <c r="B4014" s="1"/>
      <c r="C4014" s="1"/>
      <c r="D4014" s="1"/>
      <c r="E4014" s="1"/>
      <c r="F4014" s="1"/>
      <c r="G4014" s="2"/>
      <c r="H4014" s="2"/>
      <c r="I4014" s="1"/>
      <c r="J4014" s="1"/>
      <c r="K4014" s="2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2"/>
      <c r="BO4014" s="1"/>
      <c r="BP4014" s="2"/>
      <c r="BQ4014" s="1"/>
      <c r="BR4014" s="2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2"/>
      <c r="CG4014" s="1"/>
      <c r="CH4014" s="1"/>
      <c r="CI4014" s="2"/>
      <c r="CJ4014" s="1"/>
      <c r="CK4014" s="1"/>
      <c r="CL4014" s="1"/>
      <c r="CM4014" s="1"/>
      <c r="CN4014" s="1"/>
      <c r="CO4014" s="1"/>
      <c r="CP4014" s="1"/>
      <c r="CQ4014" s="1"/>
      <c r="CR4014" s="2"/>
      <c r="CS4014" s="2"/>
      <c r="CT4014" s="2"/>
      <c r="CU4014" s="2"/>
      <c r="CV4014" s="1"/>
      <c r="CW4014" s="1"/>
      <c r="CX4014" s="2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2"/>
      <c r="DR4014" s="1"/>
      <c r="DS4014" s="1"/>
      <c r="DT4014" s="1"/>
      <c r="DU4014" s="2"/>
      <c r="DV4014" s="1"/>
      <c r="DW4014" s="1"/>
    </row>
    <row r="4015" spans="1:127" x14ac:dyDescent="0.3">
      <c r="A4015" s="1"/>
      <c r="B4015" s="1"/>
      <c r="C4015" s="1"/>
      <c r="D4015" s="1"/>
      <c r="E4015" s="1"/>
      <c r="F4015" s="1"/>
      <c r="G4015" s="2"/>
      <c r="H4015" s="2"/>
      <c r="I4015" s="1"/>
      <c r="J4015" s="1"/>
      <c r="K4015" s="2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2"/>
      <c r="BF4015" s="1"/>
      <c r="BG4015" s="1"/>
      <c r="BH4015" s="1"/>
      <c r="BI4015" s="1"/>
      <c r="BJ4015" s="1"/>
      <c r="BK4015" s="1"/>
      <c r="BL4015" s="1"/>
      <c r="BM4015" s="1"/>
      <c r="BN4015" s="2"/>
      <c r="BO4015" s="1"/>
      <c r="BP4015" s="1"/>
      <c r="BQ4015" s="1"/>
      <c r="BR4015" s="2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2"/>
      <c r="CG4015" s="1"/>
      <c r="CH4015" s="1"/>
      <c r="CI4015" s="2"/>
      <c r="CJ4015" s="1"/>
      <c r="CK4015" s="1"/>
      <c r="CL4015" s="1"/>
      <c r="CM4015" s="1"/>
      <c r="CN4015" s="1"/>
      <c r="CO4015" s="1"/>
      <c r="CP4015" s="1"/>
      <c r="CQ4015" s="1"/>
      <c r="CR4015" s="2"/>
      <c r="CS4015" s="2"/>
      <c r="CT4015" s="2"/>
      <c r="CU4015" s="2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2"/>
      <c r="DR4015" s="1"/>
      <c r="DS4015" s="1"/>
      <c r="DT4015" s="1"/>
      <c r="DU4015" s="2"/>
      <c r="DV4015" s="1"/>
      <c r="DW4015" s="1"/>
    </row>
    <row r="4016" spans="1:127" x14ac:dyDescent="0.3">
      <c r="A4016" s="1"/>
      <c r="B4016" s="1"/>
      <c r="C4016" s="1"/>
      <c r="D4016" s="1"/>
      <c r="E4016" s="1"/>
      <c r="F4016" s="1"/>
      <c r="G4016" s="2"/>
      <c r="H4016" s="2"/>
      <c r="I4016" s="1"/>
      <c r="J4016" s="1"/>
      <c r="K4016" s="2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2"/>
      <c r="BF4016" s="1"/>
      <c r="BG4016" s="1"/>
      <c r="BH4016" s="1"/>
      <c r="BI4016" s="1"/>
      <c r="BJ4016" s="1"/>
      <c r="BK4016" s="1"/>
      <c r="BL4016" s="1"/>
      <c r="BM4016" s="1"/>
      <c r="BN4016" s="2"/>
      <c r="BO4016" s="1"/>
      <c r="BP4016" s="1"/>
      <c r="BQ4016" s="1"/>
      <c r="BR4016" s="2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2"/>
      <c r="CG4016" s="1"/>
      <c r="CH4016" s="1"/>
      <c r="CI4016" s="2"/>
      <c r="CJ4016" s="1"/>
      <c r="CK4016" s="1"/>
      <c r="CL4016" s="1"/>
      <c r="CM4016" s="1"/>
      <c r="CN4016" s="1"/>
      <c r="CO4016" s="1"/>
      <c r="CP4016" s="1"/>
      <c r="CQ4016" s="1"/>
      <c r="CR4016" s="2"/>
      <c r="CS4016" s="2"/>
      <c r="CT4016" s="2"/>
      <c r="CU4016" s="2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2"/>
      <c r="DR4016" s="1"/>
      <c r="DS4016" s="1"/>
      <c r="DT4016" s="1"/>
      <c r="DU4016" s="2"/>
      <c r="DV4016" s="1"/>
      <c r="DW4016" s="1"/>
    </row>
    <row r="4017" spans="1:127" x14ac:dyDescent="0.3">
      <c r="A4017" s="1"/>
      <c r="B4017" s="1"/>
      <c r="C4017" s="1"/>
      <c r="D4017" s="1"/>
      <c r="E4017" s="1"/>
      <c r="F4017" s="1"/>
      <c r="G4017" s="2"/>
      <c r="H4017" s="2"/>
      <c r="I4017" s="1"/>
      <c r="J4017" s="1"/>
      <c r="K4017" s="2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2"/>
      <c r="BF4017" s="1"/>
      <c r="BG4017" s="1"/>
      <c r="BH4017" s="1"/>
      <c r="BI4017" s="1"/>
      <c r="BJ4017" s="1"/>
      <c r="BK4017" s="1"/>
      <c r="BL4017" s="1"/>
      <c r="BM4017" s="1"/>
      <c r="BN4017" s="2"/>
      <c r="BO4017" s="1"/>
      <c r="BP4017" s="1"/>
      <c r="BQ4017" s="1"/>
      <c r="BR4017" s="2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2"/>
      <c r="CG4017" s="1"/>
      <c r="CH4017" s="1"/>
      <c r="CI4017" s="2"/>
      <c r="CJ4017" s="1"/>
      <c r="CK4017" s="1"/>
      <c r="CL4017" s="1"/>
      <c r="CM4017" s="1"/>
      <c r="CN4017" s="1"/>
      <c r="CO4017" s="1"/>
      <c r="CP4017" s="1"/>
      <c r="CQ4017" s="1"/>
      <c r="CR4017" s="2"/>
      <c r="CS4017" s="2"/>
      <c r="CT4017" s="2"/>
      <c r="CU4017" s="2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2"/>
      <c r="DR4017" s="1"/>
      <c r="DS4017" s="1"/>
      <c r="DT4017" s="1"/>
      <c r="DU4017" s="2"/>
      <c r="DV4017" s="1"/>
      <c r="DW4017" s="1"/>
    </row>
    <row r="4018" spans="1:127" x14ac:dyDescent="0.3">
      <c r="A4018" s="1"/>
      <c r="B4018" s="1"/>
      <c r="C4018" s="1"/>
      <c r="D4018" s="1"/>
      <c r="E4018" s="1"/>
      <c r="F4018" s="1"/>
      <c r="G4018" s="2"/>
      <c r="H4018" s="2"/>
      <c r="I4018" s="1"/>
      <c r="J4018" s="1"/>
      <c r="K4018" s="2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2"/>
      <c r="BF4018" s="1"/>
      <c r="BG4018" s="1"/>
      <c r="BH4018" s="1"/>
      <c r="BI4018" s="1"/>
      <c r="BJ4018" s="1"/>
      <c r="BK4018" s="1"/>
      <c r="BL4018" s="1"/>
      <c r="BM4018" s="1"/>
      <c r="BN4018" s="2"/>
      <c r="BO4018" s="1"/>
      <c r="BP4018" s="1"/>
      <c r="BQ4018" s="1"/>
      <c r="BR4018" s="2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2"/>
      <c r="CG4018" s="1"/>
      <c r="CH4018" s="1"/>
      <c r="CI4018" s="2"/>
      <c r="CJ4018" s="1"/>
      <c r="CK4018" s="1"/>
      <c r="CL4018" s="1"/>
      <c r="CM4018" s="1"/>
      <c r="CN4018" s="1"/>
      <c r="CO4018" s="1"/>
      <c r="CP4018" s="1"/>
      <c r="CQ4018" s="1"/>
      <c r="CR4018" s="2"/>
      <c r="CS4018" s="2"/>
      <c r="CT4018" s="2"/>
      <c r="CU4018" s="2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2"/>
      <c r="DR4018" s="1"/>
      <c r="DS4018" s="1"/>
      <c r="DT4018" s="1"/>
      <c r="DU4018" s="2"/>
      <c r="DV4018" s="1"/>
      <c r="DW4018" s="1"/>
    </row>
    <row r="4019" spans="1:127" x14ac:dyDescent="0.3">
      <c r="A4019" s="1"/>
      <c r="B4019" s="1"/>
      <c r="C4019" s="1"/>
      <c r="D4019" s="1"/>
      <c r="E4019" s="1"/>
      <c r="F4019" s="1"/>
      <c r="G4019" s="1"/>
      <c r="H4019" s="2"/>
      <c r="I4019" s="1"/>
      <c r="J4019" s="1"/>
      <c r="K4019" s="2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2"/>
      <c r="BF4019" s="1"/>
      <c r="BG4019" s="1"/>
      <c r="BH4019" s="1"/>
      <c r="BI4019" s="1"/>
      <c r="BJ4019" s="1"/>
      <c r="BK4019" s="1"/>
      <c r="BL4019" s="1"/>
      <c r="BM4019" s="1"/>
      <c r="BN4019" s="2"/>
      <c r="BO4019" s="1"/>
      <c r="BP4019" s="1"/>
      <c r="BQ4019" s="1"/>
      <c r="BR4019" s="2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2"/>
      <c r="CG4019" s="1"/>
      <c r="CH4019" s="1"/>
      <c r="CI4019" s="2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2"/>
      <c r="DR4019" s="1"/>
      <c r="DS4019" s="1"/>
      <c r="DT4019" s="1"/>
      <c r="DU4019" s="1"/>
      <c r="DV4019" s="1"/>
      <c r="DW4019" s="1"/>
    </row>
    <row r="4020" spans="1:127" x14ac:dyDescent="0.3">
      <c r="A4020" s="1"/>
      <c r="B4020" s="1"/>
      <c r="C4020" s="1"/>
      <c r="D4020" s="1"/>
      <c r="E4020" s="1"/>
      <c r="F4020" s="1"/>
      <c r="G4020" s="1"/>
      <c r="H4020" s="2"/>
      <c r="I4020" s="1"/>
      <c r="J4020" s="1"/>
      <c r="K4020" s="2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2"/>
      <c r="BF4020" s="1"/>
      <c r="BG4020" s="1"/>
      <c r="BH4020" s="1"/>
      <c r="BI4020" s="1"/>
      <c r="BJ4020" s="1"/>
      <c r="BK4020" s="1"/>
      <c r="BL4020" s="1"/>
      <c r="BM4020" s="1"/>
      <c r="BN4020" s="2"/>
      <c r="BO4020" s="1"/>
      <c r="BP4020" s="1"/>
      <c r="BQ4020" s="1"/>
      <c r="BR4020" s="2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2"/>
      <c r="CG4020" s="1"/>
      <c r="CH4020" s="1"/>
      <c r="CI4020" s="2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2"/>
      <c r="DR4020" s="1"/>
      <c r="DS4020" s="1"/>
      <c r="DT4020" s="1"/>
      <c r="DU4020" s="1"/>
      <c r="DV4020" s="1"/>
      <c r="DW4020" s="1"/>
    </row>
    <row r="4021" spans="1:127" x14ac:dyDescent="0.3">
      <c r="A4021" s="1"/>
      <c r="B4021" s="1"/>
      <c r="C4021" s="1"/>
      <c r="D4021" s="1"/>
      <c r="E4021" s="1"/>
      <c r="F4021" s="1"/>
      <c r="G4021" s="1"/>
      <c r="H4021" s="2"/>
      <c r="I4021" s="1"/>
      <c r="J4021" s="1"/>
      <c r="K4021" s="2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2"/>
      <c r="BF4021" s="1"/>
      <c r="BG4021" s="1"/>
      <c r="BH4021" s="1"/>
      <c r="BI4021" s="1"/>
      <c r="BJ4021" s="1"/>
      <c r="BK4021" s="1"/>
      <c r="BL4021" s="1"/>
      <c r="BM4021" s="1"/>
      <c r="BN4021" s="2"/>
      <c r="BO4021" s="1"/>
      <c r="BP4021" s="1"/>
      <c r="BQ4021" s="1"/>
      <c r="BR4021" s="2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2"/>
      <c r="CG4021" s="1"/>
      <c r="CH4021" s="1"/>
      <c r="CI4021" s="2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2"/>
      <c r="DR4021" s="1"/>
      <c r="DS4021" s="1"/>
      <c r="DT4021" s="1"/>
      <c r="DU4021" s="1"/>
      <c r="DV4021" s="1"/>
      <c r="DW4021" s="1"/>
    </row>
    <row r="4022" spans="1:127" x14ac:dyDescent="0.3">
      <c r="A4022" s="1"/>
      <c r="B4022" s="1"/>
      <c r="C4022" s="1"/>
      <c r="D4022" s="1"/>
      <c r="E4022" s="1"/>
      <c r="F4022" s="1"/>
      <c r="G4022" s="1"/>
      <c r="H4022" s="2"/>
      <c r="I4022" s="1"/>
      <c r="J4022" s="1"/>
      <c r="K4022" s="2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2"/>
      <c r="BF4022" s="1"/>
      <c r="BG4022" s="1"/>
      <c r="BH4022" s="1"/>
      <c r="BI4022" s="1"/>
      <c r="BJ4022" s="1"/>
      <c r="BK4022" s="1"/>
      <c r="BL4022" s="1"/>
      <c r="BM4022" s="1"/>
      <c r="BN4022" s="2"/>
      <c r="BO4022" s="1"/>
      <c r="BP4022" s="1"/>
      <c r="BQ4022" s="1"/>
      <c r="BR4022" s="2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2"/>
      <c r="CG4022" s="1"/>
      <c r="CH4022" s="1"/>
      <c r="CI4022" s="2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2"/>
      <c r="DR4022" s="1"/>
      <c r="DS4022" s="1"/>
      <c r="DT4022" s="1"/>
      <c r="DU4022" s="1"/>
      <c r="DV4022" s="1"/>
      <c r="DW4022" s="1"/>
    </row>
    <row r="4023" spans="1:127" x14ac:dyDescent="0.3">
      <c r="A4023" s="1"/>
      <c r="B4023" s="1"/>
      <c r="C4023" s="1"/>
      <c r="D4023" s="1"/>
      <c r="E4023" s="1"/>
      <c r="F4023" s="1"/>
      <c r="G4023" s="1"/>
      <c r="H4023" s="2"/>
      <c r="I4023" s="1"/>
      <c r="J4023" s="1"/>
      <c r="K4023" s="2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2"/>
      <c r="BF4023" s="1"/>
      <c r="BG4023" s="1"/>
      <c r="BH4023" s="1"/>
      <c r="BI4023" s="1"/>
      <c r="BJ4023" s="1"/>
      <c r="BK4023" s="1"/>
      <c r="BL4023" s="1"/>
      <c r="BM4023" s="1"/>
      <c r="BN4023" s="2"/>
      <c r="BO4023" s="1"/>
      <c r="BP4023" s="1"/>
      <c r="BQ4023" s="1"/>
      <c r="BR4023" s="2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2"/>
      <c r="CG4023" s="1"/>
      <c r="CH4023" s="1"/>
      <c r="CI4023" s="2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2"/>
      <c r="DR4023" s="1"/>
      <c r="DS4023" s="1"/>
      <c r="DT4023" s="1"/>
      <c r="DU4023" s="1"/>
      <c r="DV4023" s="1"/>
      <c r="DW4023" s="1"/>
    </row>
    <row r="4024" spans="1:127" x14ac:dyDescent="0.3">
      <c r="A4024" s="1"/>
      <c r="B4024" s="1"/>
      <c r="C4024" s="1"/>
      <c r="D4024" s="1"/>
      <c r="E4024" s="1"/>
      <c r="F4024" s="1"/>
      <c r="G4024" s="1"/>
      <c r="H4024" s="2"/>
      <c r="I4024" s="1"/>
      <c r="J4024" s="1"/>
      <c r="K4024" s="2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2"/>
      <c r="BF4024" s="1"/>
      <c r="BG4024" s="1"/>
      <c r="BH4024" s="1"/>
      <c r="BI4024" s="1"/>
      <c r="BJ4024" s="1"/>
      <c r="BK4024" s="1"/>
      <c r="BL4024" s="1"/>
      <c r="BM4024" s="1"/>
      <c r="BN4024" s="2"/>
      <c r="BO4024" s="1"/>
      <c r="BP4024" s="1"/>
      <c r="BQ4024" s="1"/>
      <c r="BR4024" s="2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2"/>
      <c r="CG4024" s="1"/>
      <c r="CH4024" s="1"/>
      <c r="CI4024" s="2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2"/>
      <c r="DR4024" s="1"/>
      <c r="DS4024" s="1"/>
      <c r="DT4024" s="1"/>
      <c r="DU4024" s="1"/>
      <c r="DV4024" s="1"/>
      <c r="DW4024" s="1"/>
    </row>
    <row r="4025" spans="1:127" x14ac:dyDescent="0.3">
      <c r="A4025" s="1"/>
      <c r="B4025" s="1"/>
      <c r="C4025" s="1"/>
      <c r="D4025" s="1"/>
      <c r="E4025" s="1"/>
      <c r="F4025" s="1"/>
      <c r="G4025" s="1"/>
      <c r="H4025" s="2"/>
      <c r="I4025" s="1"/>
      <c r="J4025" s="1"/>
      <c r="K4025" s="2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2"/>
      <c r="BF4025" s="1"/>
      <c r="BG4025" s="1"/>
      <c r="BH4025" s="1"/>
      <c r="BI4025" s="1"/>
      <c r="BJ4025" s="1"/>
      <c r="BK4025" s="1"/>
      <c r="BL4025" s="1"/>
      <c r="BM4025" s="1"/>
      <c r="BN4025" s="2"/>
      <c r="BO4025" s="1"/>
      <c r="BP4025" s="1"/>
      <c r="BQ4025" s="1"/>
      <c r="BR4025" s="2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2"/>
      <c r="CG4025" s="1"/>
      <c r="CH4025" s="1"/>
      <c r="CI4025" s="2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2"/>
      <c r="DR4025" s="1"/>
      <c r="DS4025" s="1"/>
      <c r="DT4025" s="1"/>
      <c r="DU4025" s="1"/>
      <c r="DV4025" s="1"/>
      <c r="DW4025" s="1"/>
    </row>
    <row r="4026" spans="1:127" x14ac:dyDescent="0.3">
      <c r="A4026" s="1"/>
      <c r="B4026" s="1"/>
      <c r="C4026" s="1"/>
      <c r="D4026" s="1"/>
      <c r="E4026" s="1"/>
      <c r="F4026" s="1"/>
      <c r="G4026" s="2"/>
      <c r="H4026" s="2"/>
      <c r="I4026" s="1"/>
      <c r="J4026" s="1"/>
      <c r="K4026" s="2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2"/>
      <c r="BF4026" s="1"/>
      <c r="BG4026" s="1"/>
      <c r="BH4026" s="1"/>
      <c r="BI4026" s="1"/>
      <c r="BJ4026" s="1"/>
      <c r="BK4026" s="1"/>
      <c r="BL4026" s="1"/>
      <c r="BM4026" s="1"/>
      <c r="BN4026" s="2"/>
      <c r="BO4026" s="1"/>
      <c r="BP4026" s="1"/>
      <c r="BQ4026" s="1"/>
      <c r="BR4026" s="2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2"/>
      <c r="CG4026" s="1"/>
      <c r="CH4026" s="1"/>
      <c r="CI4026" s="2"/>
      <c r="CJ4026" s="1"/>
      <c r="CK4026" s="1"/>
      <c r="CL4026" s="1"/>
      <c r="CM4026" s="1"/>
      <c r="CN4026" s="1"/>
      <c r="CO4026" s="1"/>
      <c r="CP4026" s="1"/>
      <c r="CQ4026" s="1"/>
      <c r="CR4026" s="2"/>
      <c r="CS4026" s="2"/>
      <c r="CT4026" s="2"/>
      <c r="CU4026" s="2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2"/>
      <c r="DR4026" s="1"/>
      <c r="DS4026" s="1"/>
      <c r="DT4026" s="1"/>
      <c r="DU4026" s="2"/>
      <c r="DV4026" s="1"/>
      <c r="DW4026" s="1"/>
    </row>
    <row r="4027" spans="1:127" x14ac:dyDescent="0.3">
      <c r="A4027" s="1"/>
      <c r="B4027" s="1"/>
      <c r="C4027" s="1"/>
      <c r="D4027" s="1"/>
      <c r="E4027" s="1"/>
      <c r="F4027" s="1"/>
      <c r="G4027" s="2"/>
      <c r="H4027" s="2"/>
      <c r="I4027" s="1"/>
      <c r="J4027" s="1"/>
      <c r="K4027" s="2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2"/>
      <c r="BF4027" s="1"/>
      <c r="BG4027" s="1"/>
      <c r="BH4027" s="1"/>
      <c r="BI4027" s="1"/>
      <c r="BJ4027" s="1"/>
      <c r="BK4027" s="1"/>
      <c r="BL4027" s="1"/>
      <c r="BM4027" s="1"/>
      <c r="BN4027" s="2"/>
      <c r="BO4027" s="1"/>
      <c r="BP4027" s="1"/>
      <c r="BQ4027" s="1"/>
      <c r="BR4027" s="2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2"/>
      <c r="CG4027" s="1"/>
      <c r="CH4027" s="1"/>
      <c r="CI4027" s="2"/>
      <c r="CJ4027" s="1"/>
      <c r="CK4027" s="1"/>
      <c r="CL4027" s="1"/>
      <c r="CM4027" s="1"/>
      <c r="CN4027" s="1"/>
      <c r="CO4027" s="1"/>
      <c r="CP4027" s="1"/>
      <c r="CQ4027" s="1"/>
      <c r="CR4027" s="2"/>
      <c r="CS4027" s="2"/>
      <c r="CT4027" s="2"/>
      <c r="CU4027" s="2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2"/>
      <c r="DR4027" s="1"/>
      <c r="DS4027" s="1"/>
      <c r="DT4027" s="1"/>
      <c r="DU4027" s="2"/>
      <c r="DV4027" s="1"/>
      <c r="DW4027" s="1"/>
    </row>
    <row r="4028" spans="1:127" x14ac:dyDescent="0.3">
      <c r="A4028" s="1"/>
      <c r="B4028" s="1"/>
      <c r="C4028" s="1"/>
      <c r="D4028" s="1"/>
      <c r="E4028" s="1"/>
      <c r="F4028" s="1"/>
      <c r="G4028" s="2"/>
      <c r="H4028" s="2"/>
      <c r="I4028" s="1"/>
      <c r="J4028" s="1"/>
      <c r="K4028" s="2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2"/>
      <c r="BF4028" s="1"/>
      <c r="BG4028" s="1"/>
      <c r="BH4028" s="1"/>
      <c r="BI4028" s="1"/>
      <c r="BJ4028" s="1"/>
      <c r="BK4028" s="1"/>
      <c r="BL4028" s="1"/>
      <c r="BM4028" s="1"/>
      <c r="BN4028" s="2"/>
      <c r="BO4028" s="1"/>
      <c r="BP4028" s="1"/>
      <c r="BQ4028" s="1"/>
      <c r="BR4028" s="2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2"/>
      <c r="CG4028" s="1"/>
      <c r="CH4028" s="1"/>
      <c r="CI4028" s="2"/>
      <c r="CJ4028" s="1"/>
      <c r="CK4028" s="1"/>
      <c r="CL4028" s="1"/>
      <c r="CM4028" s="1"/>
      <c r="CN4028" s="1"/>
      <c r="CO4028" s="1"/>
      <c r="CP4028" s="1"/>
      <c r="CQ4028" s="1"/>
      <c r="CR4028" s="2"/>
      <c r="CS4028" s="2"/>
      <c r="CT4028" s="2"/>
      <c r="CU4028" s="2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2"/>
      <c r="DR4028" s="1"/>
      <c r="DS4028" s="1"/>
      <c r="DT4028" s="1"/>
      <c r="DU4028" s="2"/>
      <c r="DV4028" s="1"/>
      <c r="DW4028" s="1"/>
    </row>
    <row r="4029" spans="1:127" x14ac:dyDescent="0.3">
      <c r="A4029" s="1"/>
      <c r="B4029" s="1"/>
      <c r="C4029" s="1"/>
      <c r="D4029" s="1"/>
      <c r="E4029" s="1"/>
      <c r="F4029" s="1"/>
      <c r="G4029" s="2"/>
      <c r="H4029" s="2"/>
      <c r="I4029" s="1"/>
      <c r="J4029" s="1"/>
      <c r="K4029" s="2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2"/>
      <c r="BF4029" s="1"/>
      <c r="BG4029" s="1"/>
      <c r="BH4029" s="1"/>
      <c r="BI4029" s="1"/>
      <c r="BJ4029" s="1"/>
      <c r="BK4029" s="1"/>
      <c r="BL4029" s="1"/>
      <c r="BM4029" s="1"/>
      <c r="BN4029" s="2"/>
      <c r="BO4029" s="1"/>
      <c r="BP4029" s="1"/>
      <c r="BQ4029" s="1"/>
      <c r="BR4029" s="2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2"/>
      <c r="CG4029" s="1"/>
      <c r="CH4029" s="1"/>
      <c r="CI4029" s="2"/>
      <c r="CJ4029" s="1"/>
      <c r="CK4029" s="1"/>
      <c r="CL4029" s="1"/>
      <c r="CM4029" s="1"/>
      <c r="CN4029" s="1"/>
      <c r="CO4029" s="1"/>
      <c r="CP4029" s="1"/>
      <c r="CQ4029" s="1"/>
      <c r="CR4029" s="2"/>
      <c r="CS4029" s="2"/>
      <c r="CT4029" s="2"/>
      <c r="CU4029" s="2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2"/>
      <c r="DR4029" s="1"/>
      <c r="DS4029" s="1"/>
      <c r="DT4029" s="1"/>
      <c r="DU4029" s="2"/>
      <c r="DV4029" s="1"/>
      <c r="DW4029" s="1"/>
    </row>
    <row r="4030" spans="1:127" x14ac:dyDescent="0.3">
      <c r="A4030" s="1"/>
      <c r="B4030" s="1"/>
      <c r="C4030" s="1"/>
      <c r="D4030" s="1"/>
      <c r="E4030" s="1"/>
      <c r="F4030" s="1"/>
      <c r="G4030" s="2"/>
      <c r="H4030" s="2"/>
      <c r="I4030" s="1"/>
      <c r="J4030" s="1"/>
      <c r="K4030" s="2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2"/>
      <c r="BF4030" s="1"/>
      <c r="BG4030" s="1"/>
      <c r="BH4030" s="1"/>
      <c r="BI4030" s="1"/>
      <c r="BJ4030" s="1"/>
      <c r="BK4030" s="1"/>
      <c r="BL4030" s="1"/>
      <c r="BM4030" s="1"/>
      <c r="BN4030" s="2"/>
      <c r="BO4030" s="1"/>
      <c r="BP4030" s="1"/>
      <c r="BQ4030" s="1"/>
      <c r="BR4030" s="2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2"/>
      <c r="CG4030" s="1"/>
      <c r="CH4030" s="1"/>
      <c r="CI4030" s="2"/>
      <c r="CJ4030" s="1"/>
      <c r="CK4030" s="1"/>
      <c r="CL4030" s="1"/>
      <c r="CM4030" s="1"/>
      <c r="CN4030" s="1"/>
      <c r="CO4030" s="1"/>
      <c r="CP4030" s="1"/>
      <c r="CQ4030" s="1"/>
      <c r="CR4030" s="2"/>
      <c r="CS4030" s="2"/>
      <c r="CT4030" s="2"/>
      <c r="CU4030" s="2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2"/>
      <c r="DR4030" s="1"/>
      <c r="DS4030" s="1"/>
      <c r="DT4030" s="1"/>
      <c r="DU4030" s="2"/>
      <c r="DV4030" s="1"/>
      <c r="DW4030" s="1"/>
    </row>
    <row r="4031" spans="1:127" x14ac:dyDescent="0.3">
      <c r="A4031" s="1"/>
      <c r="B4031" s="1"/>
      <c r="C4031" s="1"/>
      <c r="D4031" s="1"/>
      <c r="E4031" s="1"/>
      <c r="F4031" s="1"/>
      <c r="G4031" s="2"/>
      <c r="H4031" s="2"/>
      <c r="I4031" s="1"/>
      <c r="J4031" s="1"/>
      <c r="K4031" s="2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2"/>
      <c r="BF4031" s="1"/>
      <c r="BG4031" s="1"/>
      <c r="BH4031" s="1"/>
      <c r="BI4031" s="1"/>
      <c r="BJ4031" s="1"/>
      <c r="BK4031" s="1"/>
      <c r="BL4031" s="1"/>
      <c r="BM4031" s="1"/>
      <c r="BN4031" s="2"/>
      <c r="BO4031" s="1"/>
      <c r="BP4031" s="1"/>
      <c r="BQ4031" s="1"/>
      <c r="BR4031" s="2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2"/>
      <c r="CG4031" s="1"/>
      <c r="CH4031" s="1"/>
      <c r="CI4031" s="2"/>
      <c r="CJ4031" s="1"/>
      <c r="CK4031" s="1"/>
      <c r="CL4031" s="1"/>
      <c r="CM4031" s="1"/>
      <c r="CN4031" s="1"/>
      <c r="CO4031" s="1"/>
      <c r="CP4031" s="1"/>
      <c r="CQ4031" s="1"/>
      <c r="CR4031" s="2"/>
      <c r="CS4031" s="2"/>
      <c r="CT4031" s="2"/>
      <c r="CU4031" s="2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2"/>
      <c r="DR4031" s="1"/>
      <c r="DS4031" s="1"/>
      <c r="DT4031" s="1"/>
      <c r="DU4031" s="2"/>
      <c r="DV4031" s="1"/>
      <c r="DW4031" s="1"/>
    </row>
    <row r="4032" spans="1:127" x14ac:dyDescent="0.3">
      <c r="A4032" s="1"/>
      <c r="B4032" s="1"/>
      <c r="C4032" s="1"/>
      <c r="D4032" s="1"/>
      <c r="E4032" s="1"/>
      <c r="F4032" s="1"/>
      <c r="G4032" s="2"/>
      <c r="H4032" s="2"/>
      <c r="I4032" s="1"/>
      <c r="J4032" s="1"/>
      <c r="K4032" s="2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2"/>
      <c r="BF4032" s="1"/>
      <c r="BG4032" s="1"/>
      <c r="BH4032" s="1"/>
      <c r="BI4032" s="1"/>
      <c r="BJ4032" s="1"/>
      <c r="BK4032" s="1"/>
      <c r="BL4032" s="1"/>
      <c r="BM4032" s="1"/>
      <c r="BN4032" s="2"/>
      <c r="BO4032" s="1"/>
      <c r="BP4032" s="1"/>
      <c r="BQ4032" s="1"/>
      <c r="BR4032" s="2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2"/>
      <c r="CG4032" s="1"/>
      <c r="CH4032" s="1"/>
      <c r="CI4032" s="2"/>
      <c r="CJ4032" s="1"/>
      <c r="CK4032" s="1"/>
      <c r="CL4032" s="1"/>
      <c r="CM4032" s="1"/>
      <c r="CN4032" s="1"/>
      <c r="CO4032" s="1"/>
      <c r="CP4032" s="1"/>
      <c r="CQ4032" s="1"/>
      <c r="CR4032" s="2"/>
      <c r="CS4032" s="2"/>
      <c r="CT4032" s="2"/>
      <c r="CU4032" s="2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2"/>
      <c r="DR4032" s="1"/>
      <c r="DS4032" s="1"/>
      <c r="DT4032" s="1"/>
      <c r="DU4032" s="2"/>
      <c r="DV4032" s="1"/>
      <c r="DW4032" s="1"/>
    </row>
    <row r="4033" spans="1:127" x14ac:dyDescent="0.3">
      <c r="A4033" s="1"/>
      <c r="B4033" s="1"/>
      <c r="C4033" s="1"/>
      <c r="D4033" s="1"/>
      <c r="E4033" s="1"/>
      <c r="F4033" s="1"/>
      <c r="G4033" s="2"/>
      <c r="H4033" s="2"/>
      <c r="I4033" s="1"/>
      <c r="J4033" s="1"/>
      <c r="K4033" s="2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2"/>
      <c r="BF4033" s="1"/>
      <c r="BG4033" s="1"/>
      <c r="BH4033" s="1"/>
      <c r="BI4033" s="1"/>
      <c r="BJ4033" s="1"/>
      <c r="BK4033" s="1"/>
      <c r="BL4033" s="1"/>
      <c r="BM4033" s="1"/>
      <c r="BN4033" s="2"/>
      <c r="BO4033" s="1"/>
      <c r="BP4033" s="1"/>
      <c r="BQ4033" s="1"/>
      <c r="BR4033" s="2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2"/>
      <c r="CG4033" s="1"/>
      <c r="CH4033" s="1"/>
      <c r="CI4033" s="2"/>
      <c r="CJ4033" s="1"/>
      <c r="CK4033" s="1"/>
      <c r="CL4033" s="1"/>
      <c r="CM4033" s="1"/>
      <c r="CN4033" s="1"/>
      <c r="CO4033" s="1"/>
      <c r="CP4033" s="1"/>
      <c r="CQ4033" s="1"/>
      <c r="CR4033" s="2"/>
      <c r="CS4033" s="2"/>
      <c r="CT4033" s="2"/>
      <c r="CU4033" s="2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2"/>
      <c r="DR4033" s="1"/>
      <c r="DS4033" s="1"/>
      <c r="DT4033" s="1"/>
      <c r="DU4033" s="2"/>
      <c r="DV4033" s="1"/>
      <c r="DW4033" s="1"/>
    </row>
    <row r="4034" spans="1:127" x14ac:dyDescent="0.3">
      <c r="A4034" s="1"/>
      <c r="B4034" s="1"/>
      <c r="C4034" s="1"/>
      <c r="D4034" s="1"/>
      <c r="E4034" s="1"/>
      <c r="F4034" s="1"/>
      <c r="G4034" s="2"/>
      <c r="H4034" s="2"/>
      <c r="I4034" s="1"/>
      <c r="J4034" s="1"/>
      <c r="K4034" s="2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2"/>
      <c r="BF4034" s="1"/>
      <c r="BG4034" s="1"/>
      <c r="BH4034" s="1"/>
      <c r="BI4034" s="1"/>
      <c r="BJ4034" s="1"/>
      <c r="BK4034" s="1"/>
      <c r="BL4034" s="1"/>
      <c r="BM4034" s="1"/>
      <c r="BN4034" s="2"/>
      <c r="BO4034" s="1"/>
      <c r="BP4034" s="1"/>
      <c r="BQ4034" s="1"/>
      <c r="BR4034" s="2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2"/>
      <c r="CG4034" s="1"/>
      <c r="CH4034" s="1"/>
      <c r="CI4034" s="2"/>
      <c r="CJ4034" s="1"/>
      <c r="CK4034" s="1"/>
      <c r="CL4034" s="1"/>
      <c r="CM4034" s="1"/>
      <c r="CN4034" s="1"/>
      <c r="CO4034" s="1"/>
      <c r="CP4034" s="1"/>
      <c r="CQ4034" s="1"/>
      <c r="CR4034" s="2"/>
      <c r="CS4034" s="2"/>
      <c r="CT4034" s="2"/>
      <c r="CU4034" s="2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2"/>
      <c r="DR4034" s="1"/>
      <c r="DS4034" s="1"/>
      <c r="DT4034" s="1"/>
      <c r="DU4034" s="2"/>
      <c r="DV4034" s="1"/>
      <c r="DW4034" s="1"/>
    </row>
    <row r="4035" spans="1:127" x14ac:dyDescent="0.3">
      <c r="A4035" s="1"/>
      <c r="B4035" s="1"/>
      <c r="C4035" s="1"/>
      <c r="D4035" s="1"/>
      <c r="E4035" s="1"/>
      <c r="F4035" s="1"/>
      <c r="G4035" s="2"/>
      <c r="H4035" s="2"/>
      <c r="I4035" s="1"/>
      <c r="J4035" s="1"/>
      <c r="K4035" s="2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2"/>
      <c r="BF4035" s="1"/>
      <c r="BG4035" s="1"/>
      <c r="BH4035" s="1"/>
      <c r="BI4035" s="1"/>
      <c r="BJ4035" s="1"/>
      <c r="BK4035" s="1"/>
      <c r="BL4035" s="1"/>
      <c r="BM4035" s="1"/>
      <c r="BN4035" s="2"/>
      <c r="BO4035" s="1"/>
      <c r="BP4035" s="1"/>
      <c r="BQ4035" s="1"/>
      <c r="BR4035" s="2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2"/>
      <c r="CG4035" s="1"/>
      <c r="CH4035" s="1"/>
      <c r="CI4035" s="2"/>
      <c r="CJ4035" s="1"/>
      <c r="CK4035" s="1"/>
      <c r="CL4035" s="1"/>
      <c r="CM4035" s="1"/>
      <c r="CN4035" s="1"/>
      <c r="CO4035" s="1"/>
      <c r="CP4035" s="1"/>
      <c r="CQ4035" s="1"/>
      <c r="CR4035" s="2"/>
      <c r="CS4035" s="2"/>
      <c r="CT4035" s="2"/>
      <c r="CU4035" s="2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2"/>
      <c r="DR4035" s="1"/>
      <c r="DS4035" s="1"/>
      <c r="DT4035" s="1"/>
      <c r="DU4035" s="2"/>
      <c r="DV4035" s="1"/>
      <c r="DW4035" s="1"/>
    </row>
    <row r="4036" spans="1:127" x14ac:dyDescent="0.3">
      <c r="A4036" s="1"/>
      <c r="B4036" s="1"/>
      <c r="C4036" s="1"/>
      <c r="D4036" s="1"/>
      <c r="E4036" s="1"/>
      <c r="F4036" s="1"/>
      <c r="G4036" s="2"/>
      <c r="H4036" s="2"/>
      <c r="I4036" s="1"/>
      <c r="J4036" s="1"/>
      <c r="K4036" s="2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2"/>
      <c r="BF4036" s="1"/>
      <c r="BG4036" s="1"/>
      <c r="BH4036" s="1"/>
      <c r="BI4036" s="1"/>
      <c r="BJ4036" s="1"/>
      <c r="BK4036" s="1"/>
      <c r="BL4036" s="1"/>
      <c r="BM4036" s="1"/>
      <c r="BN4036" s="2"/>
      <c r="BO4036" s="1"/>
      <c r="BP4036" s="1"/>
      <c r="BQ4036" s="1"/>
      <c r="BR4036" s="2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2"/>
      <c r="CG4036" s="1"/>
      <c r="CH4036" s="1"/>
      <c r="CI4036" s="2"/>
      <c r="CJ4036" s="1"/>
      <c r="CK4036" s="1"/>
      <c r="CL4036" s="1"/>
      <c r="CM4036" s="1"/>
      <c r="CN4036" s="1"/>
      <c r="CO4036" s="1"/>
      <c r="CP4036" s="1"/>
      <c r="CQ4036" s="1"/>
      <c r="CR4036" s="2"/>
      <c r="CS4036" s="2"/>
      <c r="CT4036" s="2"/>
      <c r="CU4036" s="2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2"/>
      <c r="DR4036" s="1"/>
      <c r="DS4036" s="1"/>
      <c r="DT4036" s="1"/>
      <c r="DU4036" s="2"/>
      <c r="DV4036" s="1"/>
      <c r="DW4036" s="1"/>
    </row>
    <row r="4037" spans="1:127" x14ac:dyDescent="0.3">
      <c r="A4037" s="1"/>
      <c r="B4037" s="1"/>
      <c r="C4037" s="1"/>
      <c r="D4037" s="1"/>
      <c r="E4037" s="1"/>
      <c r="F4037" s="1"/>
      <c r="G4037" s="2"/>
      <c r="H4037" s="2"/>
      <c r="I4037" s="1"/>
      <c r="J4037" s="1"/>
      <c r="K4037" s="2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2"/>
      <c r="BF4037" s="1"/>
      <c r="BG4037" s="1"/>
      <c r="BH4037" s="1"/>
      <c r="BI4037" s="1"/>
      <c r="BJ4037" s="1"/>
      <c r="BK4037" s="1"/>
      <c r="BL4037" s="1"/>
      <c r="BM4037" s="1"/>
      <c r="BN4037" s="2"/>
      <c r="BO4037" s="1"/>
      <c r="BP4037" s="1"/>
      <c r="BQ4037" s="1"/>
      <c r="BR4037" s="2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2"/>
      <c r="CG4037" s="1"/>
      <c r="CH4037" s="1"/>
      <c r="CI4037" s="2"/>
      <c r="CJ4037" s="1"/>
      <c r="CK4037" s="1"/>
      <c r="CL4037" s="1"/>
      <c r="CM4037" s="1"/>
      <c r="CN4037" s="1"/>
      <c r="CO4037" s="1"/>
      <c r="CP4037" s="1"/>
      <c r="CQ4037" s="1"/>
      <c r="CR4037" s="2"/>
      <c r="CS4037" s="2"/>
      <c r="CT4037" s="2"/>
      <c r="CU4037" s="2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2"/>
      <c r="DR4037" s="1"/>
      <c r="DS4037" s="1"/>
      <c r="DT4037" s="1"/>
      <c r="DU4037" s="2"/>
      <c r="DV4037" s="1"/>
      <c r="DW4037" s="1"/>
    </row>
    <row r="4038" spans="1:127" x14ac:dyDescent="0.3">
      <c r="A4038" s="1"/>
      <c r="B4038" s="1"/>
      <c r="C4038" s="1"/>
      <c r="D4038" s="1"/>
      <c r="E4038" s="1"/>
      <c r="F4038" s="1"/>
      <c r="G4038" s="2"/>
      <c r="H4038" s="2"/>
      <c r="I4038" s="1"/>
      <c r="J4038" s="1"/>
      <c r="K4038" s="2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2"/>
      <c r="BF4038" s="1"/>
      <c r="BG4038" s="1"/>
      <c r="BH4038" s="1"/>
      <c r="BI4038" s="1"/>
      <c r="BJ4038" s="1"/>
      <c r="BK4038" s="1"/>
      <c r="BL4038" s="1"/>
      <c r="BM4038" s="1"/>
      <c r="BN4038" s="2"/>
      <c r="BO4038" s="1"/>
      <c r="BP4038" s="1"/>
      <c r="BQ4038" s="1"/>
      <c r="BR4038" s="2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2"/>
      <c r="CG4038" s="1"/>
      <c r="CH4038" s="1"/>
      <c r="CI4038" s="2"/>
      <c r="CJ4038" s="1"/>
      <c r="CK4038" s="1"/>
      <c r="CL4038" s="1"/>
      <c r="CM4038" s="1"/>
      <c r="CN4038" s="1"/>
      <c r="CO4038" s="1"/>
      <c r="CP4038" s="1"/>
      <c r="CQ4038" s="1"/>
      <c r="CR4038" s="2"/>
      <c r="CS4038" s="2"/>
      <c r="CT4038" s="2"/>
      <c r="CU4038" s="2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2"/>
      <c r="DR4038" s="1"/>
      <c r="DS4038" s="1"/>
      <c r="DT4038" s="1"/>
      <c r="DU4038" s="2"/>
      <c r="DV4038" s="1"/>
      <c r="DW4038" s="1"/>
    </row>
    <row r="4039" spans="1:127" x14ac:dyDescent="0.3">
      <c r="A4039" s="1"/>
      <c r="B4039" s="1"/>
      <c r="C4039" s="1"/>
      <c r="D4039" s="1"/>
      <c r="E4039" s="1"/>
      <c r="F4039" s="1"/>
      <c r="G4039" s="2"/>
      <c r="H4039" s="2"/>
      <c r="I4039" s="1"/>
      <c r="J4039" s="1"/>
      <c r="K4039" s="2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2"/>
      <c r="BF4039" s="1"/>
      <c r="BG4039" s="1"/>
      <c r="BH4039" s="1"/>
      <c r="BI4039" s="1"/>
      <c r="BJ4039" s="1"/>
      <c r="BK4039" s="1"/>
      <c r="BL4039" s="1"/>
      <c r="BM4039" s="1"/>
      <c r="BN4039" s="2"/>
      <c r="BO4039" s="1"/>
      <c r="BP4039" s="1"/>
      <c r="BQ4039" s="1"/>
      <c r="BR4039" s="2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2"/>
      <c r="CG4039" s="1"/>
      <c r="CH4039" s="1"/>
      <c r="CI4039" s="2"/>
      <c r="CJ4039" s="1"/>
      <c r="CK4039" s="1"/>
      <c r="CL4039" s="1"/>
      <c r="CM4039" s="1"/>
      <c r="CN4039" s="1"/>
      <c r="CO4039" s="1"/>
      <c r="CP4039" s="1"/>
      <c r="CQ4039" s="1"/>
      <c r="CR4039" s="2"/>
      <c r="CS4039" s="2"/>
      <c r="CT4039" s="2"/>
      <c r="CU4039" s="2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2"/>
      <c r="DR4039" s="1"/>
      <c r="DS4039" s="1"/>
      <c r="DT4039" s="1"/>
      <c r="DU4039" s="2"/>
      <c r="DV4039" s="1"/>
      <c r="DW4039" s="1"/>
    </row>
    <row r="4040" spans="1:127" x14ac:dyDescent="0.3">
      <c r="A4040" s="1"/>
      <c r="B4040" s="1"/>
      <c r="C4040" s="1"/>
      <c r="D4040" s="1"/>
      <c r="E4040" s="1"/>
      <c r="F4040" s="1"/>
      <c r="G4040" s="1"/>
      <c r="H4040" s="2"/>
      <c r="I4040" s="1"/>
      <c r="J4040" s="1"/>
      <c r="K4040" s="2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2"/>
      <c r="BF4040" s="1"/>
      <c r="BG4040" s="1"/>
      <c r="BH4040" s="1"/>
      <c r="BI4040" s="1"/>
      <c r="BJ4040" s="1"/>
      <c r="BK4040" s="1"/>
      <c r="BL4040" s="1"/>
      <c r="BM4040" s="1"/>
      <c r="BN4040" s="2"/>
      <c r="BO4040" s="1"/>
      <c r="BP4040" s="1"/>
      <c r="BQ4040" s="1"/>
      <c r="BR4040" s="2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2"/>
      <c r="CG4040" s="1"/>
      <c r="CH4040" s="1"/>
      <c r="CI4040" s="2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2"/>
      <c r="DR4040" s="1"/>
      <c r="DS4040" s="1"/>
      <c r="DT4040" s="1"/>
      <c r="DU4040" s="1"/>
      <c r="DV4040" s="1"/>
      <c r="DW4040" s="1"/>
    </row>
    <row r="4041" spans="1:127" x14ac:dyDescent="0.3">
      <c r="A4041" s="1"/>
      <c r="B4041" s="1"/>
      <c r="C4041" s="1"/>
      <c r="D4041" s="1"/>
      <c r="E4041" s="1"/>
      <c r="F4041" s="1"/>
      <c r="G4041" s="2"/>
      <c r="H4041" s="2"/>
      <c r="I4041" s="1"/>
      <c r="J4041" s="1"/>
      <c r="K4041" s="2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2"/>
      <c r="BF4041" s="1"/>
      <c r="BG4041" s="1"/>
      <c r="BH4041" s="1"/>
      <c r="BI4041" s="1"/>
      <c r="BJ4041" s="1"/>
      <c r="BK4041" s="1"/>
      <c r="BL4041" s="1"/>
      <c r="BM4041" s="1"/>
      <c r="BN4041" s="2"/>
      <c r="BO4041" s="1"/>
      <c r="BP4041" s="1"/>
      <c r="BQ4041" s="1"/>
      <c r="BR4041" s="2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2"/>
      <c r="CG4041" s="1"/>
      <c r="CH4041" s="1"/>
      <c r="CI4041" s="2"/>
      <c r="CJ4041" s="1"/>
      <c r="CK4041" s="1"/>
      <c r="CL4041" s="1"/>
      <c r="CM4041" s="1"/>
      <c r="CN4041" s="1"/>
      <c r="CO4041" s="1"/>
      <c r="CP4041" s="1"/>
      <c r="CQ4041" s="1"/>
      <c r="CR4041" s="2"/>
      <c r="CS4041" s="2"/>
      <c r="CT4041" s="2"/>
      <c r="CU4041" s="2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2"/>
      <c r="DR4041" s="1"/>
      <c r="DS4041" s="1"/>
      <c r="DT4041" s="1"/>
      <c r="DU4041" s="2"/>
      <c r="DV4041" s="1"/>
      <c r="DW4041" s="1"/>
    </row>
    <row r="4042" spans="1:127" x14ac:dyDescent="0.3">
      <c r="A4042" s="1"/>
      <c r="B4042" s="1"/>
      <c r="C4042" s="1"/>
      <c r="D4042" s="1"/>
      <c r="E4042" s="1"/>
      <c r="F4042" s="1"/>
      <c r="G4042" s="2"/>
      <c r="H4042" s="2"/>
      <c r="I4042" s="1"/>
      <c r="J4042" s="1"/>
      <c r="K4042" s="2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2"/>
      <c r="BF4042" s="1"/>
      <c r="BG4042" s="1"/>
      <c r="BH4042" s="1"/>
      <c r="BI4042" s="1"/>
      <c r="BJ4042" s="1"/>
      <c r="BK4042" s="1"/>
      <c r="BL4042" s="1"/>
      <c r="BM4042" s="1"/>
      <c r="BN4042" s="2"/>
      <c r="BO4042" s="1"/>
      <c r="BP4042" s="1"/>
      <c r="BQ4042" s="1"/>
      <c r="BR4042" s="2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2"/>
      <c r="CG4042" s="1"/>
      <c r="CH4042" s="1"/>
      <c r="CI4042" s="2"/>
      <c r="CJ4042" s="1"/>
      <c r="CK4042" s="1"/>
      <c r="CL4042" s="1"/>
      <c r="CM4042" s="1"/>
      <c r="CN4042" s="1"/>
      <c r="CO4042" s="1"/>
      <c r="CP4042" s="1"/>
      <c r="CQ4042" s="1"/>
      <c r="CR4042" s="2"/>
      <c r="CS4042" s="2"/>
      <c r="CT4042" s="2"/>
      <c r="CU4042" s="2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2"/>
      <c r="DR4042" s="1"/>
      <c r="DS4042" s="1"/>
      <c r="DT4042" s="1"/>
      <c r="DU4042" s="2"/>
      <c r="DV4042" s="1"/>
      <c r="DW4042" s="1"/>
    </row>
    <row r="4043" spans="1:127" x14ac:dyDescent="0.3">
      <c r="A4043" s="1"/>
      <c r="B4043" s="1"/>
      <c r="C4043" s="1"/>
      <c r="D4043" s="1"/>
      <c r="E4043" s="1"/>
      <c r="F4043" s="1"/>
      <c r="G4043" s="2"/>
      <c r="H4043" s="2"/>
      <c r="I4043" s="1"/>
      <c r="J4043" s="1"/>
      <c r="K4043" s="2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2"/>
      <c r="BF4043" s="1"/>
      <c r="BG4043" s="1"/>
      <c r="BH4043" s="1"/>
      <c r="BI4043" s="1"/>
      <c r="BJ4043" s="1"/>
      <c r="BK4043" s="1"/>
      <c r="BL4043" s="1"/>
      <c r="BM4043" s="1"/>
      <c r="BN4043" s="2"/>
      <c r="BO4043" s="1"/>
      <c r="BP4043" s="1"/>
      <c r="BQ4043" s="1"/>
      <c r="BR4043" s="2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2"/>
      <c r="CG4043" s="1"/>
      <c r="CH4043" s="1"/>
      <c r="CI4043" s="2"/>
      <c r="CJ4043" s="1"/>
      <c r="CK4043" s="1"/>
      <c r="CL4043" s="1"/>
      <c r="CM4043" s="1"/>
      <c r="CN4043" s="1"/>
      <c r="CO4043" s="1"/>
      <c r="CP4043" s="1"/>
      <c r="CQ4043" s="1"/>
      <c r="CR4043" s="2"/>
      <c r="CS4043" s="2"/>
      <c r="CT4043" s="2"/>
      <c r="CU4043" s="2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2"/>
      <c r="DR4043" s="1"/>
      <c r="DS4043" s="1"/>
      <c r="DT4043" s="1"/>
      <c r="DU4043" s="2"/>
      <c r="DV4043" s="1"/>
      <c r="DW4043" s="1"/>
    </row>
    <row r="4044" spans="1:127" x14ac:dyDescent="0.3">
      <c r="A4044" s="1"/>
      <c r="B4044" s="1"/>
      <c r="C4044" s="1"/>
      <c r="D4044" s="1"/>
      <c r="E4044" s="1"/>
      <c r="F4044" s="1"/>
      <c r="G4044" s="2"/>
      <c r="H4044" s="2"/>
      <c r="I4044" s="1"/>
      <c r="J4044" s="1"/>
      <c r="K4044" s="2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2"/>
      <c r="BF4044" s="1"/>
      <c r="BG4044" s="1"/>
      <c r="BH4044" s="1"/>
      <c r="BI4044" s="1"/>
      <c r="BJ4044" s="1"/>
      <c r="BK4044" s="1"/>
      <c r="BL4044" s="1"/>
      <c r="BM4044" s="1"/>
      <c r="BN4044" s="2"/>
      <c r="BO4044" s="1"/>
      <c r="BP4044" s="1"/>
      <c r="BQ4044" s="1"/>
      <c r="BR4044" s="2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2"/>
      <c r="CG4044" s="1"/>
      <c r="CH4044" s="1"/>
      <c r="CI4044" s="2"/>
      <c r="CJ4044" s="1"/>
      <c r="CK4044" s="1"/>
      <c r="CL4044" s="1"/>
      <c r="CM4044" s="1"/>
      <c r="CN4044" s="1"/>
      <c r="CO4044" s="1"/>
      <c r="CP4044" s="1"/>
      <c r="CQ4044" s="1"/>
      <c r="CR4044" s="2"/>
      <c r="CS4044" s="2"/>
      <c r="CT4044" s="2"/>
      <c r="CU4044" s="2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2"/>
      <c r="DR4044" s="1"/>
      <c r="DS4044" s="1"/>
      <c r="DT4044" s="1"/>
      <c r="DU4044" s="2"/>
      <c r="DV4044" s="1"/>
      <c r="DW4044" s="1"/>
    </row>
    <row r="4045" spans="1:127" x14ac:dyDescent="0.3">
      <c r="A4045" s="1"/>
      <c r="B4045" s="1"/>
      <c r="C4045" s="1"/>
      <c r="D4045" s="1"/>
      <c r="E4045" s="1"/>
      <c r="F4045" s="1"/>
      <c r="G4045" s="2"/>
      <c r="H4045" s="2"/>
      <c r="I4045" s="1"/>
      <c r="J4045" s="1"/>
      <c r="K4045" s="2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2"/>
      <c r="BF4045" s="1"/>
      <c r="BG4045" s="1"/>
      <c r="BH4045" s="1"/>
      <c r="BI4045" s="1"/>
      <c r="BJ4045" s="1"/>
      <c r="BK4045" s="1"/>
      <c r="BL4045" s="1"/>
      <c r="BM4045" s="1"/>
      <c r="BN4045" s="2"/>
      <c r="BO4045" s="1"/>
      <c r="BP4045" s="1"/>
      <c r="BQ4045" s="1"/>
      <c r="BR4045" s="2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2"/>
      <c r="CG4045" s="1"/>
      <c r="CH4045" s="1"/>
      <c r="CI4045" s="2"/>
      <c r="CJ4045" s="1"/>
      <c r="CK4045" s="1"/>
      <c r="CL4045" s="1"/>
      <c r="CM4045" s="1"/>
      <c r="CN4045" s="1"/>
      <c r="CO4045" s="1"/>
      <c r="CP4045" s="1"/>
      <c r="CQ4045" s="1"/>
      <c r="CR4045" s="2"/>
      <c r="CS4045" s="2"/>
      <c r="CT4045" s="2"/>
      <c r="CU4045" s="2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2"/>
      <c r="DR4045" s="1"/>
      <c r="DS4045" s="1"/>
      <c r="DT4045" s="1"/>
      <c r="DU4045" s="2"/>
      <c r="DV4045" s="1"/>
      <c r="DW4045" s="1"/>
    </row>
    <row r="4046" spans="1:127" x14ac:dyDescent="0.3">
      <c r="A4046" s="1"/>
      <c r="B4046" s="1"/>
      <c r="C4046" s="1"/>
      <c r="D4046" s="1"/>
      <c r="E4046" s="1"/>
      <c r="F4046" s="1"/>
      <c r="G4046" s="1"/>
      <c r="H4046" s="2"/>
      <c r="I4046" s="1"/>
      <c r="J4046" s="1"/>
      <c r="K4046" s="2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2"/>
      <c r="BF4046" s="1"/>
      <c r="BG4046" s="1"/>
      <c r="BH4046" s="1"/>
      <c r="BI4046" s="1"/>
      <c r="BJ4046" s="1"/>
      <c r="BK4046" s="1"/>
      <c r="BL4046" s="1"/>
      <c r="BM4046" s="1"/>
      <c r="BN4046" s="2"/>
      <c r="BO4046" s="1"/>
      <c r="BP4046" s="1"/>
      <c r="BQ4046" s="1"/>
      <c r="BR4046" s="2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2"/>
      <c r="CG4046" s="1"/>
      <c r="CH4046" s="1"/>
      <c r="CI4046" s="2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2"/>
      <c r="DR4046" s="1"/>
      <c r="DS4046" s="1"/>
      <c r="DT4046" s="1"/>
      <c r="DU4046" s="1"/>
      <c r="DV4046" s="1"/>
      <c r="DW4046" s="1"/>
    </row>
    <row r="4047" spans="1:127" x14ac:dyDescent="0.3">
      <c r="A4047" s="1"/>
      <c r="B4047" s="1"/>
      <c r="C4047" s="1"/>
      <c r="D4047" s="1"/>
      <c r="E4047" s="1"/>
      <c r="F4047" s="1"/>
      <c r="G4047" s="1"/>
      <c r="H4047" s="2"/>
      <c r="I4047" s="1"/>
      <c r="J4047" s="1"/>
      <c r="K4047" s="2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2"/>
      <c r="BF4047" s="1"/>
      <c r="BG4047" s="1"/>
      <c r="BH4047" s="1"/>
      <c r="BI4047" s="1"/>
      <c r="BJ4047" s="1"/>
      <c r="BK4047" s="1"/>
      <c r="BL4047" s="1"/>
      <c r="BM4047" s="1"/>
      <c r="BN4047" s="2"/>
      <c r="BO4047" s="1"/>
      <c r="BP4047" s="1"/>
      <c r="BQ4047" s="1"/>
      <c r="BR4047" s="2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2"/>
      <c r="CG4047" s="1"/>
      <c r="CH4047" s="1"/>
      <c r="CI4047" s="2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2"/>
      <c r="DR4047" s="1"/>
      <c r="DS4047" s="1"/>
      <c r="DT4047" s="1"/>
      <c r="DU4047" s="1"/>
      <c r="DV4047" s="1"/>
      <c r="DW4047" s="1"/>
    </row>
    <row r="4048" spans="1:127" x14ac:dyDescent="0.3">
      <c r="A4048" s="1"/>
      <c r="B4048" s="1"/>
      <c r="C4048" s="1"/>
      <c r="D4048" s="1"/>
      <c r="E4048" s="1"/>
      <c r="F4048" s="1"/>
      <c r="G4048" s="1"/>
      <c r="H4048" s="2"/>
      <c r="I4048" s="1"/>
      <c r="J4048" s="1"/>
      <c r="K4048" s="2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2"/>
      <c r="BF4048" s="1"/>
      <c r="BG4048" s="1"/>
      <c r="BH4048" s="1"/>
      <c r="BI4048" s="1"/>
      <c r="BJ4048" s="1"/>
      <c r="BK4048" s="1"/>
      <c r="BL4048" s="1"/>
      <c r="BM4048" s="1"/>
      <c r="BN4048" s="2"/>
      <c r="BO4048" s="1"/>
      <c r="BP4048" s="1"/>
      <c r="BQ4048" s="1"/>
      <c r="BR4048" s="2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2"/>
      <c r="CG4048" s="1"/>
      <c r="CH4048" s="1"/>
      <c r="CI4048" s="2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2"/>
      <c r="DR4048" s="1"/>
      <c r="DS4048" s="1"/>
      <c r="DT4048" s="1"/>
      <c r="DU4048" s="1"/>
      <c r="DV4048" s="1"/>
      <c r="DW4048" s="1"/>
    </row>
    <row r="4049" spans="1:127" x14ac:dyDescent="0.3">
      <c r="A4049" s="1"/>
      <c r="B4049" s="1"/>
      <c r="C4049" s="1"/>
      <c r="D4049" s="1"/>
      <c r="E4049" s="1"/>
      <c r="F4049" s="1"/>
      <c r="G4049" s="1"/>
      <c r="H4049" s="2"/>
      <c r="I4049" s="1"/>
      <c r="J4049" s="1"/>
      <c r="K4049" s="2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2"/>
      <c r="BF4049" s="1"/>
      <c r="BG4049" s="1"/>
      <c r="BH4049" s="1"/>
      <c r="BI4049" s="1"/>
      <c r="BJ4049" s="1"/>
      <c r="BK4049" s="1"/>
      <c r="BL4049" s="1"/>
      <c r="BM4049" s="1"/>
      <c r="BN4049" s="2"/>
      <c r="BO4049" s="1"/>
      <c r="BP4049" s="1"/>
      <c r="BQ4049" s="1"/>
      <c r="BR4049" s="2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2"/>
      <c r="CG4049" s="1"/>
      <c r="CH4049" s="1"/>
      <c r="CI4049" s="2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2"/>
      <c r="DR4049" s="1"/>
      <c r="DS4049" s="1"/>
      <c r="DT4049" s="1"/>
      <c r="DU4049" s="1"/>
      <c r="DV4049" s="1"/>
      <c r="DW4049" s="1"/>
    </row>
    <row r="4050" spans="1:127" x14ac:dyDescent="0.3">
      <c r="A4050" s="1"/>
      <c r="B4050" s="1"/>
      <c r="C4050" s="1"/>
      <c r="D4050" s="1"/>
      <c r="E4050" s="1"/>
      <c r="F4050" s="1"/>
      <c r="G4050" s="1"/>
      <c r="H4050" s="2"/>
      <c r="I4050" s="1"/>
      <c r="J4050" s="1"/>
      <c r="K4050" s="2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2"/>
      <c r="BF4050" s="1"/>
      <c r="BG4050" s="1"/>
      <c r="BH4050" s="1"/>
      <c r="BI4050" s="1"/>
      <c r="BJ4050" s="1"/>
      <c r="BK4050" s="1"/>
      <c r="BL4050" s="1"/>
      <c r="BM4050" s="1"/>
      <c r="BN4050" s="2"/>
      <c r="BO4050" s="1"/>
      <c r="BP4050" s="1"/>
      <c r="BQ4050" s="1"/>
      <c r="BR4050" s="2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2"/>
      <c r="CG4050" s="1"/>
      <c r="CH4050" s="1"/>
      <c r="CI4050" s="2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2"/>
      <c r="DR4050" s="1"/>
      <c r="DS4050" s="1"/>
      <c r="DT4050" s="1"/>
      <c r="DU4050" s="1"/>
      <c r="DV4050" s="1"/>
      <c r="DW4050" s="1"/>
    </row>
    <row r="4051" spans="1:127" x14ac:dyDescent="0.3">
      <c r="A4051" s="1"/>
      <c r="B4051" s="1"/>
      <c r="C4051" s="1"/>
      <c r="D4051" s="1"/>
      <c r="E4051" s="1"/>
      <c r="F4051" s="1"/>
      <c r="G4051" s="1"/>
      <c r="H4051" s="2"/>
      <c r="I4051" s="1"/>
      <c r="J4051" s="1"/>
      <c r="K4051" s="2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2"/>
      <c r="BF4051" s="1"/>
      <c r="BG4051" s="1"/>
      <c r="BH4051" s="1"/>
      <c r="BI4051" s="1"/>
      <c r="BJ4051" s="1"/>
      <c r="BK4051" s="1"/>
      <c r="BL4051" s="1"/>
      <c r="BM4051" s="1"/>
      <c r="BN4051" s="2"/>
      <c r="BO4051" s="1"/>
      <c r="BP4051" s="1"/>
      <c r="BQ4051" s="1"/>
      <c r="BR4051" s="2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2"/>
      <c r="CG4051" s="1"/>
      <c r="CH4051" s="1"/>
      <c r="CI4051" s="2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2"/>
      <c r="DR4051" s="1"/>
      <c r="DS4051" s="1"/>
      <c r="DT4051" s="1"/>
      <c r="DU4051" s="1"/>
      <c r="DV4051" s="1"/>
      <c r="DW4051" s="1"/>
    </row>
    <row r="4052" spans="1:127" x14ac:dyDescent="0.3">
      <c r="A4052" s="1"/>
      <c r="B4052" s="1"/>
      <c r="C4052" s="1"/>
      <c r="D4052" s="1"/>
      <c r="E4052" s="1"/>
      <c r="F4052" s="1"/>
      <c r="G4052" s="1"/>
      <c r="H4052" s="2"/>
      <c r="I4052" s="1"/>
      <c r="J4052" s="1"/>
      <c r="K4052" s="2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2"/>
      <c r="BF4052" s="1"/>
      <c r="BG4052" s="1"/>
      <c r="BH4052" s="1"/>
      <c r="BI4052" s="1"/>
      <c r="BJ4052" s="1"/>
      <c r="BK4052" s="1"/>
      <c r="BL4052" s="1"/>
      <c r="BM4052" s="1"/>
      <c r="BN4052" s="2"/>
      <c r="BO4052" s="1"/>
      <c r="BP4052" s="1"/>
      <c r="BQ4052" s="1"/>
      <c r="BR4052" s="2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2"/>
      <c r="CG4052" s="1"/>
      <c r="CH4052" s="1"/>
      <c r="CI4052" s="2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2"/>
      <c r="DR4052" s="1"/>
      <c r="DS4052" s="1"/>
      <c r="DT4052" s="1"/>
      <c r="DU4052" s="1"/>
      <c r="DV4052" s="1"/>
      <c r="DW4052" s="1"/>
    </row>
    <row r="4053" spans="1:127" x14ac:dyDescent="0.3">
      <c r="A4053" s="1"/>
      <c r="B4053" s="1"/>
      <c r="C4053" s="1"/>
      <c r="D4053" s="1"/>
      <c r="E4053" s="1"/>
      <c r="F4053" s="1"/>
      <c r="G4053" s="1"/>
      <c r="H4053" s="2"/>
      <c r="I4053" s="1"/>
      <c r="J4053" s="1"/>
      <c r="K4053" s="2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2"/>
      <c r="BF4053" s="1"/>
      <c r="BG4053" s="1"/>
      <c r="BH4053" s="1"/>
      <c r="BI4053" s="1"/>
      <c r="BJ4053" s="1"/>
      <c r="BK4053" s="1"/>
      <c r="BL4053" s="1"/>
      <c r="BM4053" s="1"/>
      <c r="BN4053" s="2"/>
      <c r="BO4053" s="1"/>
      <c r="BP4053" s="1"/>
      <c r="BQ4053" s="1"/>
      <c r="BR4053" s="2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2"/>
      <c r="CG4053" s="1"/>
      <c r="CH4053" s="1"/>
      <c r="CI4053" s="2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2"/>
      <c r="DR4053" s="1"/>
      <c r="DS4053" s="1"/>
      <c r="DT4053" s="1"/>
      <c r="DU4053" s="1"/>
      <c r="DV4053" s="1"/>
      <c r="DW4053" s="1"/>
    </row>
    <row r="4054" spans="1:127" x14ac:dyDescent="0.3">
      <c r="A4054" s="1"/>
      <c r="B4054" s="1"/>
      <c r="C4054" s="1"/>
      <c r="D4054" s="1"/>
      <c r="E4054" s="1"/>
      <c r="F4054" s="1"/>
      <c r="G4054" s="1"/>
      <c r="H4054" s="2"/>
      <c r="I4054" s="1"/>
      <c r="J4054" s="1"/>
      <c r="K4054" s="2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2"/>
      <c r="BF4054" s="1"/>
      <c r="BG4054" s="1"/>
      <c r="BH4054" s="1"/>
      <c r="BI4054" s="1"/>
      <c r="BJ4054" s="1"/>
      <c r="BK4054" s="1"/>
      <c r="BL4054" s="1"/>
      <c r="BM4054" s="1"/>
      <c r="BN4054" s="2"/>
      <c r="BO4054" s="1"/>
      <c r="BP4054" s="1"/>
      <c r="BQ4054" s="1"/>
      <c r="BR4054" s="2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2"/>
      <c r="CG4054" s="1"/>
      <c r="CH4054" s="1"/>
      <c r="CI4054" s="2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2"/>
      <c r="DR4054" s="1"/>
      <c r="DS4054" s="1"/>
      <c r="DT4054" s="1"/>
      <c r="DU4054" s="1"/>
      <c r="DV4054" s="1"/>
      <c r="DW4054" s="1"/>
    </row>
    <row r="4055" spans="1:127" x14ac:dyDescent="0.3">
      <c r="A4055" s="1"/>
      <c r="B4055" s="1"/>
      <c r="C4055" s="1"/>
      <c r="D4055" s="1"/>
      <c r="E4055" s="1"/>
      <c r="F4055" s="1"/>
      <c r="G4055" s="1"/>
      <c r="H4055" s="2"/>
      <c r="I4055" s="1"/>
      <c r="J4055" s="1"/>
      <c r="K4055" s="2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2"/>
      <c r="BF4055" s="1"/>
      <c r="BG4055" s="1"/>
      <c r="BH4055" s="1"/>
      <c r="BI4055" s="1"/>
      <c r="BJ4055" s="1"/>
      <c r="BK4055" s="1"/>
      <c r="BL4055" s="1"/>
      <c r="BM4055" s="1"/>
      <c r="BN4055" s="2"/>
      <c r="BO4055" s="1"/>
      <c r="BP4055" s="1"/>
      <c r="BQ4055" s="1"/>
      <c r="BR4055" s="2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2"/>
      <c r="CG4055" s="1"/>
      <c r="CH4055" s="1"/>
      <c r="CI4055" s="2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2"/>
      <c r="DR4055" s="1"/>
      <c r="DS4055" s="1"/>
      <c r="DT4055" s="1"/>
      <c r="DU4055" s="1"/>
      <c r="DV4055" s="1"/>
      <c r="DW4055" s="1"/>
    </row>
    <row r="4056" spans="1:127" x14ac:dyDescent="0.3">
      <c r="A4056" s="1"/>
      <c r="B4056" s="1"/>
      <c r="C4056" s="1"/>
      <c r="D4056" s="1"/>
      <c r="E4056" s="1"/>
      <c r="F4056" s="1"/>
      <c r="G4056" s="2"/>
      <c r="H4056" s="2"/>
      <c r="I4056" s="1"/>
      <c r="J4056" s="1"/>
      <c r="K4056" s="2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2"/>
      <c r="BF4056" s="1"/>
      <c r="BG4056" s="1"/>
      <c r="BH4056" s="1"/>
      <c r="BI4056" s="1"/>
      <c r="BJ4056" s="1"/>
      <c r="BK4056" s="1"/>
      <c r="BL4056" s="1"/>
      <c r="BM4056" s="1"/>
      <c r="BN4056" s="2"/>
      <c r="BO4056" s="1"/>
      <c r="BP4056" s="1"/>
      <c r="BQ4056" s="1"/>
      <c r="BR4056" s="2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2"/>
      <c r="CG4056" s="1"/>
      <c r="CH4056" s="1"/>
      <c r="CI4056" s="2"/>
      <c r="CJ4056" s="1"/>
      <c r="CK4056" s="1"/>
      <c r="CL4056" s="1"/>
      <c r="CM4056" s="1"/>
      <c r="CN4056" s="1"/>
      <c r="CO4056" s="1"/>
      <c r="CP4056" s="1"/>
      <c r="CQ4056" s="1"/>
      <c r="CR4056" s="2"/>
      <c r="CS4056" s="2"/>
      <c r="CT4056" s="2"/>
      <c r="CU4056" s="2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2"/>
      <c r="DR4056" s="1"/>
      <c r="DS4056" s="1"/>
      <c r="DT4056" s="1"/>
      <c r="DU4056" s="2"/>
      <c r="DV4056" s="1"/>
      <c r="DW4056" s="1"/>
    </row>
    <row r="4057" spans="1:127" x14ac:dyDescent="0.3">
      <c r="A4057" s="1"/>
      <c r="B4057" s="1"/>
      <c r="C4057" s="1"/>
      <c r="D4057" s="1"/>
      <c r="E4057" s="1"/>
      <c r="F4057" s="1"/>
      <c r="G4057" s="2"/>
      <c r="H4057" s="2"/>
      <c r="I4057" s="1"/>
      <c r="J4057" s="1"/>
      <c r="K4057" s="2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2"/>
      <c r="BF4057" s="1"/>
      <c r="BG4057" s="1"/>
      <c r="BH4057" s="1"/>
      <c r="BI4057" s="1"/>
      <c r="BJ4057" s="1"/>
      <c r="BK4057" s="1"/>
      <c r="BL4057" s="1"/>
      <c r="BM4057" s="1"/>
      <c r="BN4057" s="2"/>
      <c r="BO4057" s="1"/>
      <c r="BP4057" s="1"/>
      <c r="BQ4057" s="1"/>
      <c r="BR4057" s="2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2"/>
      <c r="CG4057" s="1"/>
      <c r="CH4057" s="1"/>
      <c r="CI4057" s="2"/>
      <c r="CJ4057" s="1"/>
      <c r="CK4057" s="1"/>
      <c r="CL4057" s="1"/>
      <c r="CM4057" s="1"/>
      <c r="CN4057" s="1"/>
      <c r="CO4057" s="1"/>
      <c r="CP4057" s="1"/>
      <c r="CQ4057" s="1"/>
      <c r="CR4057" s="2"/>
      <c r="CS4057" s="2"/>
      <c r="CT4057" s="2"/>
      <c r="CU4057" s="2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2"/>
      <c r="DR4057" s="1"/>
      <c r="DS4057" s="1"/>
      <c r="DT4057" s="1"/>
      <c r="DU4057" s="2"/>
      <c r="DV4057" s="1"/>
      <c r="DW4057" s="1"/>
    </row>
    <row r="4058" spans="1:127" x14ac:dyDescent="0.3">
      <c r="A4058" s="1"/>
      <c r="B4058" s="1"/>
      <c r="C4058" s="1"/>
      <c r="D4058" s="1"/>
      <c r="E4058" s="1"/>
      <c r="F4058" s="1"/>
      <c r="G4058" s="2"/>
      <c r="H4058" s="2"/>
      <c r="I4058" s="1"/>
      <c r="J4058" s="1"/>
      <c r="K4058" s="2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2"/>
      <c r="BF4058" s="1"/>
      <c r="BG4058" s="1"/>
      <c r="BH4058" s="1"/>
      <c r="BI4058" s="1"/>
      <c r="BJ4058" s="1"/>
      <c r="BK4058" s="1"/>
      <c r="BL4058" s="1"/>
      <c r="BM4058" s="1"/>
      <c r="BN4058" s="2"/>
      <c r="BO4058" s="1"/>
      <c r="BP4058" s="1"/>
      <c r="BQ4058" s="1"/>
      <c r="BR4058" s="2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2"/>
      <c r="CG4058" s="1"/>
      <c r="CH4058" s="1"/>
      <c r="CI4058" s="2"/>
      <c r="CJ4058" s="1"/>
      <c r="CK4058" s="1"/>
      <c r="CL4058" s="1"/>
      <c r="CM4058" s="1"/>
      <c r="CN4058" s="1"/>
      <c r="CO4058" s="1"/>
      <c r="CP4058" s="1"/>
      <c r="CQ4058" s="1"/>
      <c r="CR4058" s="2"/>
      <c r="CS4058" s="2"/>
      <c r="CT4058" s="2"/>
      <c r="CU4058" s="2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2"/>
      <c r="DR4058" s="1"/>
      <c r="DS4058" s="1"/>
      <c r="DT4058" s="1"/>
      <c r="DU4058" s="2"/>
      <c r="DV4058" s="1"/>
      <c r="DW4058" s="1"/>
    </row>
    <row r="4059" spans="1:127" x14ac:dyDescent="0.3">
      <c r="A4059" s="1"/>
      <c r="B4059" s="1"/>
      <c r="C4059" s="1"/>
      <c r="D4059" s="1"/>
      <c r="E4059" s="1"/>
      <c r="F4059" s="1"/>
      <c r="G4059" s="2"/>
      <c r="H4059" s="2"/>
      <c r="I4059" s="1"/>
      <c r="J4059" s="1"/>
      <c r="K4059" s="2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2"/>
      <c r="BF4059" s="1"/>
      <c r="BG4059" s="1"/>
      <c r="BH4059" s="1"/>
      <c r="BI4059" s="1"/>
      <c r="BJ4059" s="1"/>
      <c r="BK4059" s="1"/>
      <c r="BL4059" s="1"/>
      <c r="BM4059" s="1"/>
      <c r="BN4059" s="2"/>
      <c r="BO4059" s="1"/>
      <c r="BP4059" s="1"/>
      <c r="BQ4059" s="1"/>
      <c r="BR4059" s="2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2"/>
      <c r="CG4059" s="1"/>
      <c r="CH4059" s="1"/>
      <c r="CI4059" s="2"/>
      <c r="CJ4059" s="1"/>
      <c r="CK4059" s="1"/>
      <c r="CL4059" s="1"/>
      <c r="CM4059" s="1"/>
      <c r="CN4059" s="1"/>
      <c r="CO4059" s="1"/>
      <c r="CP4059" s="1"/>
      <c r="CQ4059" s="1"/>
      <c r="CR4059" s="2"/>
      <c r="CS4059" s="2"/>
      <c r="CT4059" s="2"/>
      <c r="CU4059" s="2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2"/>
      <c r="DR4059" s="1"/>
      <c r="DS4059" s="1"/>
      <c r="DT4059" s="1"/>
      <c r="DU4059" s="2"/>
      <c r="DV4059" s="1"/>
      <c r="DW4059" s="1"/>
    </row>
    <row r="4060" spans="1:127" x14ac:dyDescent="0.3">
      <c r="A4060" s="1"/>
      <c r="B4060" s="1"/>
      <c r="C4060" s="1"/>
      <c r="D4060" s="1"/>
      <c r="E4060" s="1"/>
      <c r="F4060" s="1"/>
      <c r="G4060" s="1"/>
      <c r="H4060" s="2"/>
      <c r="I4060" s="1"/>
      <c r="J4060" s="1"/>
      <c r="K4060" s="2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2"/>
      <c r="BF4060" s="1"/>
      <c r="BG4060" s="1"/>
      <c r="BH4060" s="1"/>
      <c r="BI4060" s="1"/>
      <c r="BJ4060" s="1"/>
      <c r="BK4060" s="1"/>
      <c r="BL4060" s="1"/>
      <c r="BM4060" s="1"/>
      <c r="BN4060" s="2"/>
      <c r="BO4060" s="1"/>
      <c r="BP4060" s="1"/>
      <c r="BQ4060" s="1"/>
      <c r="BR4060" s="2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2"/>
      <c r="CG4060" s="1"/>
      <c r="CH4060" s="1"/>
      <c r="CI4060" s="2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2"/>
      <c r="DR4060" s="1"/>
      <c r="DS4060" s="1"/>
      <c r="DT4060" s="1"/>
      <c r="DU4060" s="2"/>
      <c r="DV4060" s="1"/>
      <c r="DW4060" s="1"/>
    </row>
    <row r="4061" spans="1:127" x14ac:dyDescent="0.3">
      <c r="A4061" s="1"/>
      <c r="B4061" s="1"/>
      <c r="C4061" s="1"/>
      <c r="D4061" s="1"/>
      <c r="E4061" s="1"/>
      <c r="F4061" s="1"/>
      <c r="G4061" s="1"/>
      <c r="H4061" s="2"/>
      <c r="I4061" s="1"/>
      <c r="J4061" s="1"/>
      <c r="K4061" s="2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2"/>
      <c r="BF4061" s="1"/>
      <c r="BG4061" s="1"/>
      <c r="BH4061" s="1"/>
      <c r="BI4061" s="1"/>
      <c r="BJ4061" s="1"/>
      <c r="BK4061" s="1"/>
      <c r="BL4061" s="1"/>
      <c r="BM4061" s="1"/>
      <c r="BN4061" s="2"/>
      <c r="BO4061" s="1"/>
      <c r="BP4061" s="1"/>
      <c r="BQ4061" s="1"/>
      <c r="BR4061" s="2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2"/>
      <c r="CG4061" s="1"/>
      <c r="CH4061" s="1"/>
      <c r="CI4061" s="2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2"/>
      <c r="DR4061" s="1"/>
      <c r="DS4061" s="1"/>
      <c r="DT4061" s="1"/>
      <c r="DU4061" s="2"/>
      <c r="DV4061" s="1"/>
      <c r="DW4061" s="1"/>
    </row>
    <row r="4062" spans="1:127" x14ac:dyDescent="0.3">
      <c r="A4062" s="1"/>
      <c r="B4062" s="1"/>
      <c r="C4062" s="1"/>
      <c r="D4062" s="1"/>
      <c r="E4062" s="1"/>
      <c r="F4062" s="1"/>
      <c r="G4062" s="2"/>
      <c r="H4062" s="2"/>
      <c r="I4062" s="1"/>
      <c r="J4062" s="1"/>
      <c r="K4062" s="2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2"/>
      <c r="BF4062" s="1"/>
      <c r="BG4062" s="1"/>
      <c r="BH4062" s="1"/>
      <c r="BI4062" s="1"/>
      <c r="BJ4062" s="1"/>
      <c r="BK4062" s="1"/>
      <c r="BL4062" s="1"/>
      <c r="BM4062" s="1"/>
      <c r="BN4062" s="2"/>
      <c r="BO4062" s="1"/>
      <c r="BP4062" s="1"/>
      <c r="BQ4062" s="1"/>
      <c r="BR4062" s="2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2"/>
      <c r="CG4062" s="1"/>
      <c r="CH4062" s="1"/>
      <c r="CI4062" s="2"/>
      <c r="CJ4062" s="1"/>
      <c r="CK4062" s="1"/>
      <c r="CL4062" s="1"/>
      <c r="CM4062" s="1"/>
      <c r="CN4062" s="1"/>
      <c r="CO4062" s="1"/>
      <c r="CP4062" s="1"/>
      <c r="CQ4062" s="1"/>
      <c r="CR4062" s="2"/>
      <c r="CS4062" s="2"/>
      <c r="CT4062" s="2"/>
      <c r="CU4062" s="2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2"/>
      <c r="DR4062" s="1"/>
      <c r="DS4062" s="1"/>
      <c r="DT4062" s="1"/>
      <c r="DU4062" s="2"/>
      <c r="DV4062" s="1"/>
      <c r="DW4062" s="1"/>
    </row>
    <row r="4063" spans="1:127" x14ac:dyDescent="0.3">
      <c r="A4063" s="1"/>
      <c r="B4063" s="1"/>
      <c r="C4063" s="1"/>
      <c r="D4063" s="1"/>
      <c r="E4063" s="1"/>
      <c r="F4063" s="1"/>
      <c r="G4063" s="2"/>
      <c r="H4063" s="2"/>
      <c r="I4063" s="1"/>
      <c r="J4063" s="1"/>
      <c r="K4063" s="2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2"/>
      <c r="BF4063" s="1"/>
      <c r="BG4063" s="1"/>
      <c r="BH4063" s="1"/>
      <c r="BI4063" s="1"/>
      <c r="BJ4063" s="1"/>
      <c r="BK4063" s="1"/>
      <c r="BL4063" s="1"/>
      <c r="BM4063" s="1"/>
      <c r="BN4063" s="2"/>
      <c r="BO4063" s="1"/>
      <c r="BP4063" s="1"/>
      <c r="BQ4063" s="1"/>
      <c r="BR4063" s="2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2"/>
      <c r="CG4063" s="1"/>
      <c r="CH4063" s="1"/>
      <c r="CI4063" s="2"/>
      <c r="CJ4063" s="1"/>
      <c r="CK4063" s="1"/>
      <c r="CL4063" s="1"/>
      <c r="CM4063" s="1"/>
      <c r="CN4063" s="1"/>
      <c r="CO4063" s="1"/>
      <c r="CP4063" s="1"/>
      <c r="CQ4063" s="1"/>
      <c r="CR4063" s="2"/>
      <c r="CS4063" s="2"/>
      <c r="CT4063" s="2"/>
      <c r="CU4063" s="2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2"/>
      <c r="DR4063" s="1"/>
      <c r="DS4063" s="1"/>
      <c r="DT4063" s="1"/>
      <c r="DU4063" s="2"/>
      <c r="DV4063" s="1"/>
      <c r="DW4063" s="1"/>
    </row>
    <row r="4064" spans="1:127" x14ac:dyDescent="0.3">
      <c r="A4064" s="1"/>
      <c r="B4064" s="1"/>
      <c r="C4064" s="1"/>
      <c r="D4064" s="1"/>
      <c r="E4064" s="1"/>
      <c r="F4064" s="1"/>
      <c r="G4064" s="2"/>
      <c r="H4064" s="2"/>
      <c r="I4064" s="1"/>
      <c r="J4064" s="1"/>
      <c r="K4064" s="2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2"/>
      <c r="BF4064" s="1"/>
      <c r="BG4064" s="1"/>
      <c r="BH4064" s="1"/>
      <c r="BI4064" s="1"/>
      <c r="BJ4064" s="1"/>
      <c r="BK4064" s="1"/>
      <c r="BL4064" s="1"/>
      <c r="BM4064" s="1"/>
      <c r="BN4064" s="2"/>
      <c r="BO4064" s="1"/>
      <c r="BP4064" s="1"/>
      <c r="BQ4064" s="1"/>
      <c r="BR4064" s="2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2"/>
      <c r="CG4064" s="1"/>
      <c r="CH4064" s="1"/>
      <c r="CI4064" s="2"/>
      <c r="CJ4064" s="1"/>
      <c r="CK4064" s="1"/>
      <c r="CL4064" s="1"/>
      <c r="CM4064" s="1"/>
      <c r="CN4064" s="1"/>
      <c r="CO4064" s="1"/>
      <c r="CP4064" s="1"/>
      <c r="CQ4064" s="1"/>
      <c r="CR4064" s="2"/>
      <c r="CS4064" s="2"/>
      <c r="CT4064" s="2"/>
      <c r="CU4064" s="2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2"/>
      <c r="DR4064" s="1"/>
      <c r="DS4064" s="1"/>
      <c r="DT4064" s="1"/>
      <c r="DU4064" s="2"/>
      <c r="DV4064" s="1"/>
      <c r="DW4064" s="1"/>
    </row>
    <row r="4065" spans="1:127" x14ac:dyDescent="0.3">
      <c r="A4065" s="1"/>
      <c r="B4065" s="1"/>
      <c r="C4065" s="1"/>
      <c r="D4065" s="1"/>
      <c r="E4065" s="1"/>
      <c r="F4065" s="1"/>
      <c r="G4065" s="2"/>
      <c r="H4065" s="2"/>
      <c r="I4065" s="1"/>
      <c r="J4065" s="1"/>
      <c r="K4065" s="2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2"/>
      <c r="BF4065" s="1"/>
      <c r="BG4065" s="1"/>
      <c r="BH4065" s="1"/>
      <c r="BI4065" s="1"/>
      <c r="BJ4065" s="1"/>
      <c r="BK4065" s="1"/>
      <c r="BL4065" s="1"/>
      <c r="BM4065" s="1"/>
      <c r="BN4065" s="2"/>
      <c r="BO4065" s="1"/>
      <c r="BP4065" s="1"/>
      <c r="BQ4065" s="1"/>
      <c r="BR4065" s="2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2"/>
      <c r="CG4065" s="1"/>
      <c r="CH4065" s="1"/>
      <c r="CI4065" s="2"/>
      <c r="CJ4065" s="1"/>
      <c r="CK4065" s="1"/>
      <c r="CL4065" s="1"/>
      <c r="CM4065" s="1"/>
      <c r="CN4065" s="1"/>
      <c r="CO4065" s="1"/>
      <c r="CP4065" s="1"/>
      <c r="CQ4065" s="1"/>
      <c r="CR4065" s="2"/>
      <c r="CS4065" s="2"/>
      <c r="CT4065" s="2"/>
      <c r="CU4065" s="2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2"/>
      <c r="DR4065" s="1"/>
      <c r="DS4065" s="1"/>
      <c r="DT4065" s="1"/>
      <c r="DU4065" s="2"/>
      <c r="DV4065" s="1"/>
      <c r="DW4065" s="1"/>
    </row>
    <row r="4066" spans="1:127" x14ac:dyDescent="0.3">
      <c r="A4066" s="1"/>
      <c r="B4066" s="1"/>
      <c r="C4066" s="1"/>
      <c r="D4066" s="1"/>
      <c r="E4066" s="1"/>
      <c r="F4066" s="1"/>
      <c r="G4066" s="2"/>
      <c r="H4066" s="2"/>
      <c r="I4066" s="1"/>
      <c r="J4066" s="1"/>
      <c r="K4066" s="2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2"/>
      <c r="BF4066" s="1"/>
      <c r="BG4066" s="1"/>
      <c r="BH4066" s="1"/>
      <c r="BI4066" s="1"/>
      <c r="BJ4066" s="1"/>
      <c r="BK4066" s="1"/>
      <c r="BL4066" s="1"/>
      <c r="BM4066" s="1"/>
      <c r="BN4066" s="2"/>
      <c r="BO4066" s="1"/>
      <c r="BP4066" s="1"/>
      <c r="BQ4066" s="1"/>
      <c r="BR4066" s="2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2"/>
      <c r="CG4066" s="1"/>
      <c r="CH4066" s="1"/>
      <c r="CI4066" s="2"/>
      <c r="CJ4066" s="1"/>
      <c r="CK4066" s="1"/>
      <c r="CL4066" s="1"/>
      <c r="CM4066" s="1"/>
      <c r="CN4066" s="1"/>
      <c r="CO4066" s="1"/>
      <c r="CP4066" s="1"/>
      <c r="CQ4066" s="1"/>
      <c r="CR4066" s="2"/>
      <c r="CS4066" s="2"/>
      <c r="CT4066" s="2"/>
      <c r="CU4066" s="2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2"/>
      <c r="DR4066" s="1"/>
      <c r="DS4066" s="1"/>
      <c r="DT4066" s="1"/>
      <c r="DU4066" s="2"/>
      <c r="DV4066" s="1"/>
      <c r="DW4066" s="1"/>
    </row>
    <row r="4067" spans="1:127" x14ac:dyDescent="0.3">
      <c r="A4067" s="1"/>
      <c r="B4067" s="1"/>
      <c r="C4067" s="1"/>
      <c r="D4067" s="1"/>
      <c r="E4067" s="1"/>
      <c r="F4067" s="1"/>
      <c r="G4067" s="2"/>
      <c r="H4067" s="2"/>
      <c r="I4067" s="1"/>
      <c r="J4067" s="1"/>
      <c r="K4067" s="2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2"/>
      <c r="BF4067" s="1"/>
      <c r="BG4067" s="1"/>
      <c r="BH4067" s="1"/>
      <c r="BI4067" s="1"/>
      <c r="BJ4067" s="1"/>
      <c r="BK4067" s="1"/>
      <c r="BL4067" s="1"/>
      <c r="BM4067" s="1"/>
      <c r="BN4067" s="2"/>
      <c r="BO4067" s="1"/>
      <c r="BP4067" s="1"/>
      <c r="BQ4067" s="1"/>
      <c r="BR4067" s="2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2"/>
      <c r="CG4067" s="1"/>
      <c r="CH4067" s="1"/>
      <c r="CI4067" s="2"/>
      <c r="CJ4067" s="1"/>
      <c r="CK4067" s="1"/>
      <c r="CL4067" s="1"/>
      <c r="CM4067" s="1"/>
      <c r="CN4067" s="1"/>
      <c r="CO4067" s="1"/>
      <c r="CP4067" s="1"/>
      <c r="CQ4067" s="1"/>
      <c r="CR4067" s="2"/>
      <c r="CS4067" s="2"/>
      <c r="CT4067" s="2"/>
      <c r="CU4067" s="2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2"/>
      <c r="DR4067" s="1"/>
      <c r="DS4067" s="1"/>
      <c r="DT4067" s="1"/>
      <c r="DU4067" s="2"/>
      <c r="DV4067" s="1"/>
      <c r="DW4067" s="1"/>
    </row>
    <row r="4068" spans="1:127" x14ac:dyDescent="0.3">
      <c r="A4068" s="1"/>
      <c r="B4068" s="1"/>
      <c r="C4068" s="1"/>
      <c r="D4068" s="1"/>
      <c r="E4068" s="1"/>
      <c r="F4068" s="1"/>
      <c r="G4068" s="1"/>
      <c r="H4068" s="2"/>
      <c r="I4068" s="1"/>
      <c r="J4068" s="1"/>
      <c r="K4068" s="2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2"/>
      <c r="BF4068" s="1"/>
      <c r="BG4068" s="1"/>
      <c r="BH4068" s="1"/>
      <c r="BI4068" s="1"/>
      <c r="BJ4068" s="1"/>
      <c r="BK4068" s="1"/>
      <c r="BL4068" s="1"/>
      <c r="BM4068" s="1"/>
      <c r="BN4068" s="2"/>
      <c r="BO4068" s="1"/>
      <c r="BP4068" s="1"/>
      <c r="BQ4068" s="1"/>
      <c r="BR4068" s="2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2"/>
      <c r="CG4068" s="1"/>
      <c r="CH4068" s="1"/>
      <c r="CI4068" s="2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2"/>
      <c r="DR4068" s="1"/>
      <c r="DS4068" s="1"/>
      <c r="DT4068" s="1"/>
      <c r="DU4068" s="1"/>
      <c r="DV4068" s="1"/>
      <c r="DW4068" s="1"/>
    </row>
    <row r="4069" spans="1:127" x14ac:dyDescent="0.3">
      <c r="A4069" s="1"/>
      <c r="B4069" s="1"/>
      <c r="C4069" s="1"/>
      <c r="D4069" s="1"/>
      <c r="E4069" s="1"/>
      <c r="F4069" s="1"/>
      <c r="G4069" s="1"/>
      <c r="H4069" s="2"/>
      <c r="I4069" s="1"/>
      <c r="J4069" s="1"/>
      <c r="K4069" s="2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2"/>
      <c r="BF4069" s="1"/>
      <c r="BG4069" s="1"/>
      <c r="BH4069" s="1"/>
      <c r="BI4069" s="1"/>
      <c r="BJ4069" s="1"/>
      <c r="BK4069" s="1"/>
      <c r="BL4069" s="1"/>
      <c r="BM4069" s="1"/>
      <c r="BN4069" s="2"/>
      <c r="BO4069" s="1"/>
      <c r="BP4069" s="1"/>
      <c r="BQ4069" s="1"/>
      <c r="BR4069" s="2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2"/>
      <c r="CG4069" s="1"/>
      <c r="CH4069" s="1"/>
      <c r="CI4069" s="2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2"/>
      <c r="DR4069" s="1"/>
      <c r="DS4069" s="1"/>
      <c r="DT4069" s="1"/>
      <c r="DU4069" s="1"/>
      <c r="DV4069" s="1"/>
      <c r="DW4069" s="1"/>
    </row>
    <row r="4070" spans="1:127" x14ac:dyDescent="0.3">
      <c r="A4070" s="1"/>
      <c r="B4070" s="1"/>
      <c r="C4070" s="1"/>
      <c r="D4070" s="1"/>
      <c r="E4070" s="1"/>
      <c r="F4070" s="1"/>
      <c r="G4070" s="1"/>
      <c r="H4070" s="2"/>
      <c r="I4070" s="1"/>
      <c r="J4070" s="1"/>
      <c r="K4070" s="2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2"/>
      <c r="BF4070" s="1"/>
      <c r="BG4070" s="1"/>
      <c r="BH4070" s="1"/>
      <c r="BI4070" s="1"/>
      <c r="BJ4070" s="1"/>
      <c r="BK4070" s="1"/>
      <c r="BL4070" s="1"/>
      <c r="BM4070" s="1"/>
      <c r="BN4070" s="2"/>
      <c r="BO4070" s="1"/>
      <c r="BP4070" s="1"/>
      <c r="BQ4070" s="1"/>
      <c r="BR4070" s="2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2"/>
      <c r="CG4070" s="1"/>
      <c r="CH4070" s="1"/>
      <c r="CI4070" s="2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2"/>
      <c r="DR4070" s="1"/>
      <c r="DS4070" s="1"/>
      <c r="DT4070" s="1"/>
      <c r="DU4070" s="1"/>
      <c r="DV4070" s="1"/>
      <c r="DW4070" s="1"/>
    </row>
    <row r="4071" spans="1:127" x14ac:dyDescent="0.3">
      <c r="A4071" s="1"/>
      <c r="B4071" s="1"/>
      <c r="C4071" s="1"/>
      <c r="D4071" s="1"/>
      <c r="E4071" s="1"/>
      <c r="F4071" s="1"/>
      <c r="G4071" s="1"/>
      <c r="H4071" s="2"/>
      <c r="I4071" s="1"/>
      <c r="J4071" s="1"/>
      <c r="K4071" s="2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2"/>
      <c r="BF4071" s="1"/>
      <c r="BG4071" s="1"/>
      <c r="BH4071" s="1"/>
      <c r="BI4071" s="1"/>
      <c r="BJ4071" s="1"/>
      <c r="BK4071" s="1"/>
      <c r="BL4071" s="1"/>
      <c r="BM4071" s="1"/>
      <c r="BN4071" s="2"/>
      <c r="BO4071" s="1"/>
      <c r="BP4071" s="1"/>
      <c r="BQ4071" s="1"/>
      <c r="BR4071" s="2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2"/>
      <c r="CG4071" s="1"/>
      <c r="CH4071" s="1"/>
      <c r="CI4071" s="2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2"/>
      <c r="DR4071" s="1"/>
      <c r="DS4071" s="1"/>
      <c r="DT4071" s="1"/>
      <c r="DU4071" s="1"/>
      <c r="DV4071" s="1"/>
      <c r="DW4071" s="1"/>
    </row>
    <row r="4072" spans="1:127" x14ac:dyDescent="0.3">
      <c r="A4072" s="1"/>
      <c r="B4072" s="1"/>
      <c r="C4072" s="1"/>
      <c r="D4072" s="1"/>
      <c r="E4072" s="1"/>
      <c r="F4072" s="1"/>
      <c r="G4072" s="1"/>
      <c r="H4072" s="2"/>
      <c r="I4072" s="1"/>
      <c r="J4072" s="1"/>
      <c r="K4072" s="2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2"/>
      <c r="BF4072" s="1"/>
      <c r="BG4072" s="1"/>
      <c r="BH4072" s="1"/>
      <c r="BI4072" s="1"/>
      <c r="BJ4072" s="1"/>
      <c r="BK4072" s="1"/>
      <c r="BL4072" s="1"/>
      <c r="BM4072" s="1"/>
      <c r="BN4072" s="2"/>
      <c r="BO4072" s="1"/>
      <c r="BP4072" s="1"/>
      <c r="BQ4072" s="1"/>
      <c r="BR4072" s="2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2"/>
      <c r="CG4072" s="1"/>
      <c r="CH4072" s="1"/>
      <c r="CI4072" s="2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2"/>
      <c r="DR4072" s="1"/>
      <c r="DS4072" s="1"/>
      <c r="DT4072" s="1"/>
      <c r="DU4072" s="1"/>
      <c r="DV4072" s="1"/>
      <c r="DW4072" s="1"/>
    </row>
    <row r="4073" spans="1:127" x14ac:dyDescent="0.3">
      <c r="A4073" s="1"/>
      <c r="B4073" s="1"/>
      <c r="C4073" s="1"/>
      <c r="D4073" s="1"/>
      <c r="E4073" s="1"/>
      <c r="F4073" s="1"/>
      <c r="G4073" s="1"/>
      <c r="H4073" s="2"/>
      <c r="I4073" s="1"/>
      <c r="J4073" s="1"/>
      <c r="K4073" s="2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2"/>
      <c r="BF4073" s="1"/>
      <c r="BG4073" s="1"/>
      <c r="BH4073" s="1"/>
      <c r="BI4073" s="1"/>
      <c r="BJ4073" s="1"/>
      <c r="BK4073" s="1"/>
      <c r="BL4073" s="1"/>
      <c r="BM4073" s="1"/>
      <c r="BN4073" s="2"/>
      <c r="BO4073" s="1"/>
      <c r="BP4073" s="1"/>
      <c r="BQ4073" s="1"/>
      <c r="BR4073" s="2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2"/>
      <c r="CG4073" s="1"/>
      <c r="CH4073" s="1"/>
      <c r="CI4073" s="2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2"/>
      <c r="DR4073" s="1"/>
      <c r="DS4073" s="1"/>
      <c r="DT4073" s="1"/>
      <c r="DU4073" s="1"/>
      <c r="DV4073" s="1"/>
      <c r="DW4073" s="1"/>
    </row>
    <row r="4074" spans="1:127" x14ac:dyDescent="0.3">
      <c r="A4074" s="1"/>
      <c r="B4074" s="1"/>
      <c r="C4074" s="1"/>
      <c r="D4074" s="1"/>
      <c r="E4074" s="1"/>
      <c r="F4074" s="1"/>
      <c r="G4074" s="1"/>
      <c r="H4074" s="2"/>
      <c r="I4074" s="1"/>
      <c r="J4074" s="1"/>
      <c r="K4074" s="2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2"/>
      <c r="BF4074" s="1"/>
      <c r="BG4074" s="1"/>
      <c r="BH4074" s="1"/>
      <c r="BI4074" s="1"/>
      <c r="BJ4074" s="1"/>
      <c r="BK4074" s="1"/>
      <c r="BL4074" s="1"/>
      <c r="BM4074" s="1"/>
      <c r="BN4074" s="2"/>
      <c r="BO4074" s="1"/>
      <c r="BP4074" s="1"/>
      <c r="BQ4074" s="1"/>
      <c r="BR4074" s="2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2"/>
      <c r="CG4074" s="1"/>
      <c r="CH4074" s="1"/>
      <c r="CI4074" s="2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2"/>
      <c r="DR4074" s="1"/>
      <c r="DS4074" s="1"/>
      <c r="DT4074" s="1"/>
      <c r="DU4074" s="1"/>
      <c r="DV4074" s="1"/>
      <c r="DW4074" s="1"/>
    </row>
    <row r="4075" spans="1:127" x14ac:dyDescent="0.3">
      <c r="A4075" s="1"/>
      <c r="B4075" s="1"/>
      <c r="C4075" s="1"/>
      <c r="D4075" s="1"/>
      <c r="E4075" s="1"/>
      <c r="F4075" s="1"/>
      <c r="G4075" s="2"/>
      <c r="H4075" s="2"/>
      <c r="I4075" s="1"/>
      <c r="J4075" s="1"/>
      <c r="K4075" s="2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2"/>
      <c r="BF4075" s="1"/>
      <c r="BG4075" s="1"/>
      <c r="BH4075" s="1"/>
      <c r="BI4075" s="1"/>
      <c r="BJ4075" s="1"/>
      <c r="BK4075" s="1"/>
      <c r="BL4075" s="1"/>
      <c r="BM4075" s="1"/>
      <c r="BN4075" s="2"/>
      <c r="BO4075" s="1"/>
      <c r="BP4075" s="1"/>
      <c r="BQ4075" s="1"/>
      <c r="BR4075" s="2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2"/>
      <c r="CG4075" s="1"/>
      <c r="CH4075" s="1"/>
      <c r="CI4075" s="2"/>
      <c r="CJ4075" s="1"/>
      <c r="CK4075" s="1"/>
      <c r="CL4075" s="1"/>
      <c r="CM4075" s="1"/>
      <c r="CN4075" s="1"/>
      <c r="CO4075" s="1"/>
      <c r="CP4075" s="1"/>
      <c r="CQ4075" s="1"/>
      <c r="CR4075" s="2"/>
      <c r="CS4075" s="2"/>
      <c r="CT4075" s="2"/>
      <c r="CU4075" s="2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2"/>
      <c r="DR4075" s="1"/>
      <c r="DS4075" s="1"/>
      <c r="DT4075" s="1"/>
      <c r="DU4075" s="2"/>
      <c r="DV4075" s="1"/>
      <c r="DW4075" s="1"/>
    </row>
    <row r="4076" spans="1:127" x14ac:dyDescent="0.3">
      <c r="A4076" s="1"/>
      <c r="B4076" s="1"/>
      <c r="C4076" s="1"/>
      <c r="D4076" s="1"/>
      <c r="E4076" s="1"/>
      <c r="F4076" s="1"/>
      <c r="G4076" s="2"/>
      <c r="H4076" s="2"/>
      <c r="I4076" s="1"/>
      <c r="J4076" s="1"/>
      <c r="K4076" s="2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2"/>
      <c r="BF4076" s="1"/>
      <c r="BG4076" s="1"/>
      <c r="BH4076" s="1"/>
      <c r="BI4076" s="1"/>
      <c r="BJ4076" s="1"/>
      <c r="BK4076" s="1"/>
      <c r="BL4076" s="1"/>
      <c r="BM4076" s="1"/>
      <c r="BN4076" s="2"/>
      <c r="BO4076" s="1"/>
      <c r="BP4076" s="1"/>
      <c r="BQ4076" s="1"/>
      <c r="BR4076" s="2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2"/>
      <c r="CG4076" s="1"/>
      <c r="CH4076" s="1"/>
      <c r="CI4076" s="2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2"/>
      <c r="CU4076" s="2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2"/>
      <c r="DR4076" s="1"/>
      <c r="DS4076" s="1"/>
      <c r="DT4076" s="1"/>
      <c r="DU4076" s="2"/>
      <c r="DV4076" s="1"/>
      <c r="DW4076" s="1"/>
    </row>
    <row r="4077" spans="1:127" x14ac:dyDescent="0.3">
      <c r="A4077" s="1"/>
      <c r="B4077" s="1"/>
      <c r="C4077" s="1"/>
      <c r="D4077" s="1"/>
      <c r="E4077" s="1"/>
      <c r="F4077" s="1"/>
      <c r="G4077" s="2"/>
      <c r="H4077" s="2"/>
      <c r="I4077" s="1"/>
      <c r="J4077" s="1"/>
      <c r="K4077" s="2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2"/>
      <c r="BF4077" s="1"/>
      <c r="BG4077" s="1"/>
      <c r="BH4077" s="1"/>
      <c r="BI4077" s="1"/>
      <c r="BJ4077" s="1"/>
      <c r="BK4077" s="1"/>
      <c r="BL4077" s="1"/>
      <c r="BM4077" s="1"/>
      <c r="BN4077" s="2"/>
      <c r="BO4077" s="1"/>
      <c r="BP4077" s="1"/>
      <c r="BQ4077" s="1"/>
      <c r="BR4077" s="2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2"/>
      <c r="CG4077" s="1"/>
      <c r="CH4077" s="1"/>
      <c r="CI4077" s="2"/>
      <c r="CJ4077" s="1"/>
      <c r="CK4077" s="1"/>
      <c r="CL4077" s="1"/>
      <c r="CM4077" s="1"/>
      <c r="CN4077" s="1"/>
      <c r="CO4077" s="1"/>
      <c r="CP4077" s="1"/>
      <c r="CQ4077" s="1"/>
      <c r="CR4077" s="2"/>
      <c r="CS4077" s="2"/>
      <c r="CT4077" s="2"/>
      <c r="CU4077" s="2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2"/>
      <c r="DR4077" s="1"/>
      <c r="DS4077" s="1"/>
      <c r="DT4077" s="1"/>
      <c r="DU4077" s="2"/>
      <c r="DV4077" s="1"/>
      <c r="DW4077" s="1"/>
    </row>
    <row r="4078" spans="1:127" x14ac:dyDescent="0.3">
      <c r="A4078" s="1"/>
      <c r="B4078" s="1"/>
      <c r="C4078" s="1"/>
      <c r="D4078" s="1"/>
      <c r="E4078" s="1"/>
      <c r="F4078" s="1"/>
      <c r="G4078" s="1"/>
      <c r="H4078" s="2"/>
      <c r="I4078" s="1"/>
      <c r="J4078" s="1"/>
      <c r="K4078" s="2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2"/>
      <c r="BF4078" s="1"/>
      <c r="BG4078" s="1"/>
      <c r="BH4078" s="1"/>
      <c r="BI4078" s="1"/>
      <c r="BJ4078" s="1"/>
      <c r="BK4078" s="1"/>
      <c r="BL4078" s="1"/>
      <c r="BM4078" s="1"/>
      <c r="BN4078" s="2"/>
      <c r="BO4078" s="1"/>
      <c r="BP4078" s="1"/>
      <c r="BQ4078" s="1"/>
      <c r="BR4078" s="2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2"/>
      <c r="CG4078" s="1"/>
      <c r="CH4078" s="1"/>
      <c r="CI4078" s="2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2"/>
      <c r="DR4078" s="1"/>
      <c r="DS4078" s="1"/>
      <c r="DT4078" s="1"/>
      <c r="DU4078" s="1"/>
      <c r="DV4078" s="1"/>
      <c r="DW4078" s="1"/>
    </row>
    <row r="4079" spans="1:127" x14ac:dyDescent="0.3">
      <c r="A4079" s="1"/>
      <c r="B4079" s="1"/>
      <c r="C4079" s="1"/>
      <c r="D4079" s="1"/>
      <c r="E4079" s="1"/>
      <c r="F4079" s="1"/>
      <c r="G4079" s="1"/>
      <c r="H4079" s="2"/>
      <c r="I4079" s="1"/>
      <c r="J4079" s="1"/>
      <c r="K4079" s="2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2"/>
      <c r="BF4079" s="1"/>
      <c r="BG4079" s="1"/>
      <c r="BH4079" s="1"/>
      <c r="BI4079" s="1"/>
      <c r="BJ4079" s="1"/>
      <c r="BK4079" s="1"/>
      <c r="BL4079" s="1"/>
      <c r="BM4079" s="1"/>
      <c r="BN4079" s="2"/>
      <c r="BO4079" s="1"/>
      <c r="BP4079" s="1"/>
      <c r="BQ4079" s="1"/>
      <c r="BR4079" s="2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2"/>
      <c r="CG4079" s="1"/>
      <c r="CH4079" s="1"/>
      <c r="CI4079" s="2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2"/>
      <c r="DR4079" s="1"/>
      <c r="DS4079" s="1"/>
      <c r="DT4079" s="1"/>
      <c r="DU4079" s="1"/>
      <c r="DV4079" s="1"/>
      <c r="DW4079" s="1"/>
    </row>
    <row r="4080" spans="1:127" x14ac:dyDescent="0.3">
      <c r="A4080" s="1"/>
      <c r="B4080" s="1"/>
      <c r="C4080" s="1"/>
      <c r="D4080" s="1"/>
      <c r="E4080" s="1"/>
      <c r="F4080" s="1"/>
      <c r="G4080" s="1"/>
      <c r="H4080" s="2"/>
      <c r="I4080" s="1"/>
      <c r="J4080" s="1"/>
      <c r="K4080" s="2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2"/>
      <c r="BF4080" s="1"/>
      <c r="BG4080" s="1"/>
      <c r="BH4080" s="1"/>
      <c r="BI4080" s="1"/>
      <c r="BJ4080" s="1"/>
      <c r="BK4080" s="1"/>
      <c r="BL4080" s="1"/>
      <c r="BM4080" s="1"/>
      <c r="BN4080" s="2"/>
      <c r="BO4080" s="1"/>
      <c r="BP4080" s="1"/>
      <c r="BQ4080" s="1"/>
      <c r="BR4080" s="2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2"/>
      <c r="CG4080" s="1"/>
      <c r="CH4080" s="1"/>
      <c r="CI4080" s="2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2"/>
      <c r="DR4080" s="1"/>
      <c r="DS4080" s="1"/>
      <c r="DT4080" s="1"/>
      <c r="DU4080" s="1"/>
      <c r="DV4080" s="1"/>
      <c r="DW4080" s="1"/>
    </row>
    <row r="4081" spans="1:127" x14ac:dyDescent="0.3">
      <c r="A4081" s="1"/>
      <c r="B4081" s="1"/>
      <c r="C4081" s="1"/>
      <c r="D4081" s="1"/>
      <c r="E4081" s="1"/>
      <c r="F4081" s="1"/>
      <c r="G4081" s="1"/>
      <c r="H4081" s="2"/>
      <c r="I4081" s="1"/>
      <c r="J4081" s="1"/>
      <c r="K4081" s="2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2"/>
      <c r="BF4081" s="1"/>
      <c r="BG4081" s="1"/>
      <c r="BH4081" s="1"/>
      <c r="BI4081" s="1"/>
      <c r="BJ4081" s="1"/>
      <c r="BK4081" s="1"/>
      <c r="BL4081" s="1"/>
      <c r="BM4081" s="1"/>
      <c r="BN4081" s="2"/>
      <c r="BO4081" s="1"/>
      <c r="BP4081" s="1"/>
      <c r="BQ4081" s="1"/>
      <c r="BR4081" s="2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2"/>
      <c r="CG4081" s="1"/>
      <c r="CH4081" s="1"/>
      <c r="CI4081" s="2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2"/>
      <c r="DR4081" s="1"/>
      <c r="DS4081" s="1"/>
      <c r="DT4081" s="1"/>
      <c r="DU4081" s="1"/>
      <c r="DV4081" s="1"/>
      <c r="DW4081" s="1"/>
    </row>
    <row r="4082" spans="1:127" x14ac:dyDescent="0.3">
      <c r="A4082" s="1"/>
      <c r="B4082" s="1"/>
      <c r="C4082" s="1"/>
      <c r="D4082" s="1"/>
      <c r="E4082" s="1"/>
      <c r="F4082" s="1"/>
      <c r="G4082" s="1"/>
      <c r="H4082" s="2"/>
      <c r="I4082" s="1"/>
      <c r="J4082" s="1"/>
      <c r="K4082" s="2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2"/>
      <c r="BF4082" s="1"/>
      <c r="BG4082" s="1"/>
      <c r="BH4082" s="1"/>
      <c r="BI4082" s="1"/>
      <c r="BJ4082" s="1"/>
      <c r="BK4082" s="1"/>
      <c r="BL4082" s="1"/>
      <c r="BM4082" s="1"/>
      <c r="BN4082" s="2"/>
      <c r="BO4082" s="1"/>
      <c r="BP4082" s="1"/>
      <c r="BQ4082" s="1"/>
      <c r="BR4082" s="2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2"/>
      <c r="CG4082" s="1"/>
      <c r="CH4082" s="1"/>
      <c r="CI4082" s="2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2"/>
      <c r="DR4082" s="1"/>
      <c r="DS4082" s="1"/>
      <c r="DT4082" s="1"/>
      <c r="DU4082" s="1"/>
      <c r="DV4082" s="1"/>
      <c r="DW4082" s="1"/>
    </row>
    <row r="4083" spans="1:127" x14ac:dyDescent="0.3">
      <c r="A4083" s="1"/>
      <c r="B4083" s="1"/>
      <c r="C4083" s="1"/>
      <c r="D4083" s="1"/>
      <c r="E4083" s="1"/>
      <c r="F4083" s="1"/>
      <c r="G4083" s="1"/>
      <c r="H4083" s="2"/>
      <c r="I4083" s="1"/>
      <c r="J4083" s="1"/>
      <c r="K4083" s="2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2"/>
      <c r="BF4083" s="1"/>
      <c r="BG4083" s="1"/>
      <c r="BH4083" s="1"/>
      <c r="BI4083" s="1"/>
      <c r="BJ4083" s="1"/>
      <c r="BK4083" s="1"/>
      <c r="BL4083" s="1"/>
      <c r="BM4083" s="1"/>
      <c r="BN4083" s="2"/>
      <c r="BO4083" s="1"/>
      <c r="BP4083" s="1"/>
      <c r="BQ4083" s="1"/>
      <c r="BR4083" s="2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2"/>
      <c r="CG4083" s="1"/>
      <c r="CH4083" s="1"/>
      <c r="CI4083" s="2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2"/>
      <c r="DR4083" s="1"/>
      <c r="DS4083" s="1"/>
      <c r="DT4083" s="1"/>
      <c r="DU4083" s="1"/>
      <c r="DV4083" s="1"/>
      <c r="DW4083" s="1"/>
    </row>
    <row r="4084" spans="1:127" x14ac:dyDescent="0.3">
      <c r="A4084" s="1"/>
      <c r="B4084" s="1"/>
      <c r="C4084" s="1"/>
      <c r="D4084" s="1"/>
      <c r="E4084" s="1"/>
      <c r="F4084" s="1"/>
      <c r="G4084" s="1"/>
      <c r="H4084" s="2"/>
      <c r="I4084" s="1"/>
      <c r="J4084" s="1"/>
      <c r="K4084" s="2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2"/>
      <c r="BF4084" s="1"/>
      <c r="BG4084" s="1"/>
      <c r="BH4084" s="1"/>
      <c r="BI4084" s="1"/>
      <c r="BJ4084" s="1"/>
      <c r="BK4084" s="1"/>
      <c r="BL4084" s="1"/>
      <c r="BM4084" s="1"/>
      <c r="BN4084" s="2"/>
      <c r="BO4084" s="1"/>
      <c r="BP4084" s="1"/>
      <c r="BQ4084" s="1"/>
      <c r="BR4084" s="2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2"/>
      <c r="CG4084" s="1"/>
      <c r="CH4084" s="1"/>
      <c r="CI4084" s="2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2"/>
      <c r="DR4084" s="1"/>
      <c r="DS4084" s="1"/>
      <c r="DT4084" s="1"/>
      <c r="DU4084" s="1"/>
      <c r="DV4084" s="1"/>
      <c r="DW4084" s="1"/>
    </row>
    <row r="4085" spans="1:127" x14ac:dyDescent="0.3">
      <c r="A4085" s="1"/>
      <c r="B4085" s="1"/>
      <c r="C4085" s="1"/>
      <c r="D4085" s="1"/>
      <c r="E4085" s="1"/>
      <c r="F4085" s="1"/>
      <c r="G4085" s="1"/>
      <c r="H4085" s="2"/>
      <c r="I4085" s="1"/>
      <c r="J4085" s="1"/>
      <c r="K4085" s="2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2"/>
      <c r="BF4085" s="1"/>
      <c r="BG4085" s="1"/>
      <c r="BH4085" s="1"/>
      <c r="BI4085" s="1"/>
      <c r="BJ4085" s="1"/>
      <c r="BK4085" s="1"/>
      <c r="BL4085" s="1"/>
      <c r="BM4085" s="1"/>
      <c r="BN4085" s="2"/>
      <c r="BO4085" s="1"/>
      <c r="BP4085" s="1"/>
      <c r="BQ4085" s="1"/>
      <c r="BR4085" s="2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2"/>
      <c r="CG4085" s="1"/>
      <c r="CH4085" s="1"/>
      <c r="CI4085" s="2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2"/>
      <c r="DR4085" s="1"/>
      <c r="DS4085" s="1"/>
      <c r="DT4085" s="1"/>
      <c r="DU4085" s="1"/>
      <c r="DV4085" s="1"/>
      <c r="DW4085" s="1"/>
    </row>
    <row r="4086" spans="1:127" x14ac:dyDescent="0.3">
      <c r="A4086" s="1"/>
      <c r="B4086" s="1"/>
      <c r="C4086" s="1"/>
      <c r="D4086" s="1"/>
      <c r="E4086" s="1"/>
      <c r="F4086" s="1"/>
      <c r="G4086" s="1"/>
      <c r="H4086" s="2"/>
      <c r="I4086" s="1"/>
      <c r="J4086" s="1"/>
      <c r="K4086" s="2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2"/>
      <c r="BF4086" s="1"/>
      <c r="BG4086" s="1"/>
      <c r="BH4086" s="1"/>
      <c r="BI4086" s="1"/>
      <c r="BJ4086" s="1"/>
      <c r="BK4086" s="1"/>
      <c r="BL4086" s="1"/>
      <c r="BM4086" s="1"/>
      <c r="BN4086" s="2"/>
      <c r="BO4086" s="1"/>
      <c r="BP4086" s="1"/>
      <c r="BQ4086" s="1"/>
      <c r="BR4086" s="2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2"/>
      <c r="CG4086" s="1"/>
      <c r="CH4086" s="1"/>
      <c r="CI4086" s="2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2"/>
      <c r="DR4086" s="1"/>
      <c r="DS4086" s="1"/>
      <c r="DT4086" s="1"/>
      <c r="DU4086" s="1"/>
      <c r="DV4086" s="1"/>
      <c r="DW4086" s="1"/>
    </row>
    <row r="4087" spans="1:127" x14ac:dyDescent="0.3">
      <c r="A4087" s="1"/>
      <c r="B4087" s="1"/>
      <c r="C4087" s="1"/>
      <c r="D4087" s="1"/>
      <c r="E4087" s="1"/>
      <c r="F4087" s="1"/>
      <c r="G4087" s="1"/>
      <c r="H4087" s="2"/>
      <c r="I4087" s="1"/>
      <c r="J4087" s="1"/>
      <c r="K4087" s="2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2"/>
      <c r="BF4087" s="1"/>
      <c r="BG4087" s="1"/>
      <c r="BH4087" s="1"/>
      <c r="BI4087" s="1"/>
      <c r="BJ4087" s="1"/>
      <c r="BK4087" s="1"/>
      <c r="BL4087" s="1"/>
      <c r="BM4087" s="1"/>
      <c r="BN4087" s="2"/>
      <c r="BO4087" s="1"/>
      <c r="BP4087" s="1"/>
      <c r="BQ4087" s="1"/>
      <c r="BR4087" s="2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2"/>
      <c r="CG4087" s="1"/>
      <c r="CH4087" s="1"/>
      <c r="CI4087" s="2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2"/>
      <c r="DR4087" s="1"/>
      <c r="DS4087" s="1"/>
      <c r="DT4087" s="1"/>
      <c r="DU4087" s="1"/>
      <c r="DV4087" s="1"/>
      <c r="DW4087" s="1"/>
    </row>
    <row r="4088" spans="1:127" x14ac:dyDescent="0.3">
      <c r="A4088" s="1"/>
      <c r="B4088" s="1"/>
      <c r="C4088" s="1"/>
      <c r="D4088" s="1"/>
      <c r="E4088" s="1"/>
      <c r="F4088" s="1"/>
      <c r="G4088" s="2"/>
      <c r="H4088" s="2"/>
      <c r="I4088" s="1"/>
      <c r="J4088" s="1"/>
      <c r="K4088" s="2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2"/>
      <c r="BF4088" s="1"/>
      <c r="BG4088" s="1"/>
      <c r="BH4088" s="1"/>
      <c r="BI4088" s="1"/>
      <c r="BJ4088" s="1"/>
      <c r="BK4088" s="1"/>
      <c r="BL4088" s="1"/>
      <c r="BM4088" s="1"/>
      <c r="BN4088" s="2"/>
      <c r="BO4088" s="1"/>
      <c r="BP4088" s="1"/>
      <c r="BQ4088" s="1"/>
      <c r="BR4088" s="2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2"/>
      <c r="CG4088" s="1"/>
      <c r="CH4088" s="1"/>
      <c r="CI4088" s="2"/>
      <c r="CJ4088" s="1"/>
      <c r="CK4088" s="1"/>
      <c r="CL4088" s="1"/>
      <c r="CM4088" s="1"/>
      <c r="CN4088" s="1"/>
      <c r="CO4088" s="1"/>
      <c r="CP4088" s="1"/>
      <c r="CQ4088" s="1"/>
      <c r="CR4088" s="2"/>
      <c r="CS4088" s="2"/>
      <c r="CT4088" s="2"/>
      <c r="CU4088" s="2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2"/>
      <c r="DR4088" s="1"/>
      <c r="DS4088" s="1"/>
      <c r="DT4088" s="1"/>
      <c r="DU4088" s="2"/>
      <c r="DV4088" s="1"/>
      <c r="DW4088" s="1"/>
    </row>
    <row r="4089" spans="1:127" x14ac:dyDescent="0.3">
      <c r="A4089" s="1"/>
      <c r="B4089" s="1"/>
      <c r="C4089" s="1"/>
      <c r="D4089" s="1"/>
      <c r="E4089" s="1"/>
      <c r="F4089" s="1"/>
      <c r="G4089" s="2"/>
      <c r="H4089" s="2"/>
      <c r="I4089" s="1"/>
      <c r="J4089" s="1"/>
      <c r="K4089" s="2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2"/>
      <c r="BF4089" s="1"/>
      <c r="BG4089" s="1"/>
      <c r="BH4089" s="1"/>
      <c r="BI4089" s="1"/>
      <c r="BJ4089" s="1"/>
      <c r="BK4089" s="1"/>
      <c r="BL4089" s="1"/>
      <c r="BM4089" s="1"/>
      <c r="BN4089" s="2"/>
      <c r="BO4089" s="1"/>
      <c r="BP4089" s="1"/>
      <c r="BQ4089" s="1"/>
      <c r="BR4089" s="2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2"/>
      <c r="CG4089" s="1"/>
      <c r="CH4089" s="1"/>
      <c r="CI4089" s="2"/>
      <c r="CJ4089" s="1"/>
      <c r="CK4089" s="1"/>
      <c r="CL4089" s="1"/>
      <c r="CM4089" s="1"/>
      <c r="CN4089" s="1"/>
      <c r="CO4089" s="1"/>
      <c r="CP4089" s="1"/>
      <c r="CQ4089" s="1"/>
      <c r="CR4089" s="2"/>
      <c r="CS4089" s="2"/>
      <c r="CT4089" s="2"/>
      <c r="CU4089" s="2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2"/>
      <c r="DR4089" s="1"/>
      <c r="DS4089" s="1"/>
      <c r="DT4089" s="1"/>
      <c r="DU4089" s="2"/>
      <c r="DV4089" s="1"/>
      <c r="DW4089" s="1"/>
    </row>
    <row r="4090" spans="1:127" x14ac:dyDescent="0.3">
      <c r="A4090" s="1"/>
      <c r="B4090" s="1"/>
      <c r="C4090" s="1"/>
      <c r="D4090" s="1"/>
      <c r="E4090" s="1"/>
      <c r="F4090" s="1"/>
      <c r="G4090" s="2"/>
      <c r="H4090" s="2"/>
      <c r="I4090" s="1"/>
      <c r="J4090" s="1"/>
      <c r="K4090" s="2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2"/>
      <c r="BF4090" s="1"/>
      <c r="BG4090" s="1"/>
      <c r="BH4090" s="1"/>
      <c r="BI4090" s="1"/>
      <c r="BJ4090" s="1"/>
      <c r="BK4090" s="1"/>
      <c r="BL4090" s="1"/>
      <c r="BM4090" s="1"/>
      <c r="BN4090" s="2"/>
      <c r="BO4090" s="1"/>
      <c r="BP4090" s="1"/>
      <c r="BQ4090" s="1"/>
      <c r="BR4090" s="2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2"/>
      <c r="CG4090" s="1"/>
      <c r="CH4090" s="1"/>
      <c r="CI4090" s="2"/>
      <c r="CJ4090" s="1"/>
      <c r="CK4090" s="1"/>
      <c r="CL4090" s="1"/>
      <c r="CM4090" s="1"/>
      <c r="CN4090" s="1"/>
      <c r="CO4090" s="1"/>
      <c r="CP4090" s="1"/>
      <c r="CQ4090" s="1"/>
      <c r="CR4090" s="2"/>
      <c r="CS4090" s="2"/>
      <c r="CT4090" s="2"/>
      <c r="CU4090" s="2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2"/>
      <c r="DR4090" s="1"/>
      <c r="DS4090" s="1"/>
      <c r="DT4090" s="1"/>
      <c r="DU4090" s="2"/>
      <c r="DV4090" s="1"/>
      <c r="DW4090" s="1"/>
    </row>
    <row r="4091" spans="1:127" x14ac:dyDescent="0.3">
      <c r="A4091" s="1"/>
      <c r="B4091" s="1"/>
      <c r="C4091" s="1"/>
      <c r="D4091" s="1"/>
      <c r="E4091" s="1"/>
      <c r="F4091" s="1"/>
      <c r="G4091" s="2"/>
      <c r="H4091" s="2"/>
      <c r="I4091" s="1"/>
      <c r="J4091" s="1"/>
      <c r="K4091" s="2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2"/>
      <c r="BF4091" s="1"/>
      <c r="BG4091" s="1"/>
      <c r="BH4091" s="1"/>
      <c r="BI4091" s="1"/>
      <c r="BJ4091" s="1"/>
      <c r="BK4091" s="1"/>
      <c r="BL4091" s="1"/>
      <c r="BM4091" s="1"/>
      <c r="BN4091" s="2"/>
      <c r="BO4091" s="1"/>
      <c r="BP4091" s="1"/>
      <c r="BQ4091" s="1"/>
      <c r="BR4091" s="2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2"/>
      <c r="CG4091" s="1"/>
      <c r="CH4091" s="1"/>
      <c r="CI4091" s="2"/>
      <c r="CJ4091" s="1"/>
      <c r="CK4091" s="1"/>
      <c r="CL4091" s="1"/>
      <c r="CM4091" s="1"/>
      <c r="CN4091" s="1"/>
      <c r="CO4091" s="1"/>
      <c r="CP4091" s="1"/>
      <c r="CQ4091" s="1"/>
      <c r="CR4091" s="2"/>
      <c r="CS4091" s="2"/>
      <c r="CT4091" s="2"/>
      <c r="CU4091" s="2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2"/>
      <c r="DR4091" s="1"/>
      <c r="DS4091" s="1"/>
      <c r="DT4091" s="1"/>
      <c r="DU4091" s="2"/>
      <c r="DV4091" s="1"/>
      <c r="DW4091" s="1"/>
    </row>
    <row r="4092" spans="1:127" x14ac:dyDescent="0.3">
      <c r="A4092" s="1"/>
      <c r="B4092" s="1"/>
      <c r="C4092" s="1"/>
      <c r="D4092" s="1"/>
      <c r="E4092" s="1"/>
      <c r="F4092" s="1"/>
      <c r="G4092" s="2"/>
      <c r="H4092" s="2"/>
      <c r="I4092" s="1"/>
      <c r="J4092" s="1"/>
      <c r="K4092" s="2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2"/>
      <c r="BF4092" s="1"/>
      <c r="BG4092" s="1"/>
      <c r="BH4092" s="1"/>
      <c r="BI4092" s="1"/>
      <c r="BJ4092" s="1"/>
      <c r="BK4092" s="1"/>
      <c r="BL4092" s="1"/>
      <c r="BM4092" s="1"/>
      <c r="BN4092" s="2"/>
      <c r="BO4092" s="1"/>
      <c r="BP4092" s="1"/>
      <c r="BQ4092" s="1"/>
      <c r="BR4092" s="2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2"/>
      <c r="CG4092" s="1"/>
      <c r="CH4092" s="1"/>
      <c r="CI4092" s="2"/>
      <c r="CJ4092" s="1"/>
      <c r="CK4092" s="1"/>
      <c r="CL4092" s="1"/>
      <c r="CM4092" s="1"/>
      <c r="CN4092" s="1"/>
      <c r="CO4092" s="1"/>
      <c r="CP4092" s="1"/>
      <c r="CQ4092" s="1"/>
      <c r="CR4092" s="2"/>
      <c r="CS4092" s="2"/>
      <c r="CT4092" s="2"/>
      <c r="CU4092" s="2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2"/>
      <c r="DR4092" s="1"/>
      <c r="DS4092" s="1"/>
      <c r="DT4092" s="1"/>
      <c r="DU4092" s="2"/>
      <c r="DV4092" s="1"/>
      <c r="DW4092" s="1"/>
    </row>
    <row r="4093" spans="1:127" x14ac:dyDescent="0.3">
      <c r="A4093" s="1"/>
      <c r="B4093" s="1"/>
      <c r="C4093" s="1"/>
      <c r="D4093" s="1"/>
      <c r="E4093" s="1"/>
      <c r="F4093" s="1"/>
      <c r="G4093" s="2"/>
      <c r="H4093" s="2"/>
      <c r="I4093" s="1"/>
      <c r="J4093" s="1"/>
      <c r="K4093" s="2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2"/>
      <c r="BF4093" s="1"/>
      <c r="BG4093" s="1"/>
      <c r="BH4093" s="1"/>
      <c r="BI4093" s="1"/>
      <c r="BJ4093" s="1"/>
      <c r="BK4093" s="1"/>
      <c r="BL4093" s="1"/>
      <c r="BM4093" s="1"/>
      <c r="BN4093" s="2"/>
      <c r="BO4093" s="1"/>
      <c r="BP4093" s="1"/>
      <c r="BQ4093" s="1"/>
      <c r="BR4093" s="2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2"/>
      <c r="CG4093" s="1"/>
      <c r="CH4093" s="1"/>
      <c r="CI4093" s="2"/>
      <c r="CJ4093" s="1"/>
      <c r="CK4093" s="1"/>
      <c r="CL4093" s="1"/>
      <c r="CM4093" s="1"/>
      <c r="CN4093" s="1"/>
      <c r="CO4093" s="1"/>
      <c r="CP4093" s="1"/>
      <c r="CQ4093" s="1"/>
      <c r="CR4093" s="2"/>
      <c r="CS4093" s="2"/>
      <c r="CT4093" s="2"/>
      <c r="CU4093" s="2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2"/>
      <c r="DR4093" s="1"/>
      <c r="DS4093" s="1"/>
      <c r="DT4093" s="1"/>
      <c r="DU4093" s="2"/>
      <c r="DV4093" s="1"/>
      <c r="DW4093" s="1"/>
    </row>
    <row r="4094" spans="1:127" x14ac:dyDescent="0.3">
      <c r="A4094" s="1"/>
      <c r="B4094" s="1"/>
      <c r="C4094" s="1"/>
      <c r="D4094" s="1"/>
      <c r="E4094" s="1"/>
      <c r="F4094" s="1"/>
      <c r="G4094" s="1"/>
      <c r="H4094" s="2"/>
      <c r="I4094" s="1"/>
      <c r="J4094" s="1"/>
      <c r="K4094" s="2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2"/>
      <c r="BF4094" s="1"/>
      <c r="BG4094" s="1"/>
      <c r="BH4094" s="1"/>
      <c r="BI4094" s="1"/>
      <c r="BJ4094" s="1"/>
      <c r="BK4094" s="1"/>
      <c r="BL4094" s="1"/>
      <c r="BM4094" s="1"/>
      <c r="BN4094" s="2"/>
      <c r="BO4094" s="1"/>
      <c r="BP4094" s="1"/>
      <c r="BQ4094" s="1"/>
      <c r="BR4094" s="2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2"/>
      <c r="CG4094" s="1"/>
      <c r="CH4094" s="1"/>
      <c r="CI4094" s="2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2"/>
      <c r="DR4094" s="1"/>
      <c r="DS4094" s="1"/>
      <c r="DT4094" s="1"/>
      <c r="DU4094" s="2"/>
      <c r="DV4094" s="1"/>
      <c r="DW4094" s="1"/>
    </row>
    <row r="4095" spans="1:127" x14ac:dyDescent="0.3">
      <c r="A4095" s="1"/>
      <c r="B4095" s="1"/>
      <c r="C4095" s="1"/>
      <c r="D4095" s="1"/>
      <c r="E4095" s="1"/>
      <c r="F4095" s="1"/>
      <c r="G4095" s="1"/>
      <c r="H4095" s="2"/>
      <c r="I4095" s="1"/>
      <c r="J4095" s="1"/>
      <c r="K4095" s="2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2"/>
      <c r="BF4095" s="1"/>
      <c r="BG4095" s="1"/>
      <c r="BH4095" s="1"/>
      <c r="BI4095" s="1"/>
      <c r="BJ4095" s="1"/>
      <c r="BK4095" s="1"/>
      <c r="BL4095" s="1"/>
      <c r="BM4095" s="1"/>
      <c r="BN4095" s="2"/>
      <c r="BO4095" s="1"/>
      <c r="BP4095" s="1"/>
      <c r="BQ4095" s="1"/>
      <c r="BR4095" s="2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2"/>
      <c r="CG4095" s="1"/>
      <c r="CH4095" s="1"/>
      <c r="CI4095" s="2"/>
      <c r="CJ4095" s="1"/>
      <c r="CK4095" s="1"/>
      <c r="CL4095" s="1"/>
      <c r="CM4095" s="1"/>
      <c r="CN4095" s="1"/>
      <c r="CO4095" s="1"/>
      <c r="CP4095" s="1"/>
      <c r="CQ4095" s="1"/>
      <c r="CR4095" s="2"/>
      <c r="CS4095" s="2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2"/>
      <c r="DR4095" s="1"/>
      <c r="DS4095" s="1"/>
      <c r="DT4095" s="1"/>
      <c r="DU4095" s="2"/>
      <c r="DV4095" s="1"/>
      <c r="DW4095" s="1"/>
    </row>
    <row r="4096" spans="1:127" x14ac:dyDescent="0.3">
      <c r="A4096" s="1"/>
      <c r="B4096" s="1"/>
      <c r="C4096" s="1"/>
      <c r="D4096" s="1"/>
      <c r="E4096" s="1"/>
      <c r="F4096" s="1"/>
      <c r="G4096" s="1"/>
      <c r="H4096" s="2"/>
      <c r="I4096" s="1"/>
      <c r="J4096" s="1"/>
      <c r="K4096" s="2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2"/>
      <c r="BF4096" s="1"/>
      <c r="BG4096" s="1"/>
      <c r="BH4096" s="1"/>
      <c r="BI4096" s="1"/>
      <c r="BJ4096" s="1"/>
      <c r="BK4096" s="1"/>
      <c r="BL4096" s="1"/>
      <c r="BM4096" s="1"/>
      <c r="BN4096" s="2"/>
      <c r="BO4096" s="1"/>
      <c r="BP4096" s="1"/>
      <c r="BQ4096" s="1"/>
      <c r="BR4096" s="2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2"/>
      <c r="CG4096" s="1"/>
      <c r="CH4096" s="1"/>
      <c r="CI4096" s="2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2"/>
      <c r="DR4096" s="1"/>
      <c r="DS4096" s="1"/>
      <c r="DT4096" s="1"/>
      <c r="DU4096" s="1"/>
      <c r="DV4096" s="1"/>
      <c r="DW4096" s="1"/>
    </row>
    <row r="4097" spans="1:127" x14ac:dyDescent="0.3">
      <c r="A4097" s="1"/>
      <c r="B4097" s="1"/>
      <c r="C4097" s="1"/>
      <c r="D4097" s="1"/>
      <c r="E4097" s="1"/>
      <c r="F4097" s="1"/>
      <c r="G4097" s="1"/>
      <c r="H4097" s="2"/>
      <c r="I4097" s="1"/>
      <c r="J4097" s="1"/>
      <c r="K4097" s="2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2"/>
      <c r="BF4097" s="1"/>
      <c r="BG4097" s="1"/>
      <c r="BH4097" s="1"/>
      <c r="BI4097" s="1"/>
      <c r="BJ4097" s="1"/>
      <c r="BK4097" s="1"/>
      <c r="BL4097" s="1"/>
      <c r="BM4097" s="1"/>
      <c r="BN4097" s="2"/>
      <c r="BO4097" s="1"/>
      <c r="BP4097" s="1"/>
      <c r="BQ4097" s="1"/>
      <c r="BR4097" s="2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2"/>
      <c r="CG4097" s="1"/>
      <c r="CH4097" s="1"/>
      <c r="CI4097" s="2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2"/>
      <c r="DR4097" s="1"/>
      <c r="DS4097" s="1"/>
      <c r="DT4097" s="1"/>
      <c r="DU4097" s="1"/>
      <c r="DV4097" s="1"/>
      <c r="DW4097" s="1"/>
    </row>
    <row r="4098" spans="1:127" x14ac:dyDescent="0.3">
      <c r="A4098" s="1"/>
      <c r="B4098" s="1"/>
      <c r="C4098" s="1"/>
      <c r="D4098" s="1"/>
      <c r="E4098" s="1"/>
      <c r="F4098" s="1"/>
      <c r="G4098" s="1"/>
      <c r="H4098" s="2"/>
      <c r="I4098" s="1"/>
      <c r="J4098" s="1"/>
      <c r="K4098" s="2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2"/>
      <c r="BF4098" s="1"/>
      <c r="BG4098" s="1"/>
      <c r="BH4098" s="1"/>
      <c r="BI4098" s="1"/>
      <c r="BJ4098" s="1"/>
      <c r="BK4098" s="1"/>
      <c r="BL4098" s="1"/>
      <c r="BM4098" s="1"/>
      <c r="BN4098" s="2"/>
      <c r="BO4098" s="1"/>
      <c r="BP4098" s="1"/>
      <c r="BQ4098" s="1"/>
      <c r="BR4098" s="2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2"/>
      <c r="CG4098" s="1"/>
      <c r="CH4098" s="1"/>
      <c r="CI4098" s="2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2"/>
      <c r="DR4098" s="1"/>
      <c r="DS4098" s="1"/>
      <c r="DT4098" s="1"/>
      <c r="DU4098" s="1"/>
      <c r="DV4098" s="1"/>
      <c r="DW4098" s="1"/>
    </row>
    <row r="4099" spans="1:127" x14ac:dyDescent="0.3">
      <c r="A4099" s="1"/>
      <c r="B4099" s="1"/>
      <c r="C4099" s="1"/>
      <c r="D4099" s="1"/>
      <c r="E4099" s="1"/>
      <c r="F4099" s="1"/>
      <c r="G4099" s="2"/>
      <c r="H4099" s="2"/>
      <c r="I4099" s="1"/>
      <c r="J4099" s="1"/>
      <c r="K4099" s="2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2"/>
      <c r="BF4099" s="1"/>
      <c r="BG4099" s="1"/>
      <c r="BH4099" s="1"/>
      <c r="BI4099" s="1"/>
      <c r="BJ4099" s="1"/>
      <c r="BK4099" s="1"/>
      <c r="BL4099" s="1"/>
      <c r="BM4099" s="1"/>
      <c r="BN4099" s="2"/>
      <c r="BO4099" s="1"/>
      <c r="BP4099" s="1"/>
      <c r="BQ4099" s="1"/>
      <c r="BR4099" s="2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2"/>
      <c r="CG4099" s="1"/>
      <c r="CH4099" s="1"/>
      <c r="CI4099" s="2"/>
      <c r="CJ4099" s="1"/>
      <c r="CK4099" s="1"/>
      <c r="CL4099" s="1"/>
      <c r="CM4099" s="1"/>
      <c r="CN4099" s="1"/>
      <c r="CO4099" s="1"/>
      <c r="CP4099" s="1"/>
      <c r="CQ4099" s="1"/>
      <c r="CR4099" s="2"/>
      <c r="CS4099" s="2"/>
      <c r="CT4099" s="2"/>
      <c r="CU4099" s="2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2"/>
      <c r="DR4099" s="1"/>
      <c r="DS4099" s="1"/>
      <c r="DT4099" s="1"/>
      <c r="DU4099" s="2"/>
      <c r="DV4099" s="1"/>
      <c r="DW4099" s="1"/>
    </row>
    <row r="4100" spans="1:127" x14ac:dyDescent="0.3">
      <c r="A4100" s="1"/>
      <c r="B4100" s="1"/>
      <c r="C4100" s="1"/>
      <c r="D4100" s="1"/>
      <c r="E4100" s="1"/>
      <c r="F4100" s="1"/>
      <c r="G4100" s="2"/>
      <c r="H4100" s="2"/>
      <c r="I4100" s="1"/>
      <c r="J4100" s="1"/>
      <c r="K4100" s="2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2"/>
      <c r="BF4100" s="1"/>
      <c r="BG4100" s="1"/>
      <c r="BH4100" s="1"/>
      <c r="BI4100" s="1"/>
      <c r="BJ4100" s="1"/>
      <c r="BK4100" s="1"/>
      <c r="BL4100" s="1"/>
      <c r="BM4100" s="1"/>
      <c r="BN4100" s="2"/>
      <c r="BO4100" s="1"/>
      <c r="BP4100" s="1"/>
      <c r="BQ4100" s="1"/>
      <c r="BR4100" s="2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2"/>
      <c r="CG4100" s="1"/>
      <c r="CH4100" s="1"/>
      <c r="CI4100" s="2"/>
      <c r="CJ4100" s="1"/>
      <c r="CK4100" s="1"/>
      <c r="CL4100" s="1"/>
      <c r="CM4100" s="1"/>
      <c r="CN4100" s="1"/>
      <c r="CO4100" s="1"/>
      <c r="CP4100" s="1"/>
      <c r="CQ4100" s="1"/>
      <c r="CR4100" s="2"/>
      <c r="CS4100" s="2"/>
      <c r="CT4100" s="2"/>
      <c r="CU4100" s="2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2"/>
      <c r="DR4100" s="1"/>
      <c r="DS4100" s="1"/>
      <c r="DT4100" s="1"/>
      <c r="DU4100" s="2"/>
      <c r="DV4100" s="1"/>
      <c r="DW4100" s="1"/>
    </row>
    <row r="4101" spans="1:127" x14ac:dyDescent="0.3">
      <c r="A4101" s="1"/>
      <c r="B4101" s="1"/>
      <c r="C4101" s="1"/>
      <c r="D4101" s="1"/>
      <c r="E4101" s="1"/>
      <c r="F4101" s="1"/>
      <c r="G4101" s="2"/>
      <c r="H4101" s="2"/>
      <c r="I4101" s="1"/>
      <c r="J4101" s="1"/>
      <c r="K4101" s="2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2"/>
      <c r="BF4101" s="1"/>
      <c r="BG4101" s="1"/>
      <c r="BH4101" s="1"/>
      <c r="BI4101" s="1"/>
      <c r="BJ4101" s="1"/>
      <c r="BK4101" s="1"/>
      <c r="BL4101" s="1"/>
      <c r="BM4101" s="1"/>
      <c r="BN4101" s="2"/>
      <c r="BO4101" s="1"/>
      <c r="BP4101" s="1"/>
      <c r="BQ4101" s="1"/>
      <c r="BR4101" s="2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2"/>
      <c r="CG4101" s="1"/>
      <c r="CH4101" s="1"/>
      <c r="CI4101" s="2"/>
      <c r="CJ4101" s="1"/>
      <c r="CK4101" s="1"/>
      <c r="CL4101" s="1"/>
      <c r="CM4101" s="1"/>
      <c r="CN4101" s="1"/>
      <c r="CO4101" s="1"/>
      <c r="CP4101" s="1"/>
      <c r="CQ4101" s="1"/>
      <c r="CR4101" s="2"/>
      <c r="CS4101" s="2"/>
      <c r="CT4101" s="2"/>
      <c r="CU4101" s="2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2"/>
      <c r="DR4101" s="1"/>
      <c r="DS4101" s="1"/>
      <c r="DT4101" s="1"/>
      <c r="DU4101" s="2"/>
      <c r="DV4101" s="1"/>
      <c r="DW4101" s="1"/>
    </row>
    <row r="4102" spans="1:127" x14ac:dyDescent="0.3">
      <c r="A4102" s="1"/>
      <c r="B4102" s="1"/>
      <c r="C4102" s="1"/>
      <c r="D4102" s="1"/>
      <c r="E4102" s="1"/>
      <c r="F4102" s="1"/>
      <c r="G4102" s="2"/>
      <c r="H4102" s="2"/>
      <c r="I4102" s="1"/>
      <c r="J4102" s="1"/>
      <c r="K4102" s="2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2"/>
      <c r="BF4102" s="1"/>
      <c r="BG4102" s="1"/>
      <c r="BH4102" s="1"/>
      <c r="BI4102" s="1"/>
      <c r="BJ4102" s="1"/>
      <c r="BK4102" s="1"/>
      <c r="BL4102" s="1"/>
      <c r="BM4102" s="1"/>
      <c r="BN4102" s="2"/>
      <c r="BO4102" s="1"/>
      <c r="BP4102" s="1"/>
      <c r="BQ4102" s="1"/>
      <c r="BR4102" s="2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2"/>
      <c r="CG4102" s="1"/>
      <c r="CH4102" s="1"/>
      <c r="CI4102" s="2"/>
      <c r="CJ4102" s="1"/>
      <c r="CK4102" s="1"/>
      <c r="CL4102" s="1"/>
      <c r="CM4102" s="1"/>
      <c r="CN4102" s="1"/>
      <c r="CO4102" s="1"/>
      <c r="CP4102" s="1"/>
      <c r="CQ4102" s="1"/>
      <c r="CR4102" s="2"/>
      <c r="CS4102" s="2"/>
      <c r="CT4102" s="2"/>
      <c r="CU4102" s="2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2"/>
      <c r="DR4102" s="1"/>
      <c r="DS4102" s="1"/>
      <c r="DT4102" s="1"/>
      <c r="DU4102" s="2"/>
      <c r="DV4102" s="1"/>
      <c r="DW4102" s="1"/>
    </row>
    <row r="4103" spans="1:127" x14ac:dyDescent="0.3">
      <c r="A4103" s="1"/>
      <c r="B4103" s="1"/>
      <c r="C4103" s="1"/>
      <c r="D4103" s="1"/>
      <c r="E4103" s="1"/>
      <c r="F4103" s="1"/>
      <c r="G4103" s="2"/>
      <c r="H4103" s="2"/>
      <c r="I4103" s="1"/>
      <c r="J4103" s="1"/>
      <c r="K4103" s="2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2"/>
      <c r="BF4103" s="1"/>
      <c r="BG4103" s="1"/>
      <c r="BH4103" s="1"/>
      <c r="BI4103" s="1"/>
      <c r="BJ4103" s="1"/>
      <c r="BK4103" s="1"/>
      <c r="BL4103" s="1"/>
      <c r="BM4103" s="1"/>
      <c r="BN4103" s="2"/>
      <c r="BO4103" s="1"/>
      <c r="BP4103" s="1"/>
      <c r="BQ4103" s="1"/>
      <c r="BR4103" s="2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2"/>
      <c r="CG4103" s="1"/>
      <c r="CH4103" s="1"/>
      <c r="CI4103" s="2"/>
      <c r="CJ4103" s="1"/>
      <c r="CK4103" s="1"/>
      <c r="CL4103" s="1"/>
      <c r="CM4103" s="1"/>
      <c r="CN4103" s="1"/>
      <c r="CO4103" s="1"/>
      <c r="CP4103" s="1"/>
      <c r="CQ4103" s="1"/>
      <c r="CR4103" s="2"/>
      <c r="CS4103" s="2"/>
      <c r="CT4103" s="2"/>
      <c r="CU4103" s="2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2"/>
      <c r="DR4103" s="1"/>
      <c r="DS4103" s="1"/>
      <c r="DT4103" s="1"/>
      <c r="DU4103" s="2"/>
      <c r="DV4103" s="1"/>
      <c r="DW4103" s="1"/>
    </row>
    <row r="4104" spans="1:127" x14ac:dyDescent="0.3">
      <c r="A4104" s="1"/>
      <c r="B4104" s="1"/>
      <c r="C4104" s="1"/>
      <c r="D4104" s="1"/>
      <c r="E4104" s="1"/>
      <c r="F4104" s="1"/>
      <c r="G4104" s="2"/>
      <c r="H4104" s="2"/>
      <c r="I4104" s="1"/>
      <c r="J4104" s="1"/>
      <c r="K4104" s="2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2"/>
      <c r="BF4104" s="1"/>
      <c r="BG4104" s="1"/>
      <c r="BH4104" s="1"/>
      <c r="BI4104" s="1"/>
      <c r="BJ4104" s="1"/>
      <c r="BK4104" s="1"/>
      <c r="BL4104" s="1"/>
      <c r="BM4104" s="1"/>
      <c r="BN4104" s="2"/>
      <c r="BO4104" s="1"/>
      <c r="BP4104" s="1"/>
      <c r="BQ4104" s="1"/>
      <c r="BR4104" s="2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2"/>
      <c r="CG4104" s="1"/>
      <c r="CH4104" s="1"/>
      <c r="CI4104" s="2"/>
      <c r="CJ4104" s="1"/>
      <c r="CK4104" s="1"/>
      <c r="CL4104" s="1"/>
      <c r="CM4104" s="1"/>
      <c r="CN4104" s="1"/>
      <c r="CO4104" s="1"/>
      <c r="CP4104" s="1"/>
      <c r="CQ4104" s="1"/>
      <c r="CR4104" s="2"/>
      <c r="CS4104" s="2"/>
      <c r="CT4104" s="2"/>
      <c r="CU4104" s="2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2"/>
      <c r="DR4104" s="1"/>
      <c r="DS4104" s="1"/>
      <c r="DT4104" s="1"/>
      <c r="DU4104" s="2"/>
      <c r="DV4104" s="1"/>
      <c r="DW4104" s="1"/>
    </row>
    <row r="4105" spans="1:127" x14ac:dyDescent="0.3">
      <c r="A4105" s="1"/>
      <c r="B4105" s="1"/>
      <c r="C4105" s="1"/>
      <c r="D4105" s="1"/>
      <c r="E4105" s="1"/>
      <c r="F4105" s="1"/>
      <c r="G4105" s="2"/>
      <c r="H4105" s="2"/>
      <c r="I4105" s="1"/>
      <c r="J4105" s="1"/>
      <c r="K4105" s="2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2"/>
      <c r="BF4105" s="1"/>
      <c r="BG4105" s="1"/>
      <c r="BH4105" s="1"/>
      <c r="BI4105" s="1"/>
      <c r="BJ4105" s="1"/>
      <c r="BK4105" s="1"/>
      <c r="BL4105" s="1"/>
      <c r="BM4105" s="1"/>
      <c r="BN4105" s="2"/>
      <c r="BO4105" s="1"/>
      <c r="BP4105" s="1"/>
      <c r="BQ4105" s="1"/>
      <c r="BR4105" s="2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2"/>
      <c r="CG4105" s="1"/>
      <c r="CH4105" s="1"/>
      <c r="CI4105" s="2"/>
      <c r="CJ4105" s="1"/>
      <c r="CK4105" s="1"/>
      <c r="CL4105" s="1"/>
      <c r="CM4105" s="1"/>
      <c r="CN4105" s="1"/>
      <c r="CO4105" s="1"/>
      <c r="CP4105" s="1"/>
      <c r="CQ4105" s="1"/>
      <c r="CR4105" s="2"/>
      <c r="CS4105" s="2"/>
      <c r="CT4105" s="2"/>
      <c r="CU4105" s="2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2"/>
      <c r="DR4105" s="1"/>
      <c r="DS4105" s="1"/>
      <c r="DT4105" s="1"/>
      <c r="DU4105" s="2"/>
      <c r="DV4105" s="1"/>
      <c r="DW4105" s="1"/>
    </row>
    <row r="4106" spans="1:127" x14ac:dyDescent="0.3">
      <c r="A4106" s="1"/>
      <c r="B4106" s="1"/>
      <c r="C4106" s="1"/>
      <c r="D4106" s="1"/>
      <c r="E4106" s="1"/>
      <c r="F4106" s="1"/>
      <c r="G4106" s="2"/>
      <c r="H4106" s="2"/>
      <c r="I4106" s="1"/>
      <c r="J4106" s="1"/>
      <c r="K4106" s="2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2"/>
      <c r="BF4106" s="1"/>
      <c r="BG4106" s="1"/>
      <c r="BH4106" s="1"/>
      <c r="BI4106" s="1"/>
      <c r="BJ4106" s="1"/>
      <c r="BK4106" s="1"/>
      <c r="BL4106" s="1"/>
      <c r="BM4106" s="1"/>
      <c r="BN4106" s="2"/>
      <c r="BO4106" s="1"/>
      <c r="BP4106" s="1"/>
      <c r="BQ4106" s="1"/>
      <c r="BR4106" s="2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2"/>
      <c r="CG4106" s="1"/>
      <c r="CH4106" s="1"/>
      <c r="CI4106" s="2"/>
      <c r="CJ4106" s="1"/>
      <c r="CK4106" s="1"/>
      <c r="CL4106" s="1"/>
      <c r="CM4106" s="1"/>
      <c r="CN4106" s="1"/>
      <c r="CO4106" s="1"/>
      <c r="CP4106" s="1"/>
      <c r="CQ4106" s="1"/>
      <c r="CR4106" s="2"/>
      <c r="CS4106" s="2"/>
      <c r="CT4106" s="2"/>
      <c r="CU4106" s="2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2"/>
      <c r="DR4106" s="1"/>
      <c r="DS4106" s="1"/>
      <c r="DT4106" s="1"/>
      <c r="DU4106" s="2"/>
      <c r="DV4106" s="1"/>
      <c r="DW4106" s="1"/>
    </row>
    <row r="4107" spans="1:127" x14ac:dyDescent="0.3">
      <c r="A4107" s="1"/>
      <c r="B4107" s="1"/>
      <c r="C4107" s="1"/>
      <c r="D4107" s="1"/>
      <c r="E4107" s="1"/>
      <c r="F4107" s="1"/>
      <c r="G4107" s="2"/>
      <c r="H4107" s="2"/>
      <c r="I4107" s="1"/>
      <c r="J4107" s="1"/>
      <c r="K4107" s="2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2"/>
      <c r="BF4107" s="1"/>
      <c r="BG4107" s="1"/>
      <c r="BH4107" s="1"/>
      <c r="BI4107" s="1"/>
      <c r="BJ4107" s="1"/>
      <c r="BK4107" s="1"/>
      <c r="BL4107" s="1"/>
      <c r="BM4107" s="1"/>
      <c r="BN4107" s="2"/>
      <c r="BO4107" s="1"/>
      <c r="BP4107" s="1"/>
      <c r="BQ4107" s="1"/>
      <c r="BR4107" s="2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2"/>
      <c r="CG4107" s="1"/>
      <c r="CH4107" s="1"/>
      <c r="CI4107" s="2"/>
      <c r="CJ4107" s="1"/>
      <c r="CK4107" s="1"/>
      <c r="CL4107" s="1"/>
      <c r="CM4107" s="1"/>
      <c r="CN4107" s="1"/>
      <c r="CO4107" s="1"/>
      <c r="CP4107" s="1"/>
      <c r="CQ4107" s="1"/>
      <c r="CR4107" s="2"/>
      <c r="CS4107" s="2"/>
      <c r="CT4107" s="2"/>
      <c r="CU4107" s="2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2"/>
      <c r="DR4107" s="1"/>
      <c r="DS4107" s="1"/>
      <c r="DT4107" s="1"/>
      <c r="DU4107" s="2"/>
      <c r="DV4107" s="1"/>
      <c r="DW4107" s="1"/>
    </row>
    <row r="4108" spans="1:127" x14ac:dyDescent="0.3">
      <c r="A4108" s="1"/>
      <c r="B4108" s="1"/>
      <c r="C4108" s="1"/>
      <c r="D4108" s="1"/>
      <c r="E4108" s="1"/>
      <c r="F4108" s="1"/>
      <c r="G4108" s="1"/>
      <c r="H4108" s="2"/>
      <c r="I4108" s="1"/>
      <c r="J4108" s="1"/>
      <c r="K4108" s="2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2"/>
      <c r="BF4108" s="1"/>
      <c r="BG4108" s="1"/>
      <c r="BH4108" s="1"/>
      <c r="BI4108" s="1"/>
      <c r="BJ4108" s="1"/>
      <c r="BK4108" s="1"/>
      <c r="BL4108" s="1"/>
      <c r="BM4108" s="1"/>
      <c r="BN4108" s="2"/>
      <c r="BO4108" s="1"/>
      <c r="BP4108" s="1"/>
      <c r="BQ4108" s="1"/>
      <c r="BR4108" s="2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2"/>
      <c r="CG4108" s="1"/>
      <c r="CH4108" s="1"/>
      <c r="CI4108" s="2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2"/>
      <c r="DR4108" s="1"/>
      <c r="DS4108" s="1"/>
      <c r="DT4108" s="1"/>
      <c r="DU4108" s="1"/>
      <c r="DV4108" s="1"/>
      <c r="DW4108" s="1"/>
    </row>
    <row r="4109" spans="1:127" x14ac:dyDescent="0.3">
      <c r="A4109" s="1"/>
      <c r="B4109" s="1"/>
      <c r="C4109" s="1"/>
      <c r="D4109" s="1"/>
      <c r="E4109" s="1"/>
      <c r="F4109" s="1"/>
      <c r="G4109" s="2"/>
      <c r="H4109" s="2"/>
      <c r="I4109" s="1"/>
      <c r="J4109" s="1"/>
      <c r="K4109" s="2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2"/>
      <c r="BF4109" s="1"/>
      <c r="BG4109" s="1"/>
      <c r="BH4109" s="1"/>
      <c r="BI4109" s="1"/>
      <c r="BJ4109" s="1"/>
      <c r="BK4109" s="1"/>
      <c r="BL4109" s="1"/>
      <c r="BM4109" s="1"/>
      <c r="BN4109" s="2"/>
      <c r="BO4109" s="1"/>
      <c r="BP4109" s="1"/>
      <c r="BQ4109" s="1"/>
      <c r="BR4109" s="2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2"/>
      <c r="CG4109" s="1"/>
      <c r="CH4109" s="1"/>
      <c r="CI4109" s="2"/>
      <c r="CJ4109" s="1"/>
      <c r="CK4109" s="1"/>
      <c r="CL4109" s="1"/>
      <c r="CM4109" s="1"/>
      <c r="CN4109" s="1"/>
      <c r="CO4109" s="1"/>
      <c r="CP4109" s="1"/>
      <c r="CQ4109" s="1"/>
      <c r="CR4109" s="2"/>
      <c r="CS4109" s="2"/>
      <c r="CT4109" s="2"/>
      <c r="CU4109" s="2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2"/>
      <c r="DR4109" s="1"/>
      <c r="DS4109" s="1"/>
      <c r="DT4109" s="1"/>
      <c r="DU4109" s="2"/>
      <c r="DV4109" s="1"/>
      <c r="DW4109" s="1"/>
    </row>
    <row r="4110" spans="1:127" x14ac:dyDescent="0.3">
      <c r="A4110" s="1"/>
      <c r="B4110" s="1"/>
      <c r="C4110" s="1"/>
      <c r="D4110" s="1"/>
      <c r="E4110" s="1"/>
      <c r="F4110" s="1"/>
      <c r="G4110" s="1"/>
      <c r="H4110" s="2"/>
      <c r="I4110" s="1"/>
      <c r="J4110" s="1"/>
      <c r="K4110" s="2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2"/>
      <c r="BF4110" s="1"/>
      <c r="BG4110" s="1"/>
      <c r="BH4110" s="1"/>
      <c r="BI4110" s="1"/>
      <c r="BJ4110" s="1"/>
      <c r="BK4110" s="1"/>
      <c r="BL4110" s="1"/>
      <c r="BM4110" s="1"/>
      <c r="BN4110" s="2"/>
      <c r="BO4110" s="1"/>
      <c r="BP4110" s="1"/>
      <c r="BQ4110" s="1"/>
      <c r="BR4110" s="2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2"/>
      <c r="CG4110" s="1"/>
      <c r="CH4110" s="1"/>
      <c r="CI4110" s="2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2"/>
      <c r="DR4110" s="1"/>
      <c r="DS4110" s="1"/>
      <c r="DT4110" s="1"/>
      <c r="DU4110" s="1"/>
      <c r="DV4110" s="1"/>
      <c r="DW4110" s="1"/>
    </row>
    <row r="4111" spans="1:127" x14ac:dyDescent="0.3">
      <c r="A4111" s="1"/>
      <c r="B4111" s="1"/>
      <c r="C4111" s="1"/>
      <c r="D4111" s="1"/>
      <c r="E4111" s="1"/>
      <c r="F4111" s="1"/>
      <c r="G4111" s="1"/>
      <c r="H4111" s="2"/>
      <c r="I4111" s="1"/>
      <c r="J4111" s="1"/>
      <c r="K4111" s="2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2"/>
      <c r="BF4111" s="1"/>
      <c r="BG4111" s="1"/>
      <c r="BH4111" s="1"/>
      <c r="BI4111" s="1"/>
      <c r="BJ4111" s="1"/>
      <c r="BK4111" s="1"/>
      <c r="BL4111" s="1"/>
      <c r="BM4111" s="1"/>
      <c r="BN4111" s="2"/>
      <c r="BO4111" s="1"/>
      <c r="BP4111" s="1"/>
      <c r="BQ4111" s="1"/>
      <c r="BR4111" s="2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2"/>
      <c r="CG4111" s="1"/>
      <c r="CH4111" s="1"/>
      <c r="CI4111" s="2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2"/>
      <c r="DR4111" s="1"/>
      <c r="DS4111" s="1"/>
      <c r="DT4111" s="1"/>
      <c r="DU4111" s="1"/>
      <c r="DV4111" s="1"/>
      <c r="DW4111" s="1"/>
    </row>
    <row r="4112" spans="1:127" x14ac:dyDescent="0.3">
      <c r="A4112" s="1"/>
      <c r="B4112" s="1"/>
      <c r="C4112" s="1"/>
      <c r="D4112" s="1"/>
      <c r="E4112" s="1"/>
      <c r="F4112" s="1"/>
      <c r="G4112" s="1"/>
      <c r="H4112" s="2"/>
      <c r="I4112" s="1"/>
      <c r="J4112" s="1"/>
      <c r="K4112" s="2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2"/>
      <c r="BF4112" s="1"/>
      <c r="BG4112" s="1"/>
      <c r="BH4112" s="1"/>
      <c r="BI4112" s="1"/>
      <c r="BJ4112" s="1"/>
      <c r="BK4112" s="1"/>
      <c r="BL4112" s="1"/>
      <c r="BM4112" s="1"/>
      <c r="BN4112" s="2"/>
      <c r="BO4112" s="1"/>
      <c r="BP4112" s="1"/>
      <c r="BQ4112" s="1"/>
      <c r="BR4112" s="2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2"/>
      <c r="CG4112" s="1"/>
      <c r="CH4112" s="1"/>
      <c r="CI4112" s="2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2"/>
      <c r="DR4112" s="1"/>
      <c r="DS4112" s="1"/>
      <c r="DT4112" s="1"/>
      <c r="DU4112" s="1"/>
      <c r="DV4112" s="1"/>
      <c r="DW4112" s="1"/>
    </row>
    <row r="4113" spans="1:127" x14ac:dyDescent="0.3">
      <c r="A4113" s="1"/>
      <c r="B4113" s="1"/>
      <c r="C4113" s="1"/>
      <c r="D4113" s="1"/>
      <c r="E4113" s="1"/>
      <c r="F4113" s="1"/>
      <c r="G4113" s="1"/>
      <c r="H4113" s="2"/>
      <c r="I4113" s="1"/>
      <c r="J4113" s="1"/>
      <c r="K4113" s="2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2"/>
      <c r="BF4113" s="1"/>
      <c r="BG4113" s="1"/>
      <c r="BH4113" s="1"/>
      <c r="BI4113" s="1"/>
      <c r="BJ4113" s="1"/>
      <c r="BK4113" s="1"/>
      <c r="BL4113" s="1"/>
      <c r="BM4113" s="1"/>
      <c r="BN4113" s="2"/>
      <c r="BO4113" s="1"/>
      <c r="BP4113" s="1"/>
      <c r="BQ4113" s="1"/>
      <c r="BR4113" s="2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2"/>
      <c r="CG4113" s="1"/>
      <c r="CH4113" s="1"/>
      <c r="CI4113" s="2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2"/>
      <c r="DR4113" s="1"/>
      <c r="DS4113" s="1"/>
      <c r="DT4113" s="1"/>
      <c r="DU4113" s="1"/>
      <c r="DV4113" s="1"/>
      <c r="DW4113" s="1"/>
    </row>
    <row r="4114" spans="1:127" x14ac:dyDescent="0.3">
      <c r="A4114" s="1"/>
      <c r="B4114" s="1"/>
      <c r="C4114" s="1"/>
      <c r="D4114" s="1"/>
      <c r="E4114" s="1"/>
      <c r="F4114" s="1"/>
      <c r="G4114" s="2"/>
      <c r="H4114" s="2"/>
      <c r="I4114" s="1"/>
      <c r="J4114" s="1"/>
      <c r="K4114" s="2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2"/>
      <c r="BF4114" s="1"/>
      <c r="BG4114" s="1"/>
      <c r="BH4114" s="1"/>
      <c r="BI4114" s="1"/>
      <c r="BJ4114" s="1"/>
      <c r="BK4114" s="1"/>
      <c r="BL4114" s="1"/>
      <c r="BM4114" s="1"/>
      <c r="BN4114" s="2"/>
      <c r="BO4114" s="1"/>
      <c r="BP4114" s="1"/>
      <c r="BQ4114" s="1"/>
      <c r="BR4114" s="2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2"/>
      <c r="CG4114" s="1"/>
      <c r="CH4114" s="1"/>
      <c r="CI4114" s="2"/>
      <c r="CJ4114" s="1"/>
      <c r="CK4114" s="1"/>
      <c r="CL4114" s="1"/>
      <c r="CM4114" s="1"/>
      <c r="CN4114" s="1"/>
      <c r="CO4114" s="1"/>
      <c r="CP4114" s="1"/>
      <c r="CQ4114" s="1"/>
      <c r="CR4114" s="2"/>
      <c r="CS4114" s="2"/>
      <c r="CT4114" s="2"/>
      <c r="CU4114" s="2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2"/>
      <c r="DR4114" s="1"/>
      <c r="DS4114" s="1"/>
      <c r="DT4114" s="1"/>
      <c r="DU4114" s="2"/>
      <c r="DV4114" s="1"/>
      <c r="DW4114" s="1"/>
    </row>
    <row r="4115" spans="1:127" x14ac:dyDescent="0.3">
      <c r="A4115" s="1"/>
      <c r="B4115" s="1"/>
      <c r="C4115" s="1"/>
      <c r="D4115" s="1"/>
      <c r="E4115" s="1"/>
      <c r="F4115" s="1"/>
      <c r="G4115" s="2"/>
      <c r="H4115" s="2"/>
      <c r="I4115" s="1"/>
      <c r="J4115" s="1"/>
      <c r="K4115" s="2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2"/>
      <c r="BF4115" s="1"/>
      <c r="BG4115" s="1"/>
      <c r="BH4115" s="1"/>
      <c r="BI4115" s="1"/>
      <c r="BJ4115" s="1"/>
      <c r="BK4115" s="1"/>
      <c r="BL4115" s="1"/>
      <c r="BM4115" s="1"/>
      <c r="BN4115" s="2"/>
      <c r="BO4115" s="1"/>
      <c r="BP4115" s="1"/>
      <c r="BQ4115" s="1"/>
      <c r="BR4115" s="2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2"/>
      <c r="CG4115" s="1"/>
      <c r="CH4115" s="1"/>
      <c r="CI4115" s="2"/>
      <c r="CJ4115" s="1"/>
      <c r="CK4115" s="1"/>
      <c r="CL4115" s="1"/>
      <c r="CM4115" s="1"/>
      <c r="CN4115" s="1"/>
      <c r="CO4115" s="1"/>
      <c r="CP4115" s="1"/>
      <c r="CQ4115" s="1"/>
      <c r="CR4115" s="2"/>
      <c r="CS4115" s="2"/>
      <c r="CT4115" s="2"/>
      <c r="CU4115" s="2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2"/>
      <c r="DR4115" s="1"/>
      <c r="DS4115" s="1"/>
      <c r="DT4115" s="1"/>
      <c r="DU4115" s="2"/>
      <c r="DV4115" s="1"/>
      <c r="DW4115" s="1"/>
    </row>
    <row r="4116" spans="1:127" x14ac:dyDescent="0.3">
      <c r="A4116" s="1"/>
      <c r="B4116" s="1"/>
      <c r="C4116" s="1"/>
      <c r="D4116" s="1"/>
      <c r="E4116" s="1"/>
      <c r="F4116" s="1"/>
      <c r="G4116" s="2"/>
      <c r="H4116" s="2"/>
      <c r="I4116" s="1"/>
      <c r="J4116" s="1"/>
      <c r="K4116" s="2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2"/>
      <c r="BF4116" s="1"/>
      <c r="BG4116" s="1"/>
      <c r="BH4116" s="1"/>
      <c r="BI4116" s="1"/>
      <c r="BJ4116" s="1"/>
      <c r="BK4116" s="1"/>
      <c r="BL4116" s="1"/>
      <c r="BM4116" s="1"/>
      <c r="BN4116" s="2"/>
      <c r="BO4116" s="1"/>
      <c r="BP4116" s="1"/>
      <c r="BQ4116" s="1"/>
      <c r="BR4116" s="2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2"/>
      <c r="CG4116" s="1"/>
      <c r="CH4116" s="1"/>
      <c r="CI4116" s="2"/>
      <c r="CJ4116" s="1"/>
      <c r="CK4116" s="1"/>
      <c r="CL4116" s="1"/>
      <c r="CM4116" s="1"/>
      <c r="CN4116" s="1"/>
      <c r="CO4116" s="1"/>
      <c r="CP4116" s="1"/>
      <c r="CQ4116" s="1"/>
      <c r="CR4116" s="2"/>
      <c r="CS4116" s="2"/>
      <c r="CT4116" s="2"/>
      <c r="CU4116" s="2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2"/>
      <c r="DR4116" s="1"/>
      <c r="DS4116" s="1"/>
      <c r="DT4116" s="1"/>
      <c r="DU4116" s="2"/>
      <c r="DV4116" s="1"/>
      <c r="DW4116" s="1"/>
    </row>
    <row r="4117" spans="1:127" x14ac:dyDescent="0.3">
      <c r="A4117" s="1"/>
      <c r="B4117" s="1"/>
      <c r="C4117" s="1"/>
      <c r="D4117" s="1"/>
      <c r="E4117" s="1"/>
      <c r="F4117" s="1"/>
      <c r="G4117" s="2"/>
      <c r="H4117" s="2"/>
      <c r="I4117" s="1"/>
      <c r="J4117" s="1"/>
      <c r="K4117" s="2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2"/>
      <c r="BF4117" s="1"/>
      <c r="BG4117" s="1"/>
      <c r="BH4117" s="1"/>
      <c r="BI4117" s="1"/>
      <c r="BJ4117" s="1"/>
      <c r="BK4117" s="1"/>
      <c r="BL4117" s="1"/>
      <c r="BM4117" s="1"/>
      <c r="BN4117" s="2"/>
      <c r="BO4117" s="1"/>
      <c r="BP4117" s="1"/>
      <c r="BQ4117" s="1"/>
      <c r="BR4117" s="2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2"/>
      <c r="CG4117" s="1"/>
      <c r="CH4117" s="1"/>
      <c r="CI4117" s="2"/>
      <c r="CJ4117" s="1"/>
      <c r="CK4117" s="1"/>
      <c r="CL4117" s="1"/>
      <c r="CM4117" s="1"/>
      <c r="CN4117" s="1"/>
      <c r="CO4117" s="1"/>
      <c r="CP4117" s="1"/>
      <c r="CQ4117" s="1"/>
      <c r="CR4117" s="2"/>
      <c r="CS4117" s="2"/>
      <c r="CT4117" s="2"/>
      <c r="CU4117" s="2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2"/>
      <c r="DR4117" s="1"/>
      <c r="DS4117" s="1"/>
      <c r="DT4117" s="1"/>
      <c r="DU4117" s="2"/>
      <c r="DV4117" s="1"/>
      <c r="DW4117" s="1"/>
    </row>
    <row r="4118" spans="1:127" x14ac:dyDescent="0.3">
      <c r="A4118" s="1"/>
      <c r="B4118" s="1"/>
      <c r="C4118" s="1"/>
      <c r="D4118" s="1"/>
      <c r="E4118" s="1"/>
      <c r="F4118" s="1"/>
      <c r="G4118" s="2"/>
      <c r="H4118" s="2"/>
      <c r="I4118" s="1"/>
      <c r="J4118" s="1"/>
      <c r="K4118" s="2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2"/>
      <c r="BF4118" s="1"/>
      <c r="BG4118" s="1"/>
      <c r="BH4118" s="1"/>
      <c r="BI4118" s="1"/>
      <c r="BJ4118" s="1"/>
      <c r="BK4118" s="1"/>
      <c r="BL4118" s="1"/>
      <c r="BM4118" s="1"/>
      <c r="BN4118" s="2"/>
      <c r="BO4118" s="1"/>
      <c r="BP4118" s="1"/>
      <c r="BQ4118" s="1"/>
      <c r="BR4118" s="2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2"/>
      <c r="CG4118" s="1"/>
      <c r="CH4118" s="1"/>
      <c r="CI4118" s="2"/>
      <c r="CJ4118" s="1"/>
      <c r="CK4118" s="1"/>
      <c r="CL4118" s="1"/>
      <c r="CM4118" s="1"/>
      <c r="CN4118" s="1"/>
      <c r="CO4118" s="1"/>
      <c r="CP4118" s="1"/>
      <c r="CQ4118" s="1"/>
      <c r="CR4118" s="2"/>
      <c r="CS4118" s="2"/>
      <c r="CT4118" s="2"/>
      <c r="CU4118" s="2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2"/>
      <c r="DR4118" s="1"/>
      <c r="DS4118" s="1"/>
      <c r="DT4118" s="1"/>
      <c r="DU4118" s="2"/>
      <c r="DV4118" s="1"/>
      <c r="DW4118" s="1"/>
    </row>
    <row r="4119" spans="1:127" x14ac:dyDescent="0.3">
      <c r="A4119" s="1"/>
      <c r="B4119" s="1"/>
      <c r="C4119" s="1"/>
      <c r="D4119" s="1"/>
      <c r="E4119" s="1"/>
      <c r="F4119" s="1"/>
      <c r="G4119" s="2"/>
      <c r="H4119" s="2"/>
      <c r="I4119" s="1"/>
      <c r="J4119" s="1"/>
      <c r="K4119" s="2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2"/>
      <c r="BF4119" s="1"/>
      <c r="BG4119" s="1"/>
      <c r="BH4119" s="1"/>
      <c r="BI4119" s="1"/>
      <c r="BJ4119" s="1"/>
      <c r="BK4119" s="1"/>
      <c r="BL4119" s="1"/>
      <c r="BM4119" s="1"/>
      <c r="BN4119" s="2"/>
      <c r="BO4119" s="1"/>
      <c r="BP4119" s="1"/>
      <c r="BQ4119" s="1"/>
      <c r="BR4119" s="2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2"/>
      <c r="CG4119" s="1"/>
      <c r="CH4119" s="1"/>
      <c r="CI4119" s="2"/>
      <c r="CJ4119" s="1"/>
      <c r="CK4119" s="1"/>
      <c r="CL4119" s="1"/>
      <c r="CM4119" s="1"/>
      <c r="CN4119" s="1"/>
      <c r="CO4119" s="1"/>
      <c r="CP4119" s="1"/>
      <c r="CQ4119" s="1"/>
      <c r="CR4119" s="2"/>
      <c r="CS4119" s="2"/>
      <c r="CT4119" s="2"/>
      <c r="CU4119" s="2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2"/>
      <c r="DR4119" s="1"/>
      <c r="DS4119" s="1"/>
      <c r="DT4119" s="1"/>
      <c r="DU4119" s="2"/>
      <c r="DV4119" s="1"/>
      <c r="DW4119" s="1"/>
    </row>
    <row r="4120" spans="1:127" x14ac:dyDescent="0.3">
      <c r="A4120" s="1"/>
      <c r="B4120" s="1"/>
      <c r="C4120" s="1"/>
      <c r="D4120" s="1"/>
      <c r="E4120" s="1"/>
      <c r="F4120" s="1"/>
      <c r="G4120" s="1"/>
      <c r="H4120" s="2"/>
      <c r="I4120" s="1"/>
      <c r="J4120" s="1"/>
      <c r="K4120" s="2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2"/>
      <c r="BO4120" s="1"/>
      <c r="BP4120" s="1"/>
      <c r="BQ4120" s="1"/>
      <c r="BR4120" s="2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2"/>
      <c r="CG4120" s="1"/>
      <c r="CH4120" s="1"/>
      <c r="CI4120" s="2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2"/>
      <c r="DR4120" s="1"/>
      <c r="DS4120" s="1"/>
      <c r="DT4120" s="1"/>
      <c r="DU4120" s="1"/>
      <c r="DV4120" s="1"/>
      <c r="DW4120" s="1"/>
    </row>
    <row r="4121" spans="1:127" x14ac:dyDescent="0.3">
      <c r="A4121" s="1"/>
      <c r="B4121" s="1"/>
      <c r="C4121" s="1"/>
      <c r="D4121" s="1"/>
      <c r="E4121" s="1"/>
      <c r="F4121" s="1"/>
      <c r="G4121" s="1"/>
      <c r="H4121" s="2"/>
      <c r="I4121" s="1"/>
      <c r="J4121" s="1"/>
      <c r="K4121" s="2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2"/>
      <c r="BF4121" s="1"/>
      <c r="BG4121" s="1"/>
      <c r="BH4121" s="1"/>
      <c r="BI4121" s="1"/>
      <c r="BJ4121" s="1"/>
      <c r="BK4121" s="1"/>
      <c r="BL4121" s="1"/>
      <c r="BM4121" s="1"/>
      <c r="BN4121" s="2"/>
      <c r="BO4121" s="1"/>
      <c r="BP4121" s="1"/>
      <c r="BQ4121" s="1"/>
      <c r="BR4121" s="2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2"/>
      <c r="CG4121" s="1"/>
      <c r="CH4121" s="1"/>
      <c r="CI4121" s="2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2"/>
      <c r="DR4121" s="1"/>
      <c r="DS4121" s="1"/>
      <c r="DT4121" s="1"/>
      <c r="DU4121" s="1"/>
      <c r="DV4121" s="1"/>
      <c r="DW4121" s="1"/>
    </row>
    <row r="4122" spans="1:127" x14ac:dyDescent="0.3">
      <c r="A4122" s="1"/>
      <c r="B4122" s="1"/>
      <c r="C4122" s="1"/>
      <c r="D4122" s="1"/>
      <c r="E4122" s="1"/>
      <c r="F4122" s="1"/>
      <c r="G4122" s="2"/>
      <c r="H4122" s="2"/>
      <c r="I4122" s="1"/>
      <c r="J4122" s="1"/>
      <c r="K4122" s="2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2"/>
      <c r="BF4122" s="1"/>
      <c r="BG4122" s="1"/>
      <c r="BH4122" s="1"/>
      <c r="BI4122" s="1"/>
      <c r="BJ4122" s="1"/>
      <c r="BK4122" s="1"/>
      <c r="BL4122" s="1"/>
      <c r="BM4122" s="1"/>
      <c r="BN4122" s="2"/>
      <c r="BO4122" s="1"/>
      <c r="BP4122" s="1"/>
      <c r="BQ4122" s="1"/>
      <c r="BR4122" s="2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2"/>
      <c r="CG4122" s="1"/>
      <c r="CH4122" s="1"/>
      <c r="CI4122" s="2"/>
      <c r="CJ4122" s="1"/>
      <c r="CK4122" s="1"/>
      <c r="CL4122" s="1"/>
      <c r="CM4122" s="1"/>
      <c r="CN4122" s="1"/>
      <c r="CO4122" s="1"/>
      <c r="CP4122" s="1"/>
      <c r="CQ4122" s="1"/>
      <c r="CR4122" s="2"/>
      <c r="CS4122" s="2"/>
      <c r="CT4122" s="2"/>
      <c r="CU4122" s="2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2"/>
      <c r="DR4122" s="1"/>
      <c r="DS4122" s="1"/>
      <c r="DT4122" s="1"/>
      <c r="DU4122" s="2"/>
      <c r="DV4122" s="1"/>
      <c r="DW4122" s="1"/>
    </row>
    <row r="4123" spans="1:127" x14ac:dyDescent="0.3">
      <c r="A4123" s="1"/>
      <c r="B4123" s="1"/>
      <c r="C4123" s="1"/>
      <c r="D4123" s="1"/>
      <c r="E4123" s="1"/>
      <c r="F4123" s="1"/>
      <c r="G4123" s="2"/>
      <c r="H4123" s="2"/>
      <c r="I4123" s="1"/>
      <c r="J4123" s="1"/>
      <c r="K4123" s="2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2"/>
      <c r="BF4123" s="1"/>
      <c r="BG4123" s="1"/>
      <c r="BH4123" s="1"/>
      <c r="BI4123" s="1"/>
      <c r="BJ4123" s="1"/>
      <c r="BK4123" s="1"/>
      <c r="BL4123" s="1"/>
      <c r="BM4123" s="1"/>
      <c r="BN4123" s="2"/>
      <c r="BO4123" s="1"/>
      <c r="BP4123" s="1"/>
      <c r="BQ4123" s="1"/>
      <c r="BR4123" s="2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2"/>
      <c r="CG4123" s="1"/>
      <c r="CH4123" s="1"/>
      <c r="CI4123" s="2"/>
      <c r="CJ4123" s="1"/>
      <c r="CK4123" s="1"/>
      <c r="CL4123" s="1"/>
      <c r="CM4123" s="1"/>
      <c r="CN4123" s="1"/>
      <c r="CO4123" s="1"/>
      <c r="CP4123" s="1"/>
      <c r="CQ4123" s="1"/>
      <c r="CR4123" s="2"/>
      <c r="CS4123" s="2"/>
      <c r="CT4123" s="2"/>
      <c r="CU4123" s="2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2"/>
      <c r="DR4123" s="1"/>
      <c r="DS4123" s="1"/>
      <c r="DT4123" s="1"/>
      <c r="DU4123" s="2"/>
      <c r="DV4123" s="1"/>
      <c r="DW4123" s="1"/>
    </row>
    <row r="4124" spans="1:127" x14ac:dyDescent="0.3">
      <c r="A4124" s="1"/>
      <c r="B4124" s="1"/>
      <c r="C4124" s="1"/>
      <c r="D4124" s="1"/>
      <c r="E4124" s="1"/>
      <c r="F4124" s="1"/>
      <c r="G4124" s="2"/>
      <c r="H4124" s="2"/>
      <c r="I4124" s="1"/>
      <c r="J4124" s="1"/>
      <c r="K4124" s="2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2"/>
      <c r="BF4124" s="1"/>
      <c r="BG4124" s="1"/>
      <c r="BH4124" s="1"/>
      <c r="BI4124" s="1"/>
      <c r="BJ4124" s="1"/>
      <c r="BK4124" s="1"/>
      <c r="BL4124" s="1"/>
      <c r="BM4124" s="1"/>
      <c r="BN4124" s="2"/>
      <c r="BO4124" s="1"/>
      <c r="BP4124" s="1"/>
      <c r="BQ4124" s="1"/>
      <c r="BR4124" s="2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2"/>
      <c r="CG4124" s="1"/>
      <c r="CH4124" s="1"/>
      <c r="CI4124" s="2"/>
      <c r="CJ4124" s="1"/>
      <c r="CK4124" s="1"/>
      <c r="CL4124" s="1"/>
      <c r="CM4124" s="1"/>
      <c r="CN4124" s="1"/>
      <c r="CO4124" s="1"/>
      <c r="CP4124" s="1"/>
      <c r="CQ4124" s="1"/>
      <c r="CR4124" s="2"/>
      <c r="CS4124" s="2"/>
      <c r="CT4124" s="2"/>
      <c r="CU4124" s="2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2"/>
      <c r="DR4124" s="1"/>
      <c r="DS4124" s="1"/>
      <c r="DT4124" s="1"/>
      <c r="DU4124" s="2"/>
      <c r="DV4124" s="1"/>
      <c r="DW4124" s="1"/>
    </row>
    <row r="4125" spans="1:127" x14ac:dyDescent="0.3">
      <c r="A4125" s="1"/>
      <c r="B4125" s="1"/>
      <c r="C4125" s="1"/>
      <c r="D4125" s="1"/>
      <c r="E4125" s="1"/>
      <c r="F4125" s="1"/>
      <c r="G4125" s="2"/>
      <c r="H4125" s="2"/>
      <c r="I4125" s="1"/>
      <c r="J4125" s="1"/>
      <c r="K4125" s="2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2"/>
      <c r="BF4125" s="1"/>
      <c r="BG4125" s="1"/>
      <c r="BH4125" s="1"/>
      <c r="BI4125" s="1"/>
      <c r="BJ4125" s="1"/>
      <c r="BK4125" s="1"/>
      <c r="BL4125" s="1"/>
      <c r="BM4125" s="1"/>
      <c r="BN4125" s="2"/>
      <c r="BO4125" s="1"/>
      <c r="BP4125" s="1"/>
      <c r="BQ4125" s="1"/>
      <c r="BR4125" s="2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2"/>
      <c r="CG4125" s="1"/>
      <c r="CH4125" s="1"/>
      <c r="CI4125" s="2"/>
      <c r="CJ4125" s="1"/>
      <c r="CK4125" s="1"/>
      <c r="CL4125" s="1"/>
      <c r="CM4125" s="1"/>
      <c r="CN4125" s="1"/>
      <c r="CO4125" s="1"/>
      <c r="CP4125" s="1"/>
      <c r="CQ4125" s="1"/>
      <c r="CR4125" s="2"/>
      <c r="CS4125" s="2"/>
      <c r="CT4125" s="2"/>
      <c r="CU4125" s="2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2"/>
      <c r="DR4125" s="1"/>
      <c r="DS4125" s="1"/>
      <c r="DT4125" s="1"/>
      <c r="DU4125" s="2"/>
      <c r="DV4125" s="1"/>
      <c r="DW4125" s="1"/>
    </row>
    <row r="4126" spans="1:127" x14ac:dyDescent="0.3">
      <c r="A4126" s="1"/>
      <c r="B4126" s="1"/>
      <c r="C4126" s="1"/>
      <c r="D4126" s="1"/>
      <c r="E4126" s="1"/>
      <c r="F4126" s="1"/>
      <c r="G4126" s="1"/>
      <c r="H4126" s="2"/>
      <c r="I4126" s="1"/>
      <c r="J4126" s="1"/>
      <c r="K4126" s="2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2"/>
      <c r="BF4126" s="1"/>
      <c r="BG4126" s="1"/>
      <c r="BH4126" s="1"/>
      <c r="BI4126" s="1"/>
      <c r="BJ4126" s="1"/>
      <c r="BK4126" s="1"/>
      <c r="BL4126" s="1"/>
      <c r="BM4126" s="1"/>
      <c r="BN4126" s="2"/>
      <c r="BO4126" s="1"/>
      <c r="BP4126" s="1"/>
      <c r="BQ4126" s="1"/>
      <c r="BR4126" s="2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2"/>
      <c r="CG4126" s="1"/>
      <c r="CH4126" s="1"/>
      <c r="CI4126" s="2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2"/>
      <c r="DR4126" s="1"/>
      <c r="DS4126" s="1"/>
      <c r="DT4126" s="1"/>
      <c r="DU4126" s="1"/>
      <c r="DV4126" s="1"/>
      <c r="DW4126" s="1"/>
    </row>
    <row r="4127" spans="1:127" x14ac:dyDescent="0.3">
      <c r="A4127" s="1"/>
      <c r="B4127" s="1"/>
      <c r="C4127" s="1"/>
      <c r="D4127" s="1"/>
      <c r="E4127" s="1"/>
      <c r="F4127" s="1"/>
      <c r="G4127" s="1"/>
      <c r="H4127" s="2"/>
      <c r="I4127" s="1"/>
      <c r="J4127" s="1"/>
      <c r="K4127" s="2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2"/>
      <c r="BF4127" s="1"/>
      <c r="BG4127" s="1"/>
      <c r="BH4127" s="1"/>
      <c r="BI4127" s="1"/>
      <c r="BJ4127" s="1"/>
      <c r="BK4127" s="1"/>
      <c r="BL4127" s="1"/>
      <c r="BM4127" s="1"/>
      <c r="BN4127" s="2"/>
      <c r="BO4127" s="1"/>
      <c r="BP4127" s="1"/>
      <c r="BQ4127" s="1"/>
      <c r="BR4127" s="2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2"/>
      <c r="CG4127" s="1"/>
      <c r="CH4127" s="1"/>
      <c r="CI4127" s="2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2"/>
      <c r="DR4127" s="1"/>
      <c r="DS4127" s="1"/>
      <c r="DT4127" s="1"/>
      <c r="DU4127" s="1"/>
      <c r="DV4127" s="1"/>
      <c r="DW4127" s="1"/>
    </row>
    <row r="4128" spans="1:127" x14ac:dyDescent="0.3">
      <c r="A4128" s="1"/>
      <c r="B4128" s="1"/>
      <c r="C4128" s="1"/>
      <c r="D4128" s="1"/>
      <c r="E4128" s="1"/>
      <c r="F4128" s="1"/>
      <c r="G4128" s="2"/>
      <c r="H4128" s="2"/>
      <c r="I4128" s="1"/>
      <c r="J4128" s="1"/>
      <c r="K4128" s="2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2"/>
      <c r="BF4128" s="1"/>
      <c r="BG4128" s="1"/>
      <c r="BH4128" s="1"/>
      <c r="BI4128" s="1"/>
      <c r="BJ4128" s="1"/>
      <c r="BK4128" s="1"/>
      <c r="BL4128" s="1"/>
      <c r="BM4128" s="1"/>
      <c r="BN4128" s="2"/>
      <c r="BO4128" s="1"/>
      <c r="BP4128" s="1"/>
      <c r="BQ4128" s="1"/>
      <c r="BR4128" s="2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2"/>
      <c r="CG4128" s="1"/>
      <c r="CH4128" s="1"/>
      <c r="CI4128" s="2"/>
      <c r="CJ4128" s="1"/>
      <c r="CK4128" s="1"/>
      <c r="CL4128" s="1"/>
      <c r="CM4128" s="1"/>
      <c r="CN4128" s="1"/>
      <c r="CO4128" s="1"/>
      <c r="CP4128" s="1"/>
      <c r="CQ4128" s="1"/>
      <c r="CR4128" s="2"/>
      <c r="CS4128" s="2"/>
      <c r="CT4128" s="2"/>
      <c r="CU4128" s="2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2"/>
      <c r="DR4128" s="1"/>
      <c r="DS4128" s="1"/>
      <c r="DT4128" s="1"/>
      <c r="DU4128" s="2"/>
      <c r="DV4128" s="1"/>
      <c r="DW4128" s="1"/>
    </row>
    <row r="4129" spans="1:127" x14ac:dyDescent="0.3">
      <c r="A4129" s="1"/>
      <c r="B4129" s="1"/>
      <c r="C4129" s="1"/>
      <c r="D4129" s="1"/>
      <c r="E4129" s="1"/>
      <c r="F4129" s="1"/>
      <c r="G4129" s="1"/>
      <c r="H4129" s="2"/>
      <c r="I4129" s="1"/>
      <c r="J4129" s="1"/>
      <c r="K4129" s="2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2"/>
      <c r="BF4129" s="1"/>
      <c r="BG4129" s="1"/>
      <c r="BH4129" s="1"/>
      <c r="BI4129" s="1"/>
      <c r="BJ4129" s="1"/>
      <c r="BK4129" s="1"/>
      <c r="BL4129" s="1"/>
      <c r="BM4129" s="1"/>
      <c r="BN4129" s="2"/>
      <c r="BO4129" s="1"/>
      <c r="BP4129" s="1"/>
      <c r="BQ4129" s="1"/>
      <c r="BR4129" s="2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2"/>
      <c r="CG4129" s="1"/>
      <c r="CH4129" s="1"/>
      <c r="CI4129" s="2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2"/>
      <c r="DR4129" s="1"/>
      <c r="DS4129" s="1"/>
      <c r="DT4129" s="1"/>
      <c r="DU4129" s="1"/>
      <c r="DV4129" s="1"/>
      <c r="DW4129" s="1"/>
    </row>
    <row r="4130" spans="1:127" x14ac:dyDescent="0.3">
      <c r="A4130" s="1"/>
      <c r="B4130" s="1"/>
      <c r="C4130" s="1"/>
      <c r="D4130" s="1"/>
      <c r="E4130" s="1"/>
      <c r="F4130" s="1"/>
      <c r="G4130" s="1"/>
      <c r="H4130" s="2"/>
      <c r="I4130" s="1"/>
      <c r="J4130" s="1"/>
      <c r="K4130" s="2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2"/>
      <c r="BF4130" s="1"/>
      <c r="BG4130" s="1"/>
      <c r="BH4130" s="1"/>
      <c r="BI4130" s="1"/>
      <c r="BJ4130" s="1"/>
      <c r="BK4130" s="1"/>
      <c r="BL4130" s="1"/>
      <c r="BM4130" s="1"/>
      <c r="BN4130" s="2"/>
      <c r="BO4130" s="1"/>
      <c r="BP4130" s="1"/>
      <c r="BQ4130" s="1"/>
      <c r="BR4130" s="2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2"/>
      <c r="CG4130" s="1"/>
      <c r="CH4130" s="1"/>
      <c r="CI4130" s="2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2"/>
      <c r="DR4130" s="1"/>
      <c r="DS4130" s="1"/>
      <c r="DT4130" s="1"/>
      <c r="DU4130" s="2"/>
      <c r="DV4130" s="1"/>
      <c r="DW4130" s="1"/>
    </row>
    <row r="4131" spans="1:127" x14ac:dyDescent="0.3">
      <c r="A4131" s="1"/>
      <c r="B4131" s="1"/>
      <c r="C4131" s="1"/>
      <c r="D4131" s="1"/>
      <c r="E4131" s="1"/>
      <c r="F4131" s="1"/>
      <c r="G4131" s="2"/>
      <c r="H4131" s="2"/>
      <c r="I4131" s="1"/>
      <c r="J4131" s="1"/>
      <c r="K4131" s="2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2"/>
      <c r="BF4131" s="1"/>
      <c r="BG4131" s="1"/>
      <c r="BH4131" s="1"/>
      <c r="BI4131" s="1"/>
      <c r="BJ4131" s="1"/>
      <c r="BK4131" s="1"/>
      <c r="BL4131" s="1"/>
      <c r="BM4131" s="1"/>
      <c r="BN4131" s="2"/>
      <c r="BO4131" s="1"/>
      <c r="BP4131" s="1"/>
      <c r="BQ4131" s="1"/>
      <c r="BR4131" s="2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2"/>
      <c r="CG4131" s="1"/>
      <c r="CH4131" s="1"/>
      <c r="CI4131" s="2"/>
      <c r="CJ4131" s="1"/>
      <c r="CK4131" s="1"/>
      <c r="CL4131" s="1"/>
      <c r="CM4131" s="1"/>
      <c r="CN4131" s="1"/>
      <c r="CO4131" s="1"/>
      <c r="CP4131" s="1"/>
      <c r="CQ4131" s="1"/>
      <c r="CR4131" s="2"/>
      <c r="CS4131" s="2"/>
      <c r="CT4131" s="2"/>
      <c r="CU4131" s="2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2"/>
      <c r="DR4131" s="1"/>
      <c r="DS4131" s="1"/>
      <c r="DT4131" s="1"/>
      <c r="DU4131" s="2"/>
      <c r="DV4131" s="1"/>
      <c r="DW4131" s="1"/>
    </row>
    <row r="4132" spans="1:127" x14ac:dyDescent="0.3">
      <c r="A4132" s="1"/>
      <c r="B4132" s="1"/>
      <c r="C4132" s="1"/>
      <c r="D4132" s="1"/>
      <c r="E4132" s="1"/>
      <c r="F4132" s="1"/>
      <c r="G4132" s="2"/>
      <c r="H4132" s="2"/>
      <c r="I4132" s="1"/>
      <c r="J4132" s="1"/>
      <c r="K4132" s="2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2"/>
      <c r="BF4132" s="1"/>
      <c r="BG4132" s="1"/>
      <c r="BH4132" s="1"/>
      <c r="BI4132" s="1"/>
      <c r="BJ4132" s="1"/>
      <c r="BK4132" s="1"/>
      <c r="BL4132" s="1"/>
      <c r="BM4132" s="1"/>
      <c r="BN4132" s="2"/>
      <c r="BO4132" s="1"/>
      <c r="BP4132" s="1"/>
      <c r="BQ4132" s="1"/>
      <c r="BR4132" s="2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2"/>
      <c r="CG4132" s="1"/>
      <c r="CH4132" s="1"/>
      <c r="CI4132" s="2"/>
      <c r="CJ4132" s="1"/>
      <c r="CK4132" s="1"/>
      <c r="CL4132" s="1"/>
      <c r="CM4132" s="1"/>
      <c r="CN4132" s="1"/>
      <c r="CO4132" s="1"/>
      <c r="CP4132" s="1"/>
      <c r="CQ4132" s="1"/>
      <c r="CR4132" s="2"/>
      <c r="CS4132" s="2"/>
      <c r="CT4132" s="2"/>
      <c r="CU4132" s="2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2"/>
      <c r="DR4132" s="1"/>
      <c r="DS4132" s="1"/>
      <c r="DT4132" s="1"/>
      <c r="DU4132" s="2"/>
      <c r="DV4132" s="1"/>
      <c r="DW4132" s="1"/>
    </row>
    <row r="4133" spans="1:127" x14ac:dyDescent="0.3">
      <c r="A4133" s="1"/>
      <c r="B4133" s="1"/>
      <c r="C4133" s="1"/>
      <c r="D4133" s="1"/>
      <c r="E4133" s="1"/>
      <c r="F4133" s="1"/>
      <c r="G4133" s="2"/>
      <c r="H4133" s="2"/>
      <c r="I4133" s="1"/>
      <c r="J4133" s="1"/>
      <c r="K4133" s="2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2"/>
      <c r="BF4133" s="1"/>
      <c r="BG4133" s="1"/>
      <c r="BH4133" s="1"/>
      <c r="BI4133" s="1"/>
      <c r="BJ4133" s="1"/>
      <c r="BK4133" s="1"/>
      <c r="BL4133" s="1"/>
      <c r="BM4133" s="1"/>
      <c r="BN4133" s="2"/>
      <c r="BO4133" s="1"/>
      <c r="BP4133" s="1"/>
      <c r="BQ4133" s="1"/>
      <c r="BR4133" s="2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2"/>
      <c r="CG4133" s="1"/>
      <c r="CH4133" s="1"/>
      <c r="CI4133" s="2"/>
      <c r="CJ4133" s="1"/>
      <c r="CK4133" s="1"/>
      <c r="CL4133" s="1"/>
      <c r="CM4133" s="1"/>
      <c r="CN4133" s="1"/>
      <c r="CO4133" s="1"/>
      <c r="CP4133" s="1"/>
      <c r="CQ4133" s="1"/>
      <c r="CR4133" s="2"/>
      <c r="CS4133" s="2"/>
      <c r="CT4133" s="2"/>
      <c r="CU4133" s="2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2"/>
      <c r="DR4133" s="1"/>
      <c r="DS4133" s="1"/>
      <c r="DT4133" s="1"/>
      <c r="DU4133" s="2"/>
      <c r="DV4133" s="1"/>
      <c r="DW4133" s="1"/>
    </row>
    <row r="4134" spans="1:127" x14ac:dyDescent="0.3">
      <c r="A4134" s="1"/>
      <c r="B4134" s="1"/>
      <c r="C4134" s="1"/>
      <c r="D4134" s="1"/>
      <c r="E4134" s="1"/>
      <c r="F4134" s="1"/>
      <c r="G4134" s="2"/>
      <c r="H4134" s="2"/>
      <c r="I4134" s="1"/>
      <c r="J4134" s="1"/>
      <c r="K4134" s="2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2"/>
      <c r="BF4134" s="1"/>
      <c r="BG4134" s="1"/>
      <c r="BH4134" s="1"/>
      <c r="BI4134" s="1"/>
      <c r="BJ4134" s="1"/>
      <c r="BK4134" s="1"/>
      <c r="BL4134" s="1"/>
      <c r="BM4134" s="1"/>
      <c r="BN4134" s="2"/>
      <c r="BO4134" s="1"/>
      <c r="BP4134" s="1"/>
      <c r="BQ4134" s="1"/>
      <c r="BR4134" s="2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2"/>
      <c r="CG4134" s="1"/>
      <c r="CH4134" s="1"/>
      <c r="CI4134" s="2"/>
      <c r="CJ4134" s="1"/>
      <c r="CK4134" s="1"/>
      <c r="CL4134" s="1"/>
      <c r="CM4134" s="1"/>
      <c r="CN4134" s="1"/>
      <c r="CO4134" s="1"/>
      <c r="CP4134" s="1"/>
      <c r="CQ4134" s="1"/>
      <c r="CR4134" s="2"/>
      <c r="CS4134" s="2"/>
      <c r="CT4134" s="2"/>
      <c r="CU4134" s="2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2"/>
      <c r="DR4134" s="1"/>
      <c r="DS4134" s="1"/>
      <c r="DT4134" s="1"/>
      <c r="DU4134" s="2"/>
      <c r="DV4134" s="1"/>
      <c r="DW4134" s="1"/>
    </row>
    <row r="4135" spans="1:127" x14ac:dyDescent="0.3">
      <c r="A4135" s="1"/>
      <c r="B4135" s="1"/>
      <c r="C4135" s="1"/>
      <c r="D4135" s="1"/>
      <c r="E4135" s="1"/>
      <c r="F4135" s="1"/>
      <c r="G4135" s="2"/>
      <c r="H4135" s="2"/>
      <c r="I4135" s="1"/>
      <c r="J4135" s="1"/>
      <c r="K4135" s="2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2"/>
      <c r="BF4135" s="1"/>
      <c r="BG4135" s="1"/>
      <c r="BH4135" s="1"/>
      <c r="BI4135" s="1"/>
      <c r="BJ4135" s="1"/>
      <c r="BK4135" s="1"/>
      <c r="BL4135" s="1"/>
      <c r="BM4135" s="1"/>
      <c r="BN4135" s="2"/>
      <c r="BO4135" s="1"/>
      <c r="BP4135" s="1"/>
      <c r="BQ4135" s="1"/>
      <c r="BR4135" s="2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2"/>
      <c r="CG4135" s="1"/>
      <c r="CH4135" s="1"/>
      <c r="CI4135" s="2"/>
      <c r="CJ4135" s="1"/>
      <c r="CK4135" s="1"/>
      <c r="CL4135" s="1"/>
      <c r="CM4135" s="1"/>
      <c r="CN4135" s="1"/>
      <c r="CO4135" s="1"/>
      <c r="CP4135" s="1"/>
      <c r="CQ4135" s="1"/>
      <c r="CR4135" s="2"/>
      <c r="CS4135" s="2"/>
      <c r="CT4135" s="2"/>
      <c r="CU4135" s="2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2"/>
      <c r="DR4135" s="1"/>
      <c r="DS4135" s="1"/>
      <c r="DT4135" s="1"/>
      <c r="DU4135" s="2"/>
      <c r="DV4135" s="1"/>
      <c r="DW4135" s="1"/>
    </row>
    <row r="4136" spans="1:127" x14ac:dyDescent="0.3">
      <c r="A4136" s="1"/>
      <c r="B4136" s="1"/>
      <c r="C4136" s="1"/>
      <c r="D4136" s="1"/>
      <c r="E4136" s="1"/>
      <c r="F4136" s="1"/>
      <c r="G4136" s="1"/>
      <c r="H4136" s="2"/>
      <c r="I4136" s="1"/>
      <c r="J4136" s="1"/>
      <c r="K4136" s="2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2"/>
      <c r="BF4136" s="1"/>
      <c r="BG4136" s="1"/>
      <c r="BH4136" s="1"/>
      <c r="BI4136" s="1"/>
      <c r="BJ4136" s="1"/>
      <c r="BK4136" s="1"/>
      <c r="BL4136" s="1"/>
      <c r="BM4136" s="1"/>
      <c r="BN4136" s="2"/>
      <c r="BO4136" s="1"/>
      <c r="BP4136" s="1"/>
      <c r="BQ4136" s="1"/>
      <c r="BR4136" s="2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2"/>
      <c r="CG4136" s="1"/>
      <c r="CH4136" s="1"/>
      <c r="CI4136" s="2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2"/>
      <c r="DR4136" s="1"/>
      <c r="DS4136" s="1"/>
      <c r="DT4136" s="1"/>
      <c r="DU4136" s="1"/>
      <c r="DV4136" s="1"/>
      <c r="DW4136" s="1"/>
    </row>
    <row r="4137" spans="1:127" x14ac:dyDescent="0.3">
      <c r="A4137" s="1"/>
      <c r="B4137" s="1"/>
      <c r="C4137" s="1"/>
      <c r="D4137" s="1"/>
      <c r="E4137" s="1"/>
      <c r="F4137" s="1"/>
      <c r="G4137" s="1"/>
      <c r="H4137" s="2"/>
      <c r="I4137" s="1"/>
      <c r="J4137" s="1"/>
      <c r="K4137" s="2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2"/>
      <c r="BF4137" s="1"/>
      <c r="BG4137" s="1"/>
      <c r="BH4137" s="1"/>
      <c r="BI4137" s="1"/>
      <c r="BJ4137" s="1"/>
      <c r="BK4137" s="1"/>
      <c r="BL4137" s="1"/>
      <c r="BM4137" s="1"/>
      <c r="BN4137" s="2"/>
      <c r="BO4137" s="1"/>
      <c r="BP4137" s="1"/>
      <c r="BQ4137" s="1"/>
      <c r="BR4137" s="2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2"/>
      <c r="CG4137" s="1"/>
      <c r="CH4137" s="1"/>
      <c r="CI4137" s="2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2"/>
      <c r="DR4137" s="1"/>
      <c r="DS4137" s="1"/>
      <c r="DT4137" s="1"/>
      <c r="DU4137" s="1"/>
      <c r="DV4137" s="1"/>
      <c r="DW4137" s="1"/>
    </row>
    <row r="4138" spans="1:127" x14ac:dyDescent="0.3">
      <c r="A4138" s="1"/>
      <c r="B4138" s="1"/>
      <c r="C4138" s="1"/>
      <c r="D4138" s="1"/>
      <c r="E4138" s="1"/>
      <c r="F4138" s="1"/>
      <c r="G4138" s="1"/>
      <c r="H4138" s="2"/>
      <c r="I4138" s="1"/>
      <c r="J4138" s="1"/>
      <c r="K4138" s="2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2"/>
      <c r="BF4138" s="1"/>
      <c r="BG4138" s="1"/>
      <c r="BH4138" s="1"/>
      <c r="BI4138" s="1"/>
      <c r="BJ4138" s="1"/>
      <c r="BK4138" s="1"/>
      <c r="BL4138" s="1"/>
      <c r="BM4138" s="1"/>
      <c r="BN4138" s="2"/>
      <c r="BO4138" s="1"/>
      <c r="BP4138" s="1"/>
      <c r="BQ4138" s="1"/>
      <c r="BR4138" s="2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2"/>
      <c r="CG4138" s="1"/>
      <c r="CH4138" s="1"/>
      <c r="CI4138" s="2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2"/>
      <c r="DR4138" s="1"/>
      <c r="DS4138" s="1"/>
      <c r="DT4138" s="1"/>
      <c r="DU4138" s="1"/>
      <c r="DV4138" s="1"/>
      <c r="DW4138" s="1"/>
    </row>
    <row r="4139" spans="1:127" x14ac:dyDescent="0.3">
      <c r="A4139" s="1"/>
      <c r="B4139" s="1"/>
      <c r="C4139" s="1"/>
      <c r="D4139" s="1"/>
      <c r="E4139" s="1"/>
      <c r="F4139" s="1"/>
      <c r="G4139" s="2"/>
      <c r="H4139" s="2"/>
      <c r="I4139" s="1"/>
      <c r="J4139" s="1"/>
      <c r="K4139" s="2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2"/>
      <c r="BF4139" s="1"/>
      <c r="BG4139" s="1"/>
      <c r="BH4139" s="1"/>
      <c r="BI4139" s="1"/>
      <c r="BJ4139" s="1"/>
      <c r="BK4139" s="1"/>
      <c r="BL4139" s="1"/>
      <c r="BM4139" s="1"/>
      <c r="BN4139" s="2"/>
      <c r="BO4139" s="1"/>
      <c r="BP4139" s="1"/>
      <c r="BQ4139" s="1"/>
      <c r="BR4139" s="2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2"/>
      <c r="CG4139" s="1"/>
      <c r="CH4139" s="1"/>
      <c r="CI4139" s="2"/>
      <c r="CJ4139" s="1"/>
      <c r="CK4139" s="1"/>
      <c r="CL4139" s="1"/>
      <c r="CM4139" s="1"/>
      <c r="CN4139" s="1"/>
      <c r="CO4139" s="1"/>
      <c r="CP4139" s="1"/>
      <c r="CQ4139" s="1"/>
      <c r="CR4139" s="2"/>
      <c r="CS4139" s="2"/>
      <c r="CT4139" s="2"/>
      <c r="CU4139" s="2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2"/>
      <c r="DR4139" s="1"/>
      <c r="DS4139" s="1"/>
      <c r="DT4139" s="1"/>
      <c r="DU4139" s="2"/>
      <c r="DV4139" s="1"/>
      <c r="DW4139" s="1"/>
    </row>
    <row r="4140" spans="1:127" x14ac:dyDescent="0.3">
      <c r="A4140" s="1"/>
      <c r="B4140" s="1"/>
      <c r="C4140" s="1"/>
      <c r="D4140" s="1"/>
      <c r="E4140" s="1"/>
      <c r="F4140" s="1"/>
      <c r="G4140" s="2"/>
      <c r="H4140" s="2"/>
      <c r="I4140" s="1"/>
      <c r="J4140" s="1"/>
      <c r="K4140" s="2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2"/>
      <c r="BF4140" s="1"/>
      <c r="BG4140" s="1"/>
      <c r="BH4140" s="1"/>
      <c r="BI4140" s="1"/>
      <c r="BJ4140" s="1"/>
      <c r="BK4140" s="1"/>
      <c r="BL4140" s="1"/>
      <c r="BM4140" s="1"/>
      <c r="BN4140" s="2"/>
      <c r="BO4140" s="1"/>
      <c r="BP4140" s="1"/>
      <c r="BQ4140" s="1"/>
      <c r="BR4140" s="2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2"/>
      <c r="CG4140" s="1"/>
      <c r="CH4140" s="1"/>
      <c r="CI4140" s="2"/>
      <c r="CJ4140" s="1"/>
      <c r="CK4140" s="1"/>
      <c r="CL4140" s="1"/>
      <c r="CM4140" s="1"/>
      <c r="CN4140" s="1"/>
      <c r="CO4140" s="1"/>
      <c r="CP4140" s="1"/>
      <c r="CQ4140" s="1"/>
      <c r="CR4140" s="2"/>
      <c r="CS4140" s="2"/>
      <c r="CT4140" s="2"/>
      <c r="CU4140" s="2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2"/>
      <c r="DR4140" s="1"/>
      <c r="DS4140" s="1"/>
      <c r="DT4140" s="1"/>
      <c r="DU4140" s="2"/>
      <c r="DV4140" s="1"/>
      <c r="DW4140" s="1"/>
    </row>
    <row r="4141" spans="1:127" x14ac:dyDescent="0.3">
      <c r="A4141" s="1"/>
      <c r="B4141" s="1"/>
      <c r="C4141" s="1"/>
      <c r="D4141" s="1"/>
      <c r="E4141" s="1"/>
      <c r="F4141" s="1"/>
      <c r="G4141" s="1"/>
      <c r="H4141" s="2"/>
      <c r="I4141" s="1"/>
      <c r="J4141" s="1"/>
      <c r="K4141" s="2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2"/>
      <c r="BF4141" s="1"/>
      <c r="BG4141" s="1"/>
      <c r="BH4141" s="1"/>
      <c r="BI4141" s="1"/>
      <c r="BJ4141" s="1"/>
      <c r="BK4141" s="1"/>
      <c r="BL4141" s="1"/>
      <c r="BM4141" s="1"/>
      <c r="BN4141" s="2"/>
      <c r="BO4141" s="1"/>
      <c r="BP4141" s="1"/>
      <c r="BQ4141" s="1"/>
      <c r="BR4141" s="2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2"/>
      <c r="CG4141" s="1"/>
      <c r="CH4141" s="1"/>
      <c r="CI4141" s="2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2"/>
      <c r="DR4141" s="1"/>
      <c r="DS4141" s="1"/>
      <c r="DT4141" s="1"/>
      <c r="DU4141" s="2"/>
      <c r="DV4141" s="1"/>
      <c r="DW4141" s="1"/>
    </row>
    <row r="4142" spans="1:127" x14ac:dyDescent="0.3">
      <c r="A4142" s="1"/>
      <c r="B4142" s="1"/>
      <c r="C4142" s="1"/>
      <c r="D4142" s="1"/>
      <c r="E4142" s="1"/>
      <c r="F4142" s="1"/>
      <c r="G4142" s="2"/>
      <c r="H4142" s="2"/>
      <c r="I4142" s="1"/>
      <c r="J4142" s="1"/>
      <c r="K4142" s="2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2"/>
      <c r="BF4142" s="1"/>
      <c r="BG4142" s="1"/>
      <c r="BH4142" s="1"/>
      <c r="BI4142" s="1"/>
      <c r="BJ4142" s="1"/>
      <c r="BK4142" s="1"/>
      <c r="BL4142" s="1"/>
      <c r="BM4142" s="1"/>
      <c r="BN4142" s="2"/>
      <c r="BO4142" s="1"/>
      <c r="BP4142" s="1"/>
      <c r="BQ4142" s="1"/>
      <c r="BR4142" s="2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2"/>
      <c r="CG4142" s="1"/>
      <c r="CH4142" s="1"/>
      <c r="CI4142" s="2"/>
      <c r="CJ4142" s="1"/>
      <c r="CK4142" s="1"/>
      <c r="CL4142" s="1"/>
      <c r="CM4142" s="1"/>
      <c r="CN4142" s="1"/>
      <c r="CO4142" s="1"/>
      <c r="CP4142" s="1"/>
      <c r="CQ4142" s="1"/>
      <c r="CR4142" s="2"/>
      <c r="CS4142" s="2"/>
      <c r="CT4142" s="2"/>
      <c r="CU4142" s="2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2"/>
      <c r="DR4142" s="1"/>
      <c r="DS4142" s="1"/>
      <c r="DT4142" s="1"/>
      <c r="DU4142" s="2"/>
      <c r="DV4142" s="1"/>
      <c r="DW4142" s="1"/>
    </row>
    <row r="4143" spans="1:127" x14ac:dyDescent="0.3">
      <c r="A4143" s="1"/>
      <c r="B4143" s="1"/>
      <c r="C4143" s="1"/>
      <c r="D4143" s="1"/>
      <c r="E4143" s="1"/>
      <c r="F4143" s="1"/>
      <c r="G4143" s="1"/>
      <c r="H4143" s="2"/>
      <c r="I4143" s="1"/>
      <c r="J4143" s="1"/>
      <c r="K4143" s="2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2"/>
      <c r="BF4143" s="1"/>
      <c r="BG4143" s="1"/>
      <c r="BH4143" s="1"/>
      <c r="BI4143" s="1"/>
      <c r="BJ4143" s="1"/>
      <c r="BK4143" s="1"/>
      <c r="BL4143" s="1"/>
      <c r="BM4143" s="1"/>
      <c r="BN4143" s="2"/>
      <c r="BO4143" s="1"/>
      <c r="BP4143" s="1"/>
      <c r="BQ4143" s="1"/>
      <c r="BR4143" s="2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2"/>
      <c r="CG4143" s="1"/>
      <c r="CH4143" s="1"/>
      <c r="CI4143" s="2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2"/>
      <c r="DR4143" s="1"/>
      <c r="DS4143" s="1"/>
      <c r="DT4143" s="1"/>
      <c r="DU4143" s="2"/>
      <c r="DV4143" s="1"/>
      <c r="DW4143" s="1"/>
    </row>
    <row r="4144" spans="1:127" x14ac:dyDescent="0.3">
      <c r="A4144" s="1"/>
      <c r="B4144" s="1"/>
      <c r="C4144" s="1"/>
      <c r="D4144" s="1"/>
      <c r="E4144" s="1"/>
      <c r="F4144" s="1"/>
      <c r="G4144" s="1"/>
      <c r="H4144" s="2"/>
      <c r="I4144" s="1"/>
      <c r="J4144" s="1"/>
      <c r="K4144" s="2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2"/>
      <c r="BF4144" s="1"/>
      <c r="BG4144" s="1"/>
      <c r="BH4144" s="1"/>
      <c r="BI4144" s="1"/>
      <c r="BJ4144" s="1"/>
      <c r="BK4144" s="1"/>
      <c r="BL4144" s="1"/>
      <c r="BM4144" s="1"/>
      <c r="BN4144" s="2"/>
      <c r="BO4144" s="1"/>
      <c r="BP4144" s="1"/>
      <c r="BQ4144" s="1"/>
      <c r="BR4144" s="2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2"/>
      <c r="CG4144" s="1"/>
      <c r="CH4144" s="1"/>
      <c r="CI4144" s="2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2"/>
      <c r="DR4144" s="1"/>
      <c r="DS4144" s="1"/>
      <c r="DT4144" s="1"/>
      <c r="DU4144" s="2"/>
      <c r="DV4144" s="1"/>
      <c r="DW4144" s="1"/>
    </row>
    <row r="4145" spans="1:127" x14ac:dyDescent="0.3">
      <c r="A4145" s="1"/>
      <c r="B4145" s="1"/>
      <c r="C4145" s="1"/>
      <c r="D4145" s="1"/>
      <c r="E4145" s="1"/>
      <c r="F4145" s="1"/>
      <c r="G4145" s="2"/>
      <c r="H4145" s="2"/>
      <c r="I4145" s="1"/>
      <c r="J4145" s="1"/>
      <c r="K4145" s="2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2"/>
      <c r="BF4145" s="1"/>
      <c r="BG4145" s="1"/>
      <c r="BH4145" s="1"/>
      <c r="BI4145" s="1"/>
      <c r="BJ4145" s="1"/>
      <c r="BK4145" s="1"/>
      <c r="BL4145" s="1"/>
      <c r="BM4145" s="1"/>
      <c r="BN4145" s="2"/>
      <c r="BO4145" s="1"/>
      <c r="BP4145" s="1"/>
      <c r="BQ4145" s="1"/>
      <c r="BR4145" s="2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2"/>
      <c r="CG4145" s="1"/>
      <c r="CH4145" s="1"/>
      <c r="CI4145" s="2"/>
      <c r="CJ4145" s="1"/>
      <c r="CK4145" s="1"/>
      <c r="CL4145" s="1"/>
      <c r="CM4145" s="1"/>
      <c r="CN4145" s="1"/>
      <c r="CO4145" s="1"/>
      <c r="CP4145" s="1"/>
      <c r="CQ4145" s="1"/>
      <c r="CR4145" s="2"/>
      <c r="CS4145" s="2"/>
      <c r="CT4145" s="2"/>
      <c r="CU4145" s="2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2"/>
      <c r="DR4145" s="1"/>
      <c r="DS4145" s="1"/>
      <c r="DT4145" s="1"/>
      <c r="DU4145" s="2"/>
      <c r="DV4145" s="1"/>
      <c r="DW4145" s="1"/>
    </row>
    <row r="4146" spans="1:127" x14ac:dyDescent="0.3">
      <c r="A4146" s="1"/>
      <c r="B4146" s="1"/>
      <c r="C4146" s="1"/>
      <c r="D4146" s="1"/>
      <c r="E4146" s="1"/>
      <c r="F4146" s="1"/>
      <c r="G4146" s="1"/>
      <c r="H4146" s="2"/>
      <c r="I4146" s="1"/>
      <c r="J4146" s="1"/>
      <c r="K4146" s="2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2"/>
      <c r="BF4146" s="1"/>
      <c r="BG4146" s="1"/>
      <c r="BH4146" s="1"/>
      <c r="BI4146" s="1"/>
      <c r="BJ4146" s="1"/>
      <c r="BK4146" s="1"/>
      <c r="BL4146" s="1"/>
      <c r="BM4146" s="1"/>
      <c r="BN4146" s="2"/>
      <c r="BO4146" s="1"/>
      <c r="BP4146" s="1"/>
      <c r="BQ4146" s="1"/>
      <c r="BR4146" s="2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2"/>
      <c r="CG4146" s="1"/>
      <c r="CH4146" s="1"/>
      <c r="CI4146" s="2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2"/>
      <c r="DR4146" s="1"/>
      <c r="DS4146" s="1"/>
      <c r="DT4146" s="1"/>
      <c r="DU4146" s="1"/>
      <c r="DV4146" s="1"/>
      <c r="DW4146" s="1"/>
    </row>
    <row r="4147" spans="1:127" x14ac:dyDescent="0.3">
      <c r="A4147" s="1"/>
      <c r="B4147" s="1"/>
      <c r="C4147" s="1"/>
      <c r="D4147" s="1"/>
      <c r="E4147" s="1"/>
      <c r="F4147" s="1"/>
      <c r="G4147" s="1"/>
      <c r="H4147" s="2"/>
      <c r="I4147" s="1"/>
      <c r="J4147" s="1"/>
      <c r="K4147" s="2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2"/>
      <c r="BF4147" s="1"/>
      <c r="BG4147" s="1"/>
      <c r="BH4147" s="1"/>
      <c r="BI4147" s="1"/>
      <c r="BJ4147" s="1"/>
      <c r="BK4147" s="1"/>
      <c r="BL4147" s="1"/>
      <c r="BM4147" s="1"/>
      <c r="BN4147" s="2"/>
      <c r="BO4147" s="1"/>
      <c r="BP4147" s="1"/>
      <c r="BQ4147" s="1"/>
      <c r="BR4147" s="2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2"/>
      <c r="CG4147" s="1"/>
      <c r="CH4147" s="1"/>
      <c r="CI4147" s="2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2"/>
      <c r="DR4147" s="1"/>
      <c r="DS4147" s="1"/>
      <c r="DT4147" s="1"/>
      <c r="DU4147" s="1"/>
      <c r="DV4147" s="1"/>
      <c r="DW4147" s="1"/>
    </row>
    <row r="4148" spans="1:127" x14ac:dyDescent="0.3">
      <c r="A4148" s="1"/>
      <c r="B4148" s="1"/>
      <c r="C4148" s="1"/>
      <c r="D4148" s="1"/>
      <c r="E4148" s="1"/>
      <c r="F4148" s="1"/>
      <c r="G4148" s="1"/>
      <c r="H4148" s="2"/>
      <c r="I4148" s="1"/>
      <c r="J4148" s="1"/>
      <c r="K4148" s="2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2"/>
      <c r="BF4148" s="1"/>
      <c r="BG4148" s="1"/>
      <c r="BH4148" s="1"/>
      <c r="BI4148" s="1"/>
      <c r="BJ4148" s="1"/>
      <c r="BK4148" s="1"/>
      <c r="BL4148" s="1"/>
      <c r="BM4148" s="1"/>
      <c r="BN4148" s="2"/>
      <c r="BO4148" s="1"/>
      <c r="BP4148" s="1"/>
      <c r="BQ4148" s="1"/>
      <c r="BR4148" s="2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2"/>
      <c r="CG4148" s="1"/>
      <c r="CH4148" s="1"/>
      <c r="CI4148" s="2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2"/>
      <c r="DR4148" s="1"/>
      <c r="DS4148" s="1"/>
      <c r="DT4148" s="1"/>
      <c r="DU4148" s="1"/>
      <c r="DV4148" s="1"/>
      <c r="DW4148" s="1"/>
    </row>
    <row r="4149" spans="1:127" x14ac:dyDescent="0.3">
      <c r="A4149" s="1"/>
      <c r="B4149" s="1"/>
      <c r="C4149" s="1"/>
      <c r="D4149" s="1"/>
      <c r="E4149" s="1"/>
      <c r="F4149" s="1"/>
      <c r="G4149" s="1"/>
      <c r="H4149" s="2"/>
      <c r="I4149" s="1"/>
      <c r="J4149" s="1"/>
      <c r="K4149" s="2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2"/>
      <c r="BF4149" s="1"/>
      <c r="BG4149" s="1"/>
      <c r="BH4149" s="1"/>
      <c r="BI4149" s="1"/>
      <c r="BJ4149" s="1"/>
      <c r="BK4149" s="1"/>
      <c r="BL4149" s="1"/>
      <c r="BM4149" s="1"/>
      <c r="BN4149" s="2"/>
      <c r="BO4149" s="1"/>
      <c r="BP4149" s="1"/>
      <c r="BQ4149" s="1"/>
      <c r="BR4149" s="2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2"/>
      <c r="CG4149" s="1"/>
      <c r="CH4149" s="1"/>
      <c r="CI4149" s="2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2"/>
      <c r="DR4149" s="1"/>
      <c r="DS4149" s="1"/>
      <c r="DT4149" s="1"/>
      <c r="DU4149" s="1"/>
      <c r="DV4149" s="1"/>
      <c r="DW4149" s="1"/>
    </row>
    <row r="4150" spans="1:127" x14ac:dyDescent="0.3">
      <c r="A4150" s="1"/>
      <c r="B4150" s="1"/>
      <c r="C4150" s="1"/>
      <c r="D4150" s="1"/>
      <c r="E4150" s="1"/>
      <c r="F4150" s="1"/>
      <c r="G4150" s="1"/>
      <c r="H4150" s="2"/>
      <c r="I4150" s="1"/>
      <c r="J4150" s="1"/>
      <c r="K4150" s="2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2"/>
      <c r="BF4150" s="1"/>
      <c r="BG4150" s="1"/>
      <c r="BH4150" s="1"/>
      <c r="BI4150" s="1"/>
      <c r="BJ4150" s="1"/>
      <c r="BK4150" s="1"/>
      <c r="BL4150" s="1"/>
      <c r="BM4150" s="1"/>
      <c r="BN4150" s="2"/>
      <c r="BO4150" s="1"/>
      <c r="BP4150" s="1"/>
      <c r="BQ4150" s="1"/>
      <c r="BR4150" s="2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2"/>
      <c r="CG4150" s="1"/>
      <c r="CH4150" s="1"/>
      <c r="CI4150" s="2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2"/>
      <c r="DR4150" s="1"/>
      <c r="DS4150" s="1"/>
      <c r="DT4150" s="1"/>
      <c r="DU4150" s="1"/>
      <c r="DV4150" s="1"/>
      <c r="DW4150" s="1"/>
    </row>
    <row r="4151" spans="1:127" x14ac:dyDescent="0.3">
      <c r="A4151" s="1"/>
      <c r="B4151" s="1"/>
      <c r="C4151" s="1"/>
      <c r="D4151" s="1"/>
      <c r="E4151" s="1"/>
      <c r="F4151" s="1"/>
      <c r="G4151" s="1"/>
      <c r="H4151" s="2"/>
      <c r="I4151" s="1"/>
      <c r="J4151" s="1"/>
      <c r="K4151" s="2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2"/>
      <c r="BF4151" s="1"/>
      <c r="BG4151" s="1"/>
      <c r="BH4151" s="1"/>
      <c r="BI4151" s="1"/>
      <c r="BJ4151" s="1"/>
      <c r="BK4151" s="1"/>
      <c r="BL4151" s="1"/>
      <c r="BM4151" s="1"/>
      <c r="BN4151" s="2"/>
      <c r="BO4151" s="1"/>
      <c r="BP4151" s="1"/>
      <c r="BQ4151" s="1"/>
      <c r="BR4151" s="2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2"/>
      <c r="CG4151" s="1"/>
      <c r="CH4151" s="1"/>
      <c r="CI4151" s="2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2"/>
      <c r="DR4151" s="1"/>
      <c r="DS4151" s="1"/>
      <c r="DT4151" s="1"/>
      <c r="DU4151" s="1"/>
      <c r="DV4151" s="1"/>
      <c r="DW4151" s="1"/>
    </row>
    <row r="4152" spans="1:127" x14ac:dyDescent="0.3">
      <c r="A4152" s="1"/>
      <c r="B4152" s="1"/>
      <c r="C4152" s="1"/>
      <c r="D4152" s="1"/>
      <c r="E4152" s="1"/>
      <c r="F4152" s="1"/>
      <c r="G4152" s="1"/>
      <c r="H4152" s="2"/>
      <c r="I4152" s="1"/>
      <c r="J4152" s="1"/>
      <c r="K4152" s="2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2"/>
      <c r="BF4152" s="1"/>
      <c r="BG4152" s="1"/>
      <c r="BH4152" s="1"/>
      <c r="BI4152" s="1"/>
      <c r="BJ4152" s="1"/>
      <c r="BK4152" s="1"/>
      <c r="BL4152" s="1"/>
      <c r="BM4152" s="1"/>
      <c r="BN4152" s="2"/>
      <c r="BO4152" s="1"/>
      <c r="BP4152" s="1"/>
      <c r="BQ4152" s="1"/>
      <c r="BR4152" s="2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2"/>
      <c r="CG4152" s="1"/>
      <c r="CH4152" s="1"/>
      <c r="CI4152" s="2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2"/>
      <c r="DR4152" s="1"/>
      <c r="DS4152" s="1"/>
      <c r="DT4152" s="1"/>
      <c r="DU4152" s="1"/>
      <c r="DV4152" s="1"/>
      <c r="DW4152" s="1"/>
    </row>
    <row r="4153" spans="1:127" x14ac:dyDescent="0.3">
      <c r="A4153" s="1"/>
      <c r="B4153" s="1"/>
      <c r="C4153" s="1"/>
      <c r="D4153" s="1"/>
      <c r="E4153" s="1"/>
      <c r="F4153" s="1"/>
      <c r="G4153" s="1"/>
      <c r="H4153" s="2"/>
      <c r="I4153" s="1"/>
      <c r="J4153" s="1"/>
      <c r="K4153" s="2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2"/>
      <c r="BF4153" s="1"/>
      <c r="BG4153" s="1"/>
      <c r="BH4153" s="1"/>
      <c r="BI4153" s="1"/>
      <c r="BJ4153" s="1"/>
      <c r="BK4153" s="1"/>
      <c r="BL4153" s="1"/>
      <c r="BM4153" s="1"/>
      <c r="BN4153" s="2"/>
      <c r="BO4153" s="1"/>
      <c r="BP4153" s="1"/>
      <c r="BQ4153" s="1"/>
      <c r="BR4153" s="2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2"/>
      <c r="CG4153" s="1"/>
      <c r="CH4153" s="1"/>
      <c r="CI4153" s="2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2"/>
      <c r="DR4153" s="1"/>
      <c r="DS4153" s="1"/>
      <c r="DT4153" s="1"/>
      <c r="DU4153" s="1"/>
      <c r="DV4153" s="1"/>
      <c r="DW4153" s="1"/>
    </row>
    <row r="4154" spans="1:127" x14ac:dyDescent="0.3">
      <c r="A4154" s="1"/>
      <c r="B4154" s="1"/>
      <c r="C4154" s="1"/>
      <c r="D4154" s="1"/>
      <c r="E4154" s="1"/>
      <c r="F4154" s="1"/>
      <c r="G4154" s="2"/>
      <c r="H4154" s="2"/>
      <c r="I4154" s="1"/>
      <c r="J4154" s="1"/>
      <c r="K4154" s="2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2"/>
      <c r="BF4154" s="1"/>
      <c r="BG4154" s="1"/>
      <c r="BH4154" s="1"/>
      <c r="BI4154" s="1"/>
      <c r="BJ4154" s="1"/>
      <c r="BK4154" s="1"/>
      <c r="BL4154" s="1"/>
      <c r="BM4154" s="1"/>
      <c r="BN4154" s="2"/>
      <c r="BO4154" s="1"/>
      <c r="BP4154" s="1"/>
      <c r="BQ4154" s="1"/>
      <c r="BR4154" s="2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2"/>
      <c r="CG4154" s="1"/>
      <c r="CH4154" s="1"/>
      <c r="CI4154" s="2"/>
      <c r="CJ4154" s="1"/>
      <c r="CK4154" s="1"/>
      <c r="CL4154" s="1"/>
      <c r="CM4154" s="1"/>
      <c r="CN4154" s="1"/>
      <c r="CO4154" s="1"/>
      <c r="CP4154" s="1"/>
      <c r="CQ4154" s="1"/>
      <c r="CR4154" s="2"/>
      <c r="CS4154" s="2"/>
      <c r="CT4154" s="2"/>
      <c r="CU4154" s="2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2"/>
      <c r="DR4154" s="1"/>
      <c r="DS4154" s="1"/>
      <c r="DT4154" s="1"/>
      <c r="DU4154" s="2"/>
      <c r="DV4154" s="1"/>
      <c r="DW4154" s="1"/>
    </row>
    <row r="4155" spans="1:127" x14ac:dyDescent="0.3">
      <c r="A4155" s="1"/>
      <c r="B4155" s="1"/>
      <c r="C4155" s="1"/>
      <c r="D4155" s="1"/>
      <c r="E4155" s="1"/>
      <c r="F4155" s="1"/>
      <c r="G4155" s="1"/>
      <c r="H4155" s="2"/>
      <c r="I4155" s="1"/>
      <c r="J4155" s="1"/>
      <c r="K4155" s="2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2"/>
      <c r="BF4155" s="1"/>
      <c r="BG4155" s="1"/>
      <c r="BH4155" s="1"/>
      <c r="BI4155" s="1"/>
      <c r="BJ4155" s="1"/>
      <c r="BK4155" s="1"/>
      <c r="BL4155" s="1"/>
      <c r="BM4155" s="1"/>
      <c r="BN4155" s="2"/>
      <c r="BO4155" s="1"/>
      <c r="BP4155" s="1"/>
      <c r="BQ4155" s="1"/>
      <c r="BR4155" s="2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2"/>
      <c r="CG4155" s="1"/>
      <c r="CH4155" s="1"/>
      <c r="CI4155" s="2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2"/>
      <c r="DR4155" s="1"/>
      <c r="DS4155" s="1"/>
      <c r="DT4155" s="1"/>
      <c r="DU4155" s="1"/>
      <c r="DV4155" s="1"/>
      <c r="DW4155" s="1"/>
    </row>
    <row r="4156" spans="1:127" x14ac:dyDescent="0.3">
      <c r="A4156" s="1"/>
      <c r="B4156" s="1"/>
      <c r="C4156" s="1"/>
      <c r="D4156" s="1"/>
      <c r="E4156" s="1"/>
      <c r="F4156" s="1"/>
      <c r="G4156" s="1"/>
      <c r="H4156" s="2"/>
      <c r="I4156" s="1"/>
      <c r="J4156" s="1"/>
      <c r="K4156" s="2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2"/>
      <c r="BF4156" s="1"/>
      <c r="BG4156" s="1"/>
      <c r="BH4156" s="1"/>
      <c r="BI4156" s="1"/>
      <c r="BJ4156" s="1"/>
      <c r="BK4156" s="1"/>
      <c r="BL4156" s="1"/>
      <c r="BM4156" s="1"/>
      <c r="BN4156" s="2"/>
      <c r="BO4156" s="1"/>
      <c r="BP4156" s="1"/>
      <c r="BQ4156" s="1"/>
      <c r="BR4156" s="2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2"/>
      <c r="CG4156" s="1"/>
      <c r="CH4156" s="1"/>
      <c r="CI4156" s="2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2"/>
      <c r="DR4156" s="1"/>
      <c r="DS4156" s="1"/>
      <c r="DT4156" s="1"/>
      <c r="DU4156" s="1"/>
      <c r="DV4156" s="1"/>
      <c r="DW4156" s="1"/>
    </row>
    <row r="4157" spans="1:127" x14ac:dyDescent="0.3">
      <c r="A4157" s="1"/>
      <c r="B4157" s="1"/>
      <c r="C4157" s="1"/>
      <c r="D4157" s="1"/>
      <c r="E4157" s="1"/>
      <c r="F4157" s="1"/>
      <c r="G4157" s="1"/>
      <c r="H4157" s="2"/>
      <c r="I4157" s="1"/>
      <c r="J4157" s="1"/>
      <c r="K4157" s="2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2"/>
      <c r="BF4157" s="1"/>
      <c r="BG4157" s="1"/>
      <c r="BH4157" s="1"/>
      <c r="BI4157" s="1"/>
      <c r="BJ4157" s="1"/>
      <c r="BK4157" s="1"/>
      <c r="BL4157" s="1"/>
      <c r="BM4157" s="1"/>
      <c r="BN4157" s="2"/>
      <c r="BO4157" s="1"/>
      <c r="BP4157" s="1"/>
      <c r="BQ4157" s="1"/>
      <c r="BR4157" s="2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2"/>
      <c r="CG4157" s="1"/>
      <c r="CH4157" s="1"/>
      <c r="CI4157" s="2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2"/>
      <c r="DR4157" s="1"/>
      <c r="DS4157" s="1"/>
      <c r="DT4157" s="1"/>
      <c r="DU4157" s="1"/>
      <c r="DV4157" s="1"/>
      <c r="DW4157" s="1"/>
    </row>
    <row r="4158" spans="1:127" x14ac:dyDescent="0.3">
      <c r="A4158" s="1"/>
      <c r="B4158" s="1"/>
      <c r="C4158" s="1"/>
      <c r="D4158" s="1"/>
      <c r="E4158" s="1"/>
      <c r="F4158" s="1"/>
      <c r="G4158" s="2"/>
      <c r="H4158" s="2"/>
      <c r="I4158" s="1"/>
      <c r="J4158" s="1"/>
      <c r="K4158" s="2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2"/>
      <c r="BF4158" s="1"/>
      <c r="BG4158" s="1"/>
      <c r="BH4158" s="1"/>
      <c r="BI4158" s="1"/>
      <c r="BJ4158" s="1"/>
      <c r="BK4158" s="1"/>
      <c r="BL4158" s="1"/>
      <c r="BM4158" s="1"/>
      <c r="BN4158" s="2"/>
      <c r="BO4158" s="1"/>
      <c r="BP4158" s="1"/>
      <c r="BQ4158" s="1"/>
      <c r="BR4158" s="2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2"/>
      <c r="CG4158" s="1"/>
      <c r="CH4158" s="1"/>
      <c r="CI4158" s="2"/>
      <c r="CJ4158" s="1"/>
      <c r="CK4158" s="1"/>
      <c r="CL4158" s="1"/>
      <c r="CM4158" s="1"/>
      <c r="CN4158" s="1"/>
      <c r="CO4158" s="1"/>
      <c r="CP4158" s="1"/>
      <c r="CQ4158" s="1"/>
      <c r="CR4158" s="2"/>
      <c r="CS4158" s="2"/>
      <c r="CT4158" s="2"/>
      <c r="CU4158" s="2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2"/>
      <c r="DR4158" s="1"/>
      <c r="DS4158" s="1"/>
      <c r="DT4158" s="1"/>
      <c r="DU4158" s="2"/>
      <c r="DV4158" s="1"/>
      <c r="DW4158" s="1"/>
    </row>
    <row r="4159" spans="1:127" x14ac:dyDescent="0.3">
      <c r="A4159" s="1"/>
      <c r="B4159" s="1"/>
      <c r="C4159" s="1"/>
      <c r="D4159" s="1"/>
      <c r="E4159" s="1"/>
      <c r="F4159" s="1"/>
      <c r="G4159" s="2"/>
      <c r="H4159" s="2"/>
      <c r="I4159" s="1"/>
      <c r="J4159" s="1"/>
      <c r="K4159" s="2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2"/>
      <c r="BF4159" s="1"/>
      <c r="BG4159" s="1"/>
      <c r="BH4159" s="1"/>
      <c r="BI4159" s="1"/>
      <c r="BJ4159" s="1"/>
      <c r="BK4159" s="1"/>
      <c r="BL4159" s="1"/>
      <c r="BM4159" s="1"/>
      <c r="BN4159" s="2"/>
      <c r="BO4159" s="1"/>
      <c r="BP4159" s="1"/>
      <c r="BQ4159" s="1"/>
      <c r="BR4159" s="2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2"/>
      <c r="CG4159" s="1"/>
      <c r="CH4159" s="1"/>
      <c r="CI4159" s="2"/>
      <c r="CJ4159" s="1"/>
      <c r="CK4159" s="1"/>
      <c r="CL4159" s="1"/>
      <c r="CM4159" s="1"/>
      <c r="CN4159" s="1"/>
      <c r="CO4159" s="1"/>
      <c r="CP4159" s="1"/>
      <c r="CQ4159" s="1"/>
      <c r="CR4159" s="2"/>
      <c r="CS4159" s="2"/>
      <c r="CT4159" s="2"/>
      <c r="CU4159" s="2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2"/>
      <c r="DR4159" s="1"/>
      <c r="DS4159" s="1"/>
      <c r="DT4159" s="1"/>
      <c r="DU4159" s="2"/>
      <c r="DV4159" s="1"/>
      <c r="DW4159" s="1"/>
    </row>
    <row r="4160" spans="1:127" x14ac:dyDescent="0.3">
      <c r="A4160" s="1"/>
      <c r="B4160" s="1"/>
      <c r="C4160" s="1"/>
      <c r="D4160" s="1"/>
      <c r="E4160" s="1"/>
      <c r="F4160" s="1"/>
      <c r="G4160" s="2"/>
      <c r="H4160" s="2"/>
      <c r="I4160" s="1"/>
      <c r="J4160" s="1"/>
      <c r="K4160" s="2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2"/>
      <c r="BF4160" s="1"/>
      <c r="BG4160" s="1"/>
      <c r="BH4160" s="1"/>
      <c r="BI4160" s="1"/>
      <c r="BJ4160" s="1"/>
      <c r="BK4160" s="1"/>
      <c r="BL4160" s="1"/>
      <c r="BM4160" s="1"/>
      <c r="BN4160" s="2"/>
      <c r="BO4160" s="1"/>
      <c r="BP4160" s="1"/>
      <c r="BQ4160" s="1"/>
      <c r="BR4160" s="2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2"/>
      <c r="CG4160" s="1"/>
      <c r="CH4160" s="1"/>
      <c r="CI4160" s="2"/>
      <c r="CJ4160" s="1"/>
      <c r="CK4160" s="1"/>
      <c r="CL4160" s="1"/>
      <c r="CM4160" s="1"/>
      <c r="CN4160" s="1"/>
      <c r="CO4160" s="1"/>
      <c r="CP4160" s="1"/>
      <c r="CQ4160" s="1"/>
      <c r="CR4160" s="2"/>
      <c r="CS4160" s="2"/>
      <c r="CT4160" s="2"/>
      <c r="CU4160" s="2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2"/>
      <c r="DR4160" s="1"/>
      <c r="DS4160" s="1"/>
      <c r="DT4160" s="1"/>
      <c r="DU4160" s="2"/>
      <c r="DV4160" s="1"/>
      <c r="DW4160" s="1"/>
    </row>
    <row r="4161" spans="1:127" x14ac:dyDescent="0.3">
      <c r="A4161" s="1"/>
      <c r="B4161" s="1"/>
      <c r="C4161" s="1"/>
      <c r="D4161" s="1"/>
      <c r="E4161" s="1"/>
      <c r="F4161" s="1"/>
      <c r="G4161" s="2"/>
      <c r="H4161" s="2"/>
      <c r="I4161" s="1"/>
      <c r="J4161" s="1"/>
      <c r="K4161" s="2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2"/>
      <c r="BF4161" s="1"/>
      <c r="BG4161" s="1"/>
      <c r="BH4161" s="1"/>
      <c r="BI4161" s="1"/>
      <c r="BJ4161" s="1"/>
      <c r="BK4161" s="1"/>
      <c r="BL4161" s="1"/>
      <c r="BM4161" s="1"/>
      <c r="BN4161" s="2"/>
      <c r="BO4161" s="1"/>
      <c r="BP4161" s="1"/>
      <c r="BQ4161" s="1"/>
      <c r="BR4161" s="2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2"/>
      <c r="CG4161" s="1"/>
      <c r="CH4161" s="1"/>
      <c r="CI4161" s="2"/>
      <c r="CJ4161" s="1"/>
      <c r="CK4161" s="1"/>
      <c r="CL4161" s="1"/>
      <c r="CM4161" s="1"/>
      <c r="CN4161" s="1"/>
      <c r="CO4161" s="1"/>
      <c r="CP4161" s="1"/>
      <c r="CQ4161" s="1"/>
      <c r="CR4161" s="2"/>
      <c r="CS4161" s="2"/>
      <c r="CT4161" s="2"/>
      <c r="CU4161" s="2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2"/>
      <c r="DR4161" s="1"/>
      <c r="DS4161" s="1"/>
      <c r="DT4161" s="1"/>
      <c r="DU4161" s="2"/>
      <c r="DV4161" s="1"/>
      <c r="DW4161" s="1"/>
    </row>
    <row r="4162" spans="1:127" x14ac:dyDescent="0.3">
      <c r="A4162" s="1"/>
      <c r="B4162" s="1"/>
      <c r="C4162" s="1"/>
      <c r="D4162" s="1"/>
      <c r="E4162" s="1"/>
      <c r="F4162" s="1"/>
      <c r="G4162" s="2"/>
      <c r="H4162" s="2"/>
      <c r="I4162" s="1"/>
      <c r="J4162" s="1"/>
      <c r="K4162" s="2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2"/>
      <c r="BF4162" s="1"/>
      <c r="BG4162" s="1"/>
      <c r="BH4162" s="1"/>
      <c r="BI4162" s="1"/>
      <c r="BJ4162" s="1"/>
      <c r="BK4162" s="1"/>
      <c r="BL4162" s="1"/>
      <c r="BM4162" s="1"/>
      <c r="BN4162" s="2"/>
      <c r="BO4162" s="1"/>
      <c r="BP4162" s="1"/>
      <c r="BQ4162" s="1"/>
      <c r="BR4162" s="2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2"/>
      <c r="CG4162" s="1"/>
      <c r="CH4162" s="1"/>
      <c r="CI4162" s="2"/>
      <c r="CJ4162" s="1"/>
      <c r="CK4162" s="1"/>
      <c r="CL4162" s="1"/>
      <c r="CM4162" s="1"/>
      <c r="CN4162" s="1"/>
      <c r="CO4162" s="1"/>
      <c r="CP4162" s="1"/>
      <c r="CQ4162" s="1"/>
      <c r="CR4162" s="2"/>
      <c r="CS4162" s="2"/>
      <c r="CT4162" s="2"/>
      <c r="CU4162" s="2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2"/>
      <c r="DR4162" s="1"/>
      <c r="DS4162" s="1"/>
      <c r="DT4162" s="1"/>
      <c r="DU4162" s="2"/>
      <c r="DV4162" s="1"/>
      <c r="DW4162" s="1"/>
    </row>
    <row r="4163" spans="1:127" x14ac:dyDescent="0.3">
      <c r="A4163" s="1"/>
      <c r="B4163" s="1"/>
      <c r="C4163" s="1"/>
      <c r="D4163" s="1"/>
      <c r="E4163" s="1"/>
      <c r="F4163" s="1"/>
      <c r="G4163" s="2"/>
      <c r="H4163" s="2"/>
      <c r="I4163" s="1"/>
      <c r="J4163" s="1"/>
      <c r="K4163" s="2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2"/>
      <c r="BF4163" s="1"/>
      <c r="BG4163" s="1"/>
      <c r="BH4163" s="1"/>
      <c r="BI4163" s="1"/>
      <c r="BJ4163" s="1"/>
      <c r="BK4163" s="1"/>
      <c r="BL4163" s="1"/>
      <c r="BM4163" s="1"/>
      <c r="BN4163" s="2"/>
      <c r="BO4163" s="1"/>
      <c r="BP4163" s="1"/>
      <c r="BQ4163" s="1"/>
      <c r="BR4163" s="2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2"/>
      <c r="CG4163" s="1"/>
      <c r="CH4163" s="1"/>
      <c r="CI4163" s="2"/>
      <c r="CJ4163" s="1"/>
      <c r="CK4163" s="1"/>
      <c r="CL4163" s="1"/>
      <c r="CM4163" s="1"/>
      <c r="CN4163" s="1"/>
      <c r="CO4163" s="1"/>
      <c r="CP4163" s="1"/>
      <c r="CQ4163" s="1"/>
      <c r="CR4163" s="2"/>
      <c r="CS4163" s="2"/>
      <c r="CT4163" s="2"/>
      <c r="CU4163" s="2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2"/>
      <c r="DR4163" s="1"/>
      <c r="DS4163" s="1"/>
      <c r="DT4163" s="1"/>
      <c r="DU4163" s="2"/>
      <c r="DV4163" s="1"/>
      <c r="DW4163" s="1"/>
    </row>
    <row r="4164" spans="1:127" x14ac:dyDescent="0.3">
      <c r="A4164" s="1"/>
      <c r="B4164" s="1"/>
      <c r="C4164" s="1"/>
      <c r="D4164" s="1"/>
      <c r="E4164" s="1"/>
      <c r="F4164" s="1"/>
      <c r="G4164" s="2"/>
      <c r="H4164" s="2"/>
      <c r="I4164" s="1"/>
      <c r="J4164" s="1"/>
      <c r="K4164" s="2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2"/>
      <c r="BF4164" s="1"/>
      <c r="BG4164" s="1"/>
      <c r="BH4164" s="1"/>
      <c r="BI4164" s="1"/>
      <c r="BJ4164" s="1"/>
      <c r="BK4164" s="1"/>
      <c r="BL4164" s="1"/>
      <c r="BM4164" s="1"/>
      <c r="BN4164" s="2"/>
      <c r="BO4164" s="1"/>
      <c r="BP4164" s="1"/>
      <c r="BQ4164" s="1"/>
      <c r="BR4164" s="2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2"/>
      <c r="CG4164" s="1"/>
      <c r="CH4164" s="1"/>
      <c r="CI4164" s="2"/>
      <c r="CJ4164" s="1"/>
      <c r="CK4164" s="1"/>
      <c r="CL4164" s="1"/>
      <c r="CM4164" s="1"/>
      <c r="CN4164" s="1"/>
      <c r="CO4164" s="1"/>
      <c r="CP4164" s="1"/>
      <c r="CQ4164" s="1"/>
      <c r="CR4164" s="2"/>
      <c r="CS4164" s="2"/>
      <c r="CT4164" s="2"/>
      <c r="CU4164" s="2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2"/>
      <c r="DR4164" s="1"/>
      <c r="DS4164" s="1"/>
      <c r="DT4164" s="1"/>
      <c r="DU4164" s="2"/>
      <c r="DV4164" s="1"/>
      <c r="DW4164" s="1"/>
    </row>
    <row r="4165" spans="1:127" x14ac:dyDescent="0.3">
      <c r="A4165" s="1"/>
      <c r="B4165" s="1"/>
      <c r="C4165" s="1"/>
      <c r="D4165" s="1"/>
      <c r="E4165" s="1"/>
      <c r="F4165" s="1"/>
      <c r="G4165" s="1"/>
      <c r="H4165" s="2"/>
      <c r="I4165" s="1"/>
      <c r="J4165" s="1"/>
      <c r="K4165" s="2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2"/>
      <c r="BF4165" s="1"/>
      <c r="BG4165" s="1"/>
      <c r="BH4165" s="1"/>
      <c r="BI4165" s="1"/>
      <c r="BJ4165" s="1"/>
      <c r="BK4165" s="1"/>
      <c r="BL4165" s="1"/>
      <c r="BM4165" s="1"/>
      <c r="BN4165" s="2"/>
      <c r="BO4165" s="1"/>
      <c r="BP4165" s="1"/>
      <c r="BQ4165" s="1"/>
      <c r="BR4165" s="2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2"/>
      <c r="CG4165" s="1"/>
      <c r="CH4165" s="1"/>
      <c r="CI4165" s="2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2"/>
      <c r="DR4165" s="1"/>
      <c r="DS4165" s="1"/>
      <c r="DT4165" s="1"/>
      <c r="DU4165" s="1"/>
      <c r="DV4165" s="1"/>
      <c r="DW4165" s="1"/>
    </row>
    <row r="4166" spans="1:127" x14ac:dyDescent="0.3">
      <c r="A4166" s="1"/>
      <c r="B4166" s="1"/>
      <c r="C4166" s="1"/>
      <c r="D4166" s="1"/>
      <c r="E4166" s="1"/>
      <c r="F4166" s="1"/>
      <c r="G4166" s="2"/>
      <c r="H4166" s="2"/>
      <c r="I4166" s="1"/>
      <c r="J4166" s="1"/>
      <c r="K4166" s="2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2"/>
      <c r="BF4166" s="1"/>
      <c r="BG4166" s="1"/>
      <c r="BH4166" s="1"/>
      <c r="BI4166" s="1"/>
      <c r="BJ4166" s="1"/>
      <c r="BK4166" s="1"/>
      <c r="BL4166" s="1"/>
      <c r="BM4166" s="1"/>
      <c r="BN4166" s="2"/>
      <c r="BO4166" s="1"/>
      <c r="BP4166" s="1"/>
      <c r="BQ4166" s="1"/>
      <c r="BR4166" s="2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2"/>
      <c r="CG4166" s="1"/>
      <c r="CH4166" s="1"/>
      <c r="CI4166" s="2"/>
      <c r="CJ4166" s="1"/>
      <c r="CK4166" s="1"/>
      <c r="CL4166" s="1"/>
      <c r="CM4166" s="1"/>
      <c r="CN4166" s="1"/>
      <c r="CO4166" s="1"/>
      <c r="CP4166" s="1"/>
      <c r="CQ4166" s="1"/>
      <c r="CR4166" s="2"/>
      <c r="CS4166" s="2"/>
      <c r="CT4166" s="2"/>
      <c r="CU4166" s="2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2"/>
      <c r="DR4166" s="1"/>
      <c r="DS4166" s="1"/>
      <c r="DT4166" s="1"/>
      <c r="DU4166" s="2"/>
      <c r="DV4166" s="1"/>
      <c r="DW4166" s="1"/>
    </row>
    <row r="4167" spans="1:127" x14ac:dyDescent="0.3">
      <c r="A4167" s="1"/>
      <c r="B4167" s="1"/>
      <c r="C4167" s="1"/>
      <c r="D4167" s="1"/>
      <c r="E4167" s="1"/>
      <c r="F4167" s="1"/>
      <c r="G4167" s="2"/>
      <c r="H4167" s="2"/>
      <c r="I4167" s="1"/>
      <c r="J4167" s="1"/>
      <c r="K4167" s="2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2"/>
      <c r="BF4167" s="1"/>
      <c r="BG4167" s="1"/>
      <c r="BH4167" s="1"/>
      <c r="BI4167" s="1"/>
      <c r="BJ4167" s="1"/>
      <c r="BK4167" s="1"/>
      <c r="BL4167" s="1"/>
      <c r="BM4167" s="1"/>
      <c r="BN4167" s="2"/>
      <c r="BO4167" s="1"/>
      <c r="BP4167" s="1"/>
      <c r="BQ4167" s="1"/>
      <c r="BR4167" s="2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2"/>
      <c r="CG4167" s="1"/>
      <c r="CH4167" s="1"/>
      <c r="CI4167" s="2"/>
      <c r="CJ4167" s="1"/>
      <c r="CK4167" s="1"/>
      <c r="CL4167" s="1"/>
      <c r="CM4167" s="1"/>
      <c r="CN4167" s="1"/>
      <c r="CO4167" s="1"/>
      <c r="CP4167" s="1"/>
      <c r="CQ4167" s="1"/>
      <c r="CR4167" s="2"/>
      <c r="CS4167" s="2"/>
      <c r="CT4167" s="2"/>
      <c r="CU4167" s="2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2"/>
      <c r="DR4167" s="1"/>
      <c r="DS4167" s="1"/>
      <c r="DT4167" s="1"/>
      <c r="DU4167" s="2"/>
      <c r="DV4167" s="1"/>
      <c r="DW4167" s="1"/>
    </row>
    <row r="4168" spans="1:127" x14ac:dyDescent="0.3">
      <c r="A4168" s="1"/>
      <c r="B4168" s="1"/>
      <c r="C4168" s="1"/>
      <c r="D4168" s="1"/>
      <c r="E4168" s="1"/>
      <c r="F4168" s="1"/>
      <c r="G4168" s="2"/>
      <c r="H4168" s="2"/>
      <c r="I4168" s="1"/>
      <c r="J4168" s="1"/>
      <c r="K4168" s="2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2"/>
      <c r="BF4168" s="1"/>
      <c r="BG4168" s="1"/>
      <c r="BH4168" s="1"/>
      <c r="BI4168" s="1"/>
      <c r="BJ4168" s="1"/>
      <c r="BK4168" s="1"/>
      <c r="BL4168" s="1"/>
      <c r="BM4168" s="1"/>
      <c r="BN4168" s="2"/>
      <c r="BO4168" s="1"/>
      <c r="BP4168" s="1"/>
      <c r="BQ4168" s="1"/>
      <c r="BR4168" s="2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2"/>
      <c r="CG4168" s="1"/>
      <c r="CH4168" s="1"/>
      <c r="CI4168" s="2"/>
      <c r="CJ4168" s="1"/>
      <c r="CK4168" s="1"/>
      <c r="CL4168" s="1"/>
      <c r="CM4168" s="1"/>
      <c r="CN4168" s="1"/>
      <c r="CO4168" s="1"/>
      <c r="CP4168" s="1"/>
      <c r="CQ4168" s="1"/>
      <c r="CR4168" s="2"/>
      <c r="CS4168" s="2"/>
      <c r="CT4168" s="2"/>
      <c r="CU4168" s="2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2"/>
      <c r="DR4168" s="1"/>
      <c r="DS4168" s="1"/>
      <c r="DT4168" s="1"/>
      <c r="DU4168" s="2"/>
      <c r="DV4168" s="1"/>
      <c r="DW4168" s="1"/>
    </row>
    <row r="4169" spans="1:127" x14ac:dyDescent="0.3">
      <c r="A4169" s="1"/>
      <c r="B4169" s="1"/>
      <c r="C4169" s="1"/>
      <c r="D4169" s="1"/>
      <c r="E4169" s="1"/>
      <c r="F4169" s="1"/>
      <c r="G4169" s="1"/>
      <c r="H4169" s="2"/>
      <c r="I4169" s="1"/>
      <c r="J4169" s="1"/>
      <c r="K4169" s="2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2"/>
      <c r="BF4169" s="1"/>
      <c r="BG4169" s="1"/>
      <c r="BH4169" s="1"/>
      <c r="BI4169" s="1"/>
      <c r="BJ4169" s="1"/>
      <c r="BK4169" s="1"/>
      <c r="BL4169" s="1"/>
      <c r="BM4169" s="1"/>
      <c r="BN4169" s="2"/>
      <c r="BO4169" s="1"/>
      <c r="BP4169" s="1"/>
      <c r="BQ4169" s="1"/>
      <c r="BR4169" s="2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2"/>
      <c r="CG4169" s="1"/>
      <c r="CH4169" s="1"/>
      <c r="CI4169" s="2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2"/>
      <c r="DR4169" s="1"/>
      <c r="DS4169" s="1"/>
      <c r="DT4169" s="1"/>
      <c r="DU4169" s="1"/>
      <c r="DV4169" s="1"/>
      <c r="DW4169" s="1"/>
    </row>
    <row r="4170" spans="1:127" x14ac:dyDescent="0.3">
      <c r="A4170" s="1"/>
      <c r="B4170" s="1"/>
      <c r="C4170" s="1"/>
      <c r="D4170" s="1"/>
      <c r="E4170" s="1"/>
      <c r="F4170" s="1"/>
      <c r="G4170" s="1"/>
      <c r="H4170" s="2"/>
      <c r="I4170" s="1"/>
      <c r="J4170" s="1"/>
      <c r="K4170" s="2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2"/>
      <c r="BF4170" s="1"/>
      <c r="BG4170" s="1"/>
      <c r="BH4170" s="1"/>
      <c r="BI4170" s="1"/>
      <c r="BJ4170" s="1"/>
      <c r="BK4170" s="1"/>
      <c r="BL4170" s="1"/>
      <c r="BM4170" s="1"/>
      <c r="BN4170" s="2"/>
      <c r="BO4170" s="1"/>
      <c r="BP4170" s="1"/>
      <c r="BQ4170" s="1"/>
      <c r="BR4170" s="2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2"/>
      <c r="CG4170" s="1"/>
      <c r="CH4170" s="1"/>
      <c r="CI4170" s="2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2"/>
      <c r="DR4170" s="1"/>
      <c r="DS4170" s="1"/>
      <c r="DT4170" s="1"/>
      <c r="DU4170" s="1"/>
      <c r="DV4170" s="1"/>
      <c r="DW4170" s="1"/>
    </row>
    <row r="4171" spans="1:127" x14ac:dyDescent="0.3">
      <c r="A4171" s="1"/>
      <c r="B4171" s="1"/>
      <c r="C4171" s="1"/>
      <c r="D4171" s="1"/>
      <c r="E4171" s="1"/>
      <c r="F4171" s="1"/>
      <c r="G4171" s="1"/>
      <c r="H4171" s="2"/>
      <c r="I4171" s="1"/>
      <c r="J4171" s="1"/>
      <c r="K4171" s="2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2"/>
      <c r="BF4171" s="1"/>
      <c r="BG4171" s="1"/>
      <c r="BH4171" s="1"/>
      <c r="BI4171" s="1"/>
      <c r="BJ4171" s="1"/>
      <c r="BK4171" s="1"/>
      <c r="BL4171" s="1"/>
      <c r="BM4171" s="1"/>
      <c r="BN4171" s="2"/>
      <c r="BO4171" s="1"/>
      <c r="BP4171" s="1"/>
      <c r="BQ4171" s="1"/>
      <c r="BR4171" s="2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2"/>
      <c r="CG4171" s="1"/>
      <c r="CH4171" s="1"/>
      <c r="CI4171" s="2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2"/>
      <c r="DR4171" s="1"/>
      <c r="DS4171" s="1"/>
      <c r="DT4171" s="1"/>
      <c r="DU4171" s="1"/>
      <c r="DV4171" s="1"/>
      <c r="DW4171" s="1"/>
    </row>
    <row r="4172" spans="1:127" x14ac:dyDescent="0.3">
      <c r="A4172" s="1"/>
      <c r="B4172" s="1"/>
      <c r="C4172" s="1"/>
      <c r="D4172" s="1"/>
      <c r="E4172" s="1"/>
      <c r="F4172" s="1"/>
      <c r="G4172" s="2"/>
      <c r="H4172" s="2"/>
      <c r="I4172" s="1"/>
      <c r="J4172" s="1"/>
      <c r="K4172" s="2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2"/>
      <c r="BF4172" s="1"/>
      <c r="BG4172" s="1"/>
      <c r="BH4172" s="1"/>
      <c r="BI4172" s="1"/>
      <c r="BJ4172" s="1"/>
      <c r="BK4172" s="1"/>
      <c r="BL4172" s="1"/>
      <c r="BM4172" s="1"/>
      <c r="BN4172" s="2"/>
      <c r="BO4172" s="1"/>
      <c r="BP4172" s="1"/>
      <c r="BQ4172" s="1"/>
      <c r="BR4172" s="2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2"/>
      <c r="CG4172" s="1"/>
      <c r="CH4172" s="1"/>
      <c r="CI4172" s="2"/>
      <c r="CJ4172" s="1"/>
      <c r="CK4172" s="1"/>
      <c r="CL4172" s="1"/>
      <c r="CM4172" s="1"/>
      <c r="CN4172" s="1"/>
      <c r="CO4172" s="1"/>
      <c r="CP4172" s="1"/>
      <c r="CQ4172" s="1"/>
      <c r="CR4172" s="2"/>
      <c r="CS4172" s="2"/>
      <c r="CT4172" s="2"/>
      <c r="CU4172" s="2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2"/>
      <c r="DR4172" s="1"/>
      <c r="DS4172" s="1"/>
      <c r="DT4172" s="1"/>
      <c r="DU4172" s="2"/>
      <c r="DV4172" s="1"/>
      <c r="DW4172" s="1"/>
    </row>
    <row r="4173" spans="1:127" x14ac:dyDescent="0.3">
      <c r="A4173" s="1"/>
      <c r="B4173" s="1"/>
      <c r="C4173" s="1"/>
      <c r="D4173" s="1"/>
      <c r="E4173" s="1"/>
      <c r="F4173" s="1"/>
      <c r="G4173" s="2"/>
      <c r="H4173" s="2"/>
      <c r="I4173" s="1"/>
      <c r="J4173" s="1"/>
      <c r="K4173" s="2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2"/>
      <c r="BF4173" s="1"/>
      <c r="BG4173" s="1"/>
      <c r="BH4173" s="1"/>
      <c r="BI4173" s="1"/>
      <c r="BJ4173" s="1"/>
      <c r="BK4173" s="1"/>
      <c r="BL4173" s="1"/>
      <c r="BM4173" s="1"/>
      <c r="BN4173" s="2"/>
      <c r="BO4173" s="1"/>
      <c r="BP4173" s="1"/>
      <c r="BQ4173" s="1"/>
      <c r="BR4173" s="2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2"/>
      <c r="CG4173" s="1"/>
      <c r="CH4173" s="1"/>
      <c r="CI4173" s="2"/>
      <c r="CJ4173" s="1"/>
      <c r="CK4173" s="1"/>
      <c r="CL4173" s="1"/>
      <c r="CM4173" s="1"/>
      <c r="CN4173" s="1"/>
      <c r="CO4173" s="1"/>
      <c r="CP4173" s="1"/>
      <c r="CQ4173" s="1"/>
      <c r="CR4173" s="2"/>
      <c r="CS4173" s="2"/>
      <c r="CT4173" s="2"/>
      <c r="CU4173" s="2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2"/>
      <c r="DR4173" s="1"/>
      <c r="DS4173" s="1"/>
      <c r="DT4173" s="1"/>
      <c r="DU4173" s="2"/>
      <c r="DV4173" s="1"/>
      <c r="DW4173" s="1"/>
    </row>
    <row r="4174" spans="1:127" x14ac:dyDescent="0.3">
      <c r="A4174" s="1"/>
      <c r="B4174" s="1"/>
      <c r="C4174" s="1"/>
      <c r="D4174" s="1"/>
      <c r="E4174" s="1"/>
      <c r="F4174" s="1"/>
      <c r="G4174" s="2"/>
      <c r="H4174" s="2"/>
      <c r="I4174" s="1"/>
      <c r="J4174" s="1"/>
      <c r="K4174" s="2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2"/>
      <c r="BF4174" s="1"/>
      <c r="BG4174" s="1"/>
      <c r="BH4174" s="1"/>
      <c r="BI4174" s="1"/>
      <c r="BJ4174" s="1"/>
      <c r="BK4174" s="1"/>
      <c r="BL4174" s="1"/>
      <c r="BM4174" s="1"/>
      <c r="BN4174" s="2"/>
      <c r="BO4174" s="1"/>
      <c r="BP4174" s="1"/>
      <c r="BQ4174" s="1"/>
      <c r="BR4174" s="2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2"/>
      <c r="CG4174" s="1"/>
      <c r="CH4174" s="1"/>
      <c r="CI4174" s="2"/>
      <c r="CJ4174" s="1"/>
      <c r="CK4174" s="1"/>
      <c r="CL4174" s="1"/>
      <c r="CM4174" s="1"/>
      <c r="CN4174" s="1"/>
      <c r="CO4174" s="1"/>
      <c r="CP4174" s="1"/>
      <c r="CQ4174" s="1"/>
      <c r="CR4174" s="2"/>
      <c r="CS4174" s="2"/>
      <c r="CT4174" s="2"/>
      <c r="CU4174" s="2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2"/>
      <c r="DR4174" s="1"/>
      <c r="DS4174" s="1"/>
      <c r="DT4174" s="1"/>
      <c r="DU4174" s="2"/>
      <c r="DV4174" s="1"/>
      <c r="DW4174" s="1"/>
    </row>
    <row r="4175" spans="1:127" x14ac:dyDescent="0.3">
      <c r="A4175" s="1"/>
      <c r="B4175" s="1"/>
      <c r="C4175" s="1"/>
      <c r="D4175" s="1"/>
      <c r="E4175" s="1"/>
      <c r="F4175" s="1"/>
      <c r="G4175" s="2"/>
      <c r="H4175" s="2"/>
      <c r="I4175" s="1"/>
      <c r="J4175" s="1"/>
      <c r="K4175" s="2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2"/>
      <c r="BF4175" s="1"/>
      <c r="BG4175" s="1"/>
      <c r="BH4175" s="1"/>
      <c r="BI4175" s="1"/>
      <c r="BJ4175" s="1"/>
      <c r="BK4175" s="1"/>
      <c r="BL4175" s="1"/>
      <c r="BM4175" s="1"/>
      <c r="BN4175" s="2"/>
      <c r="BO4175" s="1"/>
      <c r="BP4175" s="1"/>
      <c r="BQ4175" s="1"/>
      <c r="BR4175" s="2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2"/>
      <c r="CG4175" s="1"/>
      <c r="CH4175" s="1"/>
      <c r="CI4175" s="2"/>
      <c r="CJ4175" s="1"/>
      <c r="CK4175" s="1"/>
      <c r="CL4175" s="1"/>
      <c r="CM4175" s="1"/>
      <c r="CN4175" s="1"/>
      <c r="CO4175" s="1"/>
      <c r="CP4175" s="1"/>
      <c r="CQ4175" s="1"/>
      <c r="CR4175" s="2"/>
      <c r="CS4175" s="2"/>
      <c r="CT4175" s="2"/>
      <c r="CU4175" s="2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2"/>
      <c r="DR4175" s="1"/>
      <c r="DS4175" s="1"/>
      <c r="DT4175" s="1"/>
      <c r="DU4175" s="2"/>
      <c r="DV4175" s="1"/>
      <c r="DW4175" s="1"/>
    </row>
    <row r="4176" spans="1:127" x14ac:dyDescent="0.3">
      <c r="A4176" s="1"/>
      <c r="B4176" s="1"/>
      <c r="C4176" s="1"/>
      <c r="D4176" s="1"/>
      <c r="E4176" s="1"/>
      <c r="F4176" s="1"/>
      <c r="G4176" s="2"/>
      <c r="H4176" s="2"/>
      <c r="I4176" s="1"/>
      <c r="J4176" s="1"/>
      <c r="K4176" s="2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2"/>
      <c r="BF4176" s="1"/>
      <c r="BG4176" s="1"/>
      <c r="BH4176" s="1"/>
      <c r="BI4176" s="1"/>
      <c r="BJ4176" s="1"/>
      <c r="BK4176" s="1"/>
      <c r="BL4176" s="1"/>
      <c r="BM4176" s="1"/>
      <c r="BN4176" s="2"/>
      <c r="BO4176" s="1"/>
      <c r="BP4176" s="1"/>
      <c r="BQ4176" s="2"/>
      <c r="BR4176" s="2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2"/>
      <c r="CG4176" s="1"/>
      <c r="CH4176" s="1"/>
      <c r="CI4176" s="2"/>
      <c r="CJ4176" s="1"/>
      <c r="CK4176" s="1"/>
      <c r="CL4176" s="1"/>
      <c r="CM4176" s="1"/>
      <c r="CN4176" s="1"/>
      <c r="CO4176" s="1"/>
      <c r="CP4176" s="1"/>
      <c r="CQ4176" s="1"/>
      <c r="CR4176" s="2"/>
      <c r="CS4176" s="2"/>
      <c r="CT4176" s="2"/>
      <c r="CU4176" s="2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2"/>
      <c r="DR4176" s="1"/>
      <c r="DS4176" s="1"/>
      <c r="DT4176" s="1"/>
      <c r="DU4176" s="2"/>
      <c r="DV4176" s="1"/>
      <c r="DW4176" s="1"/>
    </row>
    <row r="4177" spans="1:127" x14ac:dyDescent="0.3">
      <c r="A4177" s="1"/>
      <c r="B4177" s="1"/>
      <c r="C4177" s="1"/>
      <c r="D4177" s="1"/>
      <c r="E4177" s="1"/>
      <c r="F4177" s="1"/>
      <c r="G4177" s="2"/>
      <c r="H4177" s="2"/>
      <c r="I4177" s="1"/>
      <c r="J4177" s="1"/>
      <c r="K4177" s="2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2"/>
      <c r="BF4177" s="1"/>
      <c r="BG4177" s="1"/>
      <c r="BH4177" s="1"/>
      <c r="BI4177" s="1"/>
      <c r="BJ4177" s="1"/>
      <c r="BK4177" s="1"/>
      <c r="BL4177" s="1"/>
      <c r="BM4177" s="1"/>
      <c r="BN4177" s="2"/>
      <c r="BO4177" s="1"/>
      <c r="BP4177" s="1"/>
      <c r="BQ4177" s="1"/>
      <c r="BR4177" s="2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2"/>
      <c r="CG4177" s="1"/>
      <c r="CH4177" s="1"/>
      <c r="CI4177" s="2"/>
      <c r="CJ4177" s="1"/>
      <c r="CK4177" s="1"/>
      <c r="CL4177" s="1"/>
      <c r="CM4177" s="1"/>
      <c r="CN4177" s="1"/>
      <c r="CO4177" s="1"/>
      <c r="CP4177" s="1"/>
      <c r="CQ4177" s="1"/>
      <c r="CR4177" s="2"/>
      <c r="CS4177" s="2"/>
      <c r="CT4177" s="2"/>
      <c r="CU4177" s="2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2"/>
      <c r="DR4177" s="1"/>
      <c r="DS4177" s="1"/>
      <c r="DT4177" s="1"/>
      <c r="DU4177" s="2"/>
      <c r="DV4177" s="1"/>
      <c r="DW4177" s="1"/>
    </row>
    <row r="4178" spans="1:127" x14ac:dyDescent="0.3">
      <c r="A4178" s="1"/>
      <c r="B4178" s="1"/>
      <c r="C4178" s="1"/>
      <c r="D4178" s="1"/>
      <c r="E4178" s="1"/>
      <c r="F4178" s="1"/>
      <c r="G4178" s="2"/>
      <c r="H4178" s="2"/>
      <c r="I4178" s="1"/>
      <c r="J4178" s="1"/>
      <c r="K4178" s="2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2"/>
      <c r="BF4178" s="1"/>
      <c r="BG4178" s="1"/>
      <c r="BH4178" s="1"/>
      <c r="BI4178" s="1"/>
      <c r="BJ4178" s="1"/>
      <c r="BK4178" s="1"/>
      <c r="BL4178" s="1"/>
      <c r="BM4178" s="1"/>
      <c r="BN4178" s="2"/>
      <c r="BO4178" s="1"/>
      <c r="BP4178" s="1"/>
      <c r="BQ4178" s="2"/>
      <c r="BR4178" s="2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2"/>
      <c r="CG4178" s="1"/>
      <c r="CH4178" s="1"/>
      <c r="CI4178" s="2"/>
      <c r="CJ4178" s="1"/>
      <c r="CK4178" s="1"/>
      <c r="CL4178" s="1"/>
      <c r="CM4178" s="1"/>
      <c r="CN4178" s="1"/>
      <c r="CO4178" s="1"/>
      <c r="CP4178" s="1"/>
      <c r="CQ4178" s="1"/>
      <c r="CR4178" s="2"/>
      <c r="CS4178" s="2"/>
      <c r="CT4178" s="2"/>
      <c r="CU4178" s="2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2"/>
      <c r="DR4178" s="1"/>
      <c r="DS4178" s="1"/>
      <c r="DT4178" s="1"/>
      <c r="DU4178" s="2"/>
      <c r="DV4178" s="1"/>
      <c r="DW4178" s="1"/>
    </row>
    <row r="4179" spans="1:127" x14ac:dyDescent="0.3">
      <c r="A4179" s="1"/>
      <c r="B4179" s="1"/>
      <c r="C4179" s="1"/>
      <c r="D4179" s="1"/>
      <c r="E4179" s="1"/>
      <c r="F4179" s="1"/>
      <c r="G4179" s="2"/>
      <c r="H4179" s="2"/>
      <c r="I4179" s="1"/>
      <c r="J4179" s="1"/>
      <c r="K4179" s="2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2"/>
      <c r="BF4179" s="1"/>
      <c r="BG4179" s="1"/>
      <c r="BH4179" s="1"/>
      <c r="BI4179" s="1"/>
      <c r="BJ4179" s="1"/>
      <c r="BK4179" s="1"/>
      <c r="BL4179" s="1"/>
      <c r="BM4179" s="1"/>
      <c r="BN4179" s="2"/>
      <c r="BO4179" s="1"/>
      <c r="BP4179" s="1"/>
      <c r="BQ4179" s="1"/>
      <c r="BR4179" s="2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2"/>
      <c r="CG4179" s="1"/>
      <c r="CH4179" s="1"/>
      <c r="CI4179" s="2"/>
      <c r="CJ4179" s="1"/>
      <c r="CK4179" s="1"/>
      <c r="CL4179" s="1"/>
      <c r="CM4179" s="1"/>
      <c r="CN4179" s="1"/>
      <c r="CO4179" s="1"/>
      <c r="CP4179" s="1"/>
      <c r="CQ4179" s="1"/>
      <c r="CR4179" s="2"/>
      <c r="CS4179" s="2"/>
      <c r="CT4179" s="2"/>
      <c r="CU4179" s="2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2"/>
      <c r="DR4179" s="1"/>
      <c r="DS4179" s="1"/>
      <c r="DT4179" s="1"/>
      <c r="DU4179" s="2"/>
      <c r="DV4179" s="1"/>
      <c r="DW4179" s="1"/>
    </row>
    <row r="4180" spans="1:127" x14ac:dyDescent="0.3">
      <c r="A4180" s="1"/>
      <c r="B4180" s="1"/>
      <c r="C4180" s="1"/>
      <c r="D4180" s="1"/>
      <c r="E4180" s="1"/>
      <c r="F4180" s="1"/>
      <c r="G4180" s="2"/>
      <c r="H4180" s="2"/>
      <c r="I4180" s="1"/>
      <c r="J4180" s="1"/>
      <c r="K4180" s="2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2"/>
      <c r="BF4180" s="1"/>
      <c r="BG4180" s="1"/>
      <c r="BH4180" s="1"/>
      <c r="BI4180" s="1"/>
      <c r="BJ4180" s="1"/>
      <c r="BK4180" s="1"/>
      <c r="BL4180" s="1"/>
      <c r="BM4180" s="1"/>
      <c r="BN4180" s="2"/>
      <c r="BO4180" s="1"/>
      <c r="BP4180" s="1"/>
      <c r="BQ4180" s="2"/>
      <c r="BR4180" s="2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2"/>
      <c r="CG4180" s="1"/>
      <c r="CH4180" s="1"/>
      <c r="CI4180" s="2"/>
      <c r="CJ4180" s="1"/>
      <c r="CK4180" s="1"/>
      <c r="CL4180" s="1"/>
      <c r="CM4180" s="1"/>
      <c r="CN4180" s="1"/>
      <c r="CO4180" s="1"/>
      <c r="CP4180" s="1"/>
      <c r="CQ4180" s="1"/>
      <c r="CR4180" s="2"/>
      <c r="CS4180" s="2"/>
      <c r="CT4180" s="2"/>
      <c r="CU4180" s="2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2"/>
      <c r="DR4180" s="1"/>
      <c r="DS4180" s="1"/>
      <c r="DT4180" s="1"/>
      <c r="DU4180" s="2"/>
      <c r="DV4180" s="1"/>
      <c r="DW4180" s="1"/>
    </row>
    <row r="4181" spans="1:127" x14ac:dyDescent="0.3">
      <c r="A4181" s="1"/>
      <c r="B4181" s="1"/>
      <c r="C4181" s="1"/>
      <c r="D4181" s="1"/>
      <c r="E4181" s="1"/>
      <c r="F4181" s="1"/>
      <c r="G4181" s="2"/>
      <c r="H4181" s="2"/>
      <c r="I4181" s="1"/>
      <c r="J4181" s="1"/>
      <c r="K4181" s="2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2"/>
      <c r="BF4181" s="1"/>
      <c r="BG4181" s="1"/>
      <c r="BH4181" s="1"/>
      <c r="BI4181" s="1"/>
      <c r="BJ4181" s="1"/>
      <c r="BK4181" s="1"/>
      <c r="BL4181" s="1"/>
      <c r="BM4181" s="1"/>
      <c r="BN4181" s="2"/>
      <c r="BO4181" s="1"/>
      <c r="BP4181" s="1"/>
      <c r="BQ4181" s="2"/>
      <c r="BR4181" s="2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2"/>
      <c r="CG4181" s="1"/>
      <c r="CH4181" s="1"/>
      <c r="CI4181" s="2"/>
      <c r="CJ4181" s="1"/>
      <c r="CK4181" s="1"/>
      <c r="CL4181" s="1"/>
      <c r="CM4181" s="1"/>
      <c r="CN4181" s="1"/>
      <c r="CO4181" s="1"/>
      <c r="CP4181" s="1"/>
      <c r="CQ4181" s="1"/>
      <c r="CR4181" s="2"/>
      <c r="CS4181" s="2"/>
      <c r="CT4181" s="2"/>
      <c r="CU4181" s="2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2"/>
      <c r="DR4181" s="1"/>
      <c r="DS4181" s="1"/>
      <c r="DT4181" s="1"/>
      <c r="DU4181" s="2"/>
      <c r="DV4181" s="1"/>
      <c r="DW4181" s="1"/>
    </row>
    <row r="4182" spans="1:127" x14ac:dyDescent="0.3">
      <c r="A4182" s="1"/>
      <c r="B4182" s="1"/>
      <c r="C4182" s="1"/>
      <c r="D4182" s="1"/>
      <c r="E4182" s="1"/>
      <c r="F4182" s="1"/>
      <c r="G4182" s="2"/>
      <c r="H4182" s="2"/>
      <c r="I4182" s="1"/>
      <c r="J4182" s="1"/>
      <c r="K4182" s="2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2"/>
      <c r="BF4182" s="1"/>
      <c r="BG4182" s="1"/>
      <c r="BH4182" s="1"/>
      <c r="BI4182" s="1"/>
      <c r="BJ4182" s="1"/>
      <c r="BK4182" s="1"/>
      <c r="BL4182" s="1"/>
      <c r="BM4182" s="1"/>
      <c r="BN4182" s="2"/>
      <c r="BO4182" s="1"/>
      <c r="BP4182" s="1"/>
      <c r="BQ4182" s="1"/>
      <c r="BR4182" s="2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2"/>
      <c r="CG4182" s="1"/>
      <c r="CH4182" s="1"/>
      <c r="CI4182" s="2"/>
      <c r="CJ4182" s="1"/>
      <c r="CK4182" s="1"/>
      <c r="CL4182" s="1"/>
      <c r="CM4182" s="1"/>
      <c r="CN4182" s="1"/>
      <c r="CO4182" s="1"/>
      <c r="CP4182" s="1"/>
      <c r="CQ4182" s="1"/>
      <c r="CR4182" s="2"/>
      <c r="CS4182" s="2"/>
      <c r="CT4182" s="2"/>
      <c r="CU4182" s="2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2"/>
      <c r="DR4182" s="1"/>
      <c r="DS4182" s="1"/>
      <c r="DT4182" s="1"/>
      <c r="DU4182" s="2"/>
      <c r="DV4182" s="1"/>
      <c r="DW4182" s="1"/>
    </row>
    <row r="4183" spans="1:127" x14ac:dyDescent="0.3">
      <c r="A4183" s="1"/>
      <c r="B4183" s="1"/>
      <c r="C4183" s="1"/>
      <c r="D4183" s="1"/>
      <c r="E4183" s="1"/>
      <c r="F4183" s="1"/>
      <c r="G4183" s="1"/>
      <c r="H4183" s="2"/>
      <c r="I4183" s="1"/>
      <c r="J4183" s="1"/>
      <c r="K4183" s="2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2"/>
      <c r="BF4183" s="1"/>
      <c r="BG4183" s="1"/>
      <c r="BH4183" s="1"/>
      <c r="BI4183" s="1"/>
      <c r="BJ4183" s="1"/>
      <c r="BK4183" s="1"/>
      <c r="BL4183" s="1"/>
      <c r="BM4183" s="1"/>
      <c r="BN4183" s="2"/>
      <c r="BO4183" s="1"/>
      <c r="BP4183" s="1"/>
      <c r="BQ4183" s="1"/>
      <c r="BR4183" s="2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2"/>
      <c r="CG4183" s="1"/>
      <c r="CH4183" s="1"/>
      <c r="CI4183" s="2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2"/>
      <c r="DR4183" s="1"/>
      <c r="DS4183" s="1"/>
      <c r="DT4183" s="1"/>
      <c r="DU4183" s="1"/>
      <c r="DV4183" s="1"/>
      <c r="DW4183" s="1"/>
    </row>
    <row r="4184" spans="1:127" x14ac:dyDescent="0.3">
      <c r="A4184" s="1"/>
      <c r="B4184" s="1"/>
      <c r="C4184" s="1"/>
      <c r="D4184" s="1"/>
      <c r="E4184" s="1"/>
      <c r="F4184" s="1"/>
      <c r="G4184" s="2"/>
      <c r="H4184" s="2"/>
      <c r="I4184" s="1"/>
      <c r="J4184" s="1"/>
      <c r="K4184" s="2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2"/>
      <c r="BF4184" s="1"/>
      <c r="BG4184" s="1"/>
      <c r="BH4184" s="1"/>
      <c r="BI4184" s="1"/>
      <c r="BJ4184" s="1"/>
      <c r="BK4184" s="1"/>
      <c r="BL4184" s="1"/>
      <c r="BM4184" s="1"/>
      <c r="BN4184" s="2"/>
      <c r="BO4184" s="1"/>
      <c r="BP4184" s="1"/>
      <c r="BQ4184" s="1"/>
      <c r="BR4184" s="2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2"/>
      <c r="CG4184" s="1"/>
      <c r="CH4184" s="1"/>
      <c r="CI4184" s="2"/>
      <c r="CJ4184" s="1"/>
      <c r="CK4184" s="1"/>
      <c r="CL4184" s="1"/>
      <c r="CM4184" s="1"/>
      <c r="CN4184" s="1"/>
      <c r="CO4184" s="1"/>
      <c r="CP4184" s="1"/>
      <c r="CQ4184" s="1"/>
      <c r="CR4184" s="2"/>
      <c r="CS4184" s="2"/>
      <c r="CT4184" s="2"/>
      <c r="CU4184" s="2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2"/>
      <c r="DR4184" s="1"/>
      <c r="DS4184" s="1"/>
      <c r="DT4184" s="1"/>
      <c r="DU4184" s="2"/>
      <c r="DV4184" s="1"/>
      <c r="DW4184" s="1"/>
    </row>
    <row r="4185" spans="1:127" x14ac:dyDescent="0.3">
      <c r="A4185" s="1"/>
      <c r="B4185" s="1"/>
      <c r="C4185" s="1"/>
      <c r="D4185" s="1"/>
      <c r="E4185" s="1"/>
      <c r="F4185" s="1"/>
      <c r="G4185" s="2"/>
      <c r="H4185" s="2"/>
      <c r="I4185" s="1"/>
      <c r="J4185" s="1"/>
      <c r="K4185" s="2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2"/>
      <c r="BF4185" s="1"/>
      <c r="BG4185" s="1"/>
      <c r="BH4185" s="1"/>
      <c r="BI4185" s="1"/>
      <c r="BJ4185" s="1"/>
      <c r="BK4185" s="1"/>
      <c r="BL4185" s="1"/>
      <c r="BM4185" s="1"/>
      <c r="BN4185" s="2"/>
      <c r="BO4185" s="1"/>
      <c r="BP4185" s="1"/>
      <c r="BQ4185" s="1"/>
      <c r="BR4185" s="2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2"/>
      <c r="CG4185" s="1"/>
      <c r="CH4185" s="1"/>
      <c r="CI4185" s="2"/>
      <c r="CJ4185" s="1"/>
      <c r="CK4185" s="1"/>
      <c r="CL4185" s="1"/>
      <c r="CM4185" s="1"/>
      <c r="CN4185" s="1"/>
      <c r="CO4185" s="1"/>
      <c r="CP4185" s="1"/>
      <c r="CQ4185" s="1"/>
      <c r="CR4185" s="2"/>
      <c r="CS4185" s="2"/>
      <c r="CT4185" s="2"/>
      <c r="CU4185" s="2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2"/>
      <c r="DR4185" s="1"/>
      <c r="DS4185" s="1"/>
      <c r="DT4185" s="1"/>
      <c r="DU4185" s="2"/>
      <c r="DV4185" s="1"/>
      <c r="DW4185" s="1"/>
    </row>
    <row r="4186" spans="1:127" x14ac:dyDescent="0.3">
      <c r="A4186" s="1"/>
      <c r="B4186" s="1"/>
      <c r="C4186" s="1"/>
      <c r="D4186" s="1"/>
      <c r="E4186" s="1"/>
      <c r="F4186" s="1"/>
      <c r="G4186" s="1"/>
      <c r="H4186" s="2"/>
      <c r="I4186" s="1"/>
      <c r="J4186" s="1"/>
      <c r="K4186" s="2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2"/>
      <c r="BF4186" s="1"/>
      <c r="BG4186" s="1"/>
      <c r="BH4186" s="1"/>
      <c r="BI4186" s="1"/>
      <c r="BJ4186" s="1"/>
      <c r="BK4186" s="1"/>
      <c r="BL4186" s="1"/>
      <c r="BM4186" s="1"/>
      <c r="BN4186" s="2"/>
      <c r="BO4186" s="1"/>
      <c r="BP4186" s="1"/>
      <c r="BQ4186" s="1"/>
      <c r="BR4186" s="2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2"/>
      <c r="CG4186" s="1"/>
      <c r="CH4186" s="1"/>
      <c r="CI4186" s="2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2"/>
      <c r="DR4186" s="1"/>
      <c r="DS4186" s="1"/>
      <c r="DT4186" s="1"/>
      <c r="DU4186" s="1"/>
      <c r="DV4186" s="1"/>
      <c r="DW4186" s="1"/>
    </row>
    <row r="4187" spans="1:127" x14ac:dyDescent="0.3">
      <c r="A4187" s="1"/>
      <c r="B4187" s="1"/>
      <c r="C4187" s="1"/>
      <c r="D4187" s="1"/>
      <c r="E4187" s="1"/>
      <c r="F4187" s="1"/>
      <c r="G4187" s="1"/>
      <c r="H4187" s="2"/>
      <c r="I4187" s="1"/>
      <c r="J4187" s="1"/>
      <c r="K4187" s="2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2"/>
      <c r="BF4187" s="1"/>
      <c r="BG4187" s="1"/>
      <c r="BH4187" s="1"/>
      <c r="BI4187" s="1"/>
      <c r="BJ4187" s="1"/>
      <c r="BK4187" s="1"/>
      <c r="BL4187" s="1"/>
      <c r="BM4187" s="1"/>
      <c r="BN4187" s="2"/>
      <c r="BO4187" s="1"/>
      <c r="BP4187" s="1"/>
      <c r="BQ4187" s="1"/>
      <c r="BR4187" s="2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2"/>
      <c r="CG4187" s="1"/>
      <c r="CH4187" s="1"/>
      <c r="CI4187" s="2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2"/>
      <c r="DR4187" s="1"/>
      <c r="DS4187" s="1"/>
      <c r="DT4187" s="1"/>
      <c r="DU4187" s="1"/>
      <c r="DV4187" s="1"/>
      <c r="DW4187" s="1"/>
    </row>
    <row r="4188" spans="1:127" x14ac:dyDescent="0.3">
      <c r="A4188" s="1"/>
      <c r="B4188" s="1"/>
      <c r="C4188" s="1"/>
      <c r="D4188" s="1"/>
      <c r="E4188" s="1"/>
      <c r="F4188" s="1"/>
      <c r="G4188" s="1"/>
      <c r="H4188" s="2"/>
      <c r="I4188" s="1"/>
      <c r="J4188" s="1"/>
      <c r="K4188" s="2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2"/>
      <c r="BF4188" s="1"/>
      <c r="BG4188" s="1"/>
      <c r="BH4188" s="1"/>
      <c r="BI4188" s="1"/>
      <c r="BJ4188" s="1"/>
      <c r="BK4188" s="1"/>
      <c r="BL4188" s="1"/>
      <c r="BM4188" s="1"/>
      <c r="BN4188" s="2"/>
      <c r="BO4188" s="1"/>
      <c r="BP4188" s="1"/>
      <c r="BQ4188" s="1"/>
      <c r="BR4188" s="2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2"/>
      <c r="CG4188" s="1"/>
      <c r="CH4188" s="1"/>
      <c r="CI4188" s="2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2"/>
      <c r="DR4188" s="1"/>
      <c r="DS4188" s="1"/>
      <c r="DT4188" s="1"/>
      <c r="DU4188" s="1"/>
      <c r="DV4188" s="1"/>
      <c r="DW4188" s="1"/>
    </row>
    <row r="4189" spans="1:127" x14ac:dyDescent="0.3">
      <c r="A4189" s="1"/>
      <c r="B4189" s="1"/>
      <c r="C4189" s="1"/>
      <c r="D4189" s="1"/>
      <c r="E4189" s="1"/>
      <c r="F4189" s="1"/>
      <c r="G4189" s="1"/>
      <c r="H4189" s="2"/>
      <c r="I4189" s="1"/>
      <c r="J4189" s="1"/>
      <c r="K4189" s="2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2"/>
      <c r="BF4189" s="1"/>
      <c r="BG4189" s="1"/>
      <c r="BH4189" s="1"/>
      <c r="BI4189" s="1"/>
      <c r="BJ4189" s="1"/>
      <c r="BK4189" s="1"/>
      <c r="BL4189" s="1"/>
      <c r="BM4189" s="1"/>
      <c r="BN4189" s="2"/>
      <c r="BO4189" s="1"/>
      <c r="BP4189" s="1"/>
      <c r="BQ4189" s="1"/>
      <c r="BR4189" s="2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2"/>
      <c r="CG4189" s="1"/>
      <c r="CH4189" s="1"/>
      <c r="CI4189" s="2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2"/>
      <c r="DR4189" s="1"/>
      <c r="DS4189" s="1"/>
      <c r="DT4189" s="1"/>
      <c r="DU4189" s="1"/>
      <c r="DV4189" s="1"/>
      <c r="DW4189" s="1"/>
    </row>
    <row r="4190" spans="1:127" x14ac:dyDescent="0.3">
      <c r="A4190" s="1"/>
      <c r="B4190" s="1"/>
      <c r="C4190" s="1"/>
      <c r="D4190" s="1"/>
      <c r="E4190" s="1"/>
      <c r="F4190" s="1"/>
      <c r="G4190" s="1"/>
      <c r="H4190" s="2"/>
      <c r="I4190" s="1"/>
      <c r="J4190" s="1"/>
      <c r="K4190" s="2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2"/>
      <c r="BF4190" s="1"/>
      <c r="BG4190" s="1"/>
      <c r="BH4190" s="1"/>
      <c r="BI4190" s="1"/>
      <c r="BJ4190" s="1"/>
      <c r="BK4190" s="1"/>
      <c r="BL4190" s="1"/>
      <c r="BM4190" s="1"/>
      <c r="BN4190" s="2"/>
      <c r="BO4190" s="1"/>
      <c r="BP4190" s="1"/>
      <c r="BQ4190" s="1"/>
      <c r="BR4190" s="2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2"/>
      <c r="CG4190" s="1"/>
      <c r="CH4190" s="1"/>
      <c r="CI4190" s="2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2"/>
      <c r="DR4190" s="1"/>
      <c r="DS4190" s="1"/>
      <c r="DT4190" s="1"/>
      <c r="DU4190" s="2"/>
      <c r="DV4190" s="1"/>
      <c r="DW4190" s="1"/>
    </row>
    <row r="4191" spans="1:127" x14ac:dyDescent="0.3">
      <c r="A4191" s="1"/>
      <c r="B4191" s="1"/>
      <c r="C4191" s="1"/>
      <c r="D4191" s="1"/>
      <c r="E4191" s="1"/>
      <c r="F4191" s="1"/>
      <c r="G4191" s="1"/>
      <c r="H4191" s="2"/>
      <c r="I4191" s="1"/>
      <c r="J4191" s="1"/>
      <c r="K4191" s="2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2"/>
      <c r="BF4191" s="1"/>
      <c r="BG4191" s="1"/>
      <c r="BH4191" s="1"/>
      <c r="BI4191" s="1"/>
      <c r="BJ4191" s="1"/>
      <c r="BK4191" s="1"/>
      <c r="BL4191" s="1"/>
      <c r="BM4191" s="1"/>
      <c r="BN4191" s="2"/>
      <c r="BO4191" s="1"/>
      <c r="BP4191" s="1"/>
      <c r="BQ4191" s="1"/>
      <c r="BR4191" s="2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2"/>
      <c r="CG4191" s="1"/>
      <c r="CH4191" s="1"/>
      <c r="CI4191" s="2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2"/>
      <c r="DR4191" s="1"/>
      <c r="DS4191" s="1"/>
      <c r="DT4191" s="1"/>
      <c r="DU4191" s="2"/>
      <c r="DV4191" s="1"/>
      <c r="DW4191" s="1"/>
    </row>
    <row r="4192" spans="1:127" x14ac:dyDescent="0.3">
      <c r="A4192" s="1"/>
      <c r="B4192" s="1"/>
      <c r="C4192" s="1"/>
      <c r="D4192" s="1"/>
      <c r="E4192" s="1"/>
      <c r="F4192" s="1"/>
      <c r="G4192" s="1"/>
      <c r="H4192" s="2"/>
      <c r="I4192" s="1"/>
      <c r="J4192" s="1"/>
      <c r="K4192" s="2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2"/>
      <c r="BF4192" s="1"/>
      <c r="BG4192" s="1"/>
      <c r="BH4192" s="1"/>
      <c r="BI4192" s="1"/>
      <c r="BJ4192" s="1"/>
      <c r="BK4192" s="1"/>
      <c r="BL4192" s="1"/>
      <c r="BM4192" s="1"/>
      <c r="BN4192" s="2"/>
      <c r="BO4192" s="1"/>
      <c r="BP4192" s="1"/>
      <c r="BQ4192" s="1"/>
      <c r="BR4192" s="2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2"/>
      <c r="CG4192" s="1"/>
      <c r="CH4192" s="1"/>
      <c r="CI4192" s="2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2"/>
      <c r="DR4192" s="1"/>
      <c r="DS4192" s="1"/>
      <c r="DT4192" s="1"/>
      <c r="DU4192" s="1"/>
      <c r="DV4192" s="1"/>
      <c r="DW4192" s="1"/>
    </row>
    <row r="4193" spans="1:127" x14ac:dyDescent="0.3">
      <c r="A4193" s="1"/>
      <c r="B4193" s="1"/>
      <c r="C4193" s="1"/>
      <c r="D4193" s="1"/>
      <c r="E4193" s="1"/>
      <c r="F4193" s="1"/>
      <c r="G4193" s="1"/>
      <c r="H4193" s="2"/>
      <c r="I4193" s="1"/>
      <c r="J4193" s="1"/>
      <c r="K4193" s="2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2"/>
      <c r="BF4193" s="1"/>
      <c r="BG4193" s="1"/>
      <c r="BH4193" s="1"/>
      <c r="BI4193" s="1"/>
      <c r="BJ4193" s="1"/>
      <c r="BK4193" s="1"/>
      <c r="BL4193" s="1"/>
      <c r="BM4193" s="1"/>
      <c r="BN4193" s="2"/>
      <c r="BO4193" s="1"/>
      <c r="BP4193" s="1"/>
      <c r="BQ4193" s="1"/>
      <c r="BR4193" s="2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2"/>
      <c r="CG4193" s="1"/>
      <c r="CH4193" s="1"/>
      <c r="CI4193" s="2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2"/>
      <c r="DR4193" s="1"/>
      <c r="DS4193" s="1"/>
      <c r="DT4193" s="1"/>
      <c r="DU4193" s="1"/>
      <c r="DV4193" s="1"/>
      <c r="DW4193" s="1"/>
    </row>
    <row r="4194" spans="1:127" x14ac:dyDescent="0.3">
      <c r="A4194" s="1"/>
      <c r="B4194" s="1"/>
      <c r="C4194" s="1"/>
      <c r="D4194" s="1"/>
      <c r="E4194" s="1"/>
      <c r="F4194" s="1"/>
      <c r="G4194" s="1"/>
      <c r="H4194" s="2"/>
      <c r="I4194" s="1"/>
      <c r="J4194" s="1"/>
      <c r="K4194" s="2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2"/>
      <c r="BF4194" s="1"/>
      <c r="BG4194" s="1"/>
      <c r="BH4194" s="1"/>
      <c r="BI4194" s="1"/>
      <c r="BJ4194" s="1"/>
      <c r="BK4194" s="1"/>
      <c r="BL4194" s="1"/>
      <c r="BM4194" s="1"/>
      <c r="BN4194" s="2"/>
      <c r="BO4194" s="1"/>
      <c r="BP4194" s="1"/>
      <c r="BQ4194" s="1"/>
      <c r="BR4194" s="2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2"/>
      <c r="CG4194" s="1"/>
      <c r="CH4194" s="1"/>
      <c r="CI4194" s="2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2"/>
      <c r="DR4194" s="1"/>
      <c r="DS4194" s="1"/>
      <c r="DT4194" s="1"/>
      <c r="DU4194" s="1"/>
      <c r="DV4194" s="1"/>
      <c r="DW4194" s="1"/>
    </row>
    <row r="4195" spans="1:127" x14ac:dyDescent="0.3">
      <c r="A4195" s="1"/>
      <c r="B4195" s="1"/>
      <c r="C4195" s="1"/>
      <c r="D4195" s="1"/>
      <c r="E4195" s="1"/>
      <c r="F4195" s="1"/>
      <c r="G4195" s="1"/>
      <c r="H4195" s="2"/>
      <c r="I4195" s="1"/>
      <c r="J4195" s="1"/>
      <c r="K4195" s="2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2"/>
      <c r="BF4195" s="1"/>
      <c r="BG4195" s="1"/>
      <c r="BH4195" s="1"/>
      <c r="BI4195" s="1"/>
      <c r="BJ4195" s="1"/>
      <c r="BK4195" s="1"/>
      <c r="BL4195" s="1"/>
      <c r="BM4195" s="1"/>
      <c r="BN4195" s="2"/>
      <c r="BO4195" s="1"/>
      <c r="BP4195" s="1"/>
      <c r="BQ4195" s="1"/>
      <c r="BR4195" s="2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2"/>
      <c r="CG4195" s="1"/>
      <c r="CH4195" s="1"/>
      <c r="CI4195" s="2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2"/>
      <c r="DR4195" s="1"/>
      <c r="DS4195" s="1"/>
      <c r="DT4195" s="1"/>
      <c r="DU4195" s="1"/>
      <c r="DV4195" s="1"/>
      <c r="DW4195" s="1"/>
    </row>
    <row r="4196" spans="1:127" x14ac:dyDescent="0.3">
      <c r="A4196" s="1"/>
      <c r="B4196" s="1"/>
      <c r="C4196" s="1"/>
      <c r="D4196" s="1"/>
      <c r="E4196" s="1"/>
      <c r="F4196" s="1"/>
      <c r="G4196" s="1"/>
      <c r="H4196" s="2"/>
      <c r="I4196" s="1"/>
      <c r="J4196" s="1"/>
      <c r="K4196" s="2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2"/>
      <c r="BF4196" s="1"/>
      <c r="BG4196" s="1"/>
      <c r="BH4196" s="1"/>
      <c r="BI4196" s="1"/>
      <c r="BJ4196" s="1"/>
      <c r="BK4196" s="1"/>
      <c r="BL4196" s="1"/>
      <c r="BM4196" s="1"/>
      <c r="BN4196" s="2"/>
      <c r="BO4196" s="1"/>
      <c r="BP4196" s="1"/>
      <c r="BQ4196" s="1"/>
      <c r="BR4196" s="2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2"/>
      <c r="CG4196" s="1"/>
      <c r="CH4196" s="1"/>
      <c r="CI4196" s="2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2"/>
      <c r="DR4196" s="1"/>
      <c r="DS4196" s="1"/>
      <c r="DT4196" s="1"/>
      <c r="DU4196" s="1"/>
      <c r="DV4196" s="1"/>
      <c r="DW4196" s="1"/>
    </row>
    <row r="4197" spans="1:127" x14ac:dyDescent="0.3">
      <c r="A4197" s="1"/>
      <c r="B4197" s="1"/>
      <c r="C4197" s="1"/>
      <c r="D4197" s="1"/>
      <c r="E4197" s="1"/>
      <c r="F4197" s="1"/>
      <c r="G4197" s="1"/>
      <c r="H4197" s="2"/>
      <c r="I4197" s="1"/>
      <c r="J4197" s="1"/>
      <c r="K4197" s="2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2"/>
      <c r="BF4197" s="1"/>
      <c r="BG4197" s="1"/>
      <c r="BH4197" s="1"/>
      <c r="BI4197" s="1"/>
      <c r="BJ4197" s="1"/>
      <c r="BK4197" s="1"/>
      <c r="BL4197" s="1"/>
      <c r="BM4197" s="1"/>
      <c r="BN4197" s="2"/>
      <c r="BO4197" s="1"/>
      <c r="BP4197" s="1"/>
      <c r="BQ4197" s="1"/>
      <c r="BR4197" s="2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2"/>
      <c r="CG4197" s="1"/>
      <c r="CH4197" s="1"/>
      <c r="CI4197" s="2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2"/>
      <c r="DR4197" s="1"/>
      <c r="DS4197" s="1"/>
      <c r="DT4197" s="1"/>
      <c r="DU4197" s="1"/>
      <c r="DV4197" s="1"/>
      <c r="DW4197" s="1"/>
    </row>
    <row r="4198" spans="1:127" x14ac:dyDescent="0.3">
      <c r="A4198" s="1"/>
      <c r="B4198" s="1"/>
      <c r="C4198" s="1"/>
      <c r="D4198" s="1"/>
      <c r="E4198" s="1"/>
      <c r="F4198" s="1"/>
      <c r="G4198" s="1"/>
      <c r="H4198" s="2"/>
      <c r="I4198" s="1"/>
      <c r="J4198" s="1"/>
      <c r="K4198" s="2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2"/>
      <c r="BF4198" s="1"/>
      <c r="BG4198" s="1"/>
      <c r="BH4198" s="1"/>
      <c r="BI4198" s="1"/>
      <c r="BJ4198" s="1"/>
      <c r="BK4198" s="1"/>
      <c r="BL4198" s="1"/>
      <c r="BM4198" s="1"/>
      <c r="BN4198" s="2"/>
      <c r="BO4198" s="1"/>
      <c r="BP4198" s="1"/>
      <c r="BQ4198" s="1"/>
      <c r="BR4198" s="2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2"/>
      <c r="CG4198" s="1"/>
      <c r="CH4198" s="1"/>
      <c r="CI4198" s="2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2"/>
      <c r="DR4198" s="1"/>
      <c r="DS4198" s="1"/>
      <c r="DT4198" s="1"/>
      <c r="DU4198" s="1"/>
      <c r="DV4198" s="1"/>
      <c r="DW4198" s="1"/>
    </row>
    <row r="4199" spans="1:127" x14ac:dyDescent="0.3">
      <c r="A4199" s="1"/>
      <c r="B4199" s="1"/>
      <c r="C4199" s="1"/>
      <c r="D4199" s="1"/>
      <c r="E4199" s="1"/>
      <c r="F4199" s="1"/>
      <c r="G4199" s="1"/>
      <c r="H4199" s="2"/>
      <c r="I4199" s="1"/>
      <c r="J4199" s="1"/>
      <c r="K4199" s="2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2"/>
      <c r="BF4199" s="1"/>
      <c r="BG4199" s="1"/>
      <c r="BH4199" s="1"/>
      <c r="BI4199" s="1"/>
      <c r="BJ4199" s="1"/>
      <c r="BK4199" s="1"/>
      <c r="BL4199" s="1"/>
      <c r="BM4199" s="1"/>
      <c r="BN4199" s="2"/>
      <c r="BO4199" s="1"/>
      <c r="BP4199" s="1"/>
      <c r="BQ4199" s="1"/>
      <c r="BR4199" s="2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2"/>
      <c r="CG4199" s="1"/>
      <c r="CH4199" s="1"/>
      <c r="CI4199" s="2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2"/>
      <c r="DR4199" s="1"/>
      <c r="DS4199" s="1"/>
      <c r="DT4199" s="1"/>
      <c r="DU4199" s="1"/>
      <c r="DV4199" s="1"/>
      <c r="DW4199" s="1"/>
    </row>
    <row r="4200" spans="1:127" x14ac:dyDescent="0.3">
      <c r="A4200" s="1"/>
      <c r="B4200" s="1"/>
      <c r="C4200" s="1"/>
      <c r="D4200" s="1"/>
      <c r="E4200" s="1"/>
      <c r="F4200" s="1"/>
      <c r="G4200" s="1"/>
      <c r="H4200" s="2"/>
      <c r="I4200" s="1"/>
      <c r="J4200" s="1"/>
      <c r="K4200" s="2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2"/>
      <c r="BF4200" s="1"/>
      <c r="BG4200" s="1"/>
      <c r="BH4200" s="1"/>
      <c r="BI4200" s="1"/>
      <c r="BJ4200" s="1"/>
      <c r="BK4200" s="1"/>
      <c r="BL4200" s="1"/>
      <c r="BM4200" s="1"/>
      <c r="BN4200" s="2"/>
      <c r="BO4200" s="1"/>
      <c r="BP4200" s="1"/>
      <c r="BQ4200" s="1"/>
      <c r="BR4200" s="2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2"/>
      <c r="CG4200" s="1"/>
      <c r="CH4200" s="1"/>
      <c r="CI4200" s="2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2"/>
      <c r="DR4200" s="1"/>
      <c r="DS4200" s="1"/>
      <c r="DT4200" s="1"/>
      <c r="DU4200" s="1"/>
      <c r="DV4200" s="1"/>
      <c r="DW4200" s="1"/>
    </row>
    <row r="4201" spans="1:127" x14ac:dyDescent="0.3">
      <c r="A4201" s="1"/>
      <c r="B4201" s="1"/>
      <c r="C4201" s="1"/>
      <c r="D4201" s="1"/>
      <c r="E4201" s="1"/>
      <c r="F4201" s="1"/>
      <c r="G4201" s="1"/>
      <c r="H4201" s="2"/>
      <c r="I4201" s="1"/>
      <c r="J4201" s="1"/>
      <c r="K4201" s="2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2"/>
      <c r="BF4201" s="1"/>
      <c r="BG4201" s="1"/>
      <c r="BH4201" s="1"/>
      <c r="BI4201" s="1"/>
      <c r="BJ4201" s="1"/>
      <c r="BK4201" s="1"/>
      <c r="BL4201" s="1"/>
      <c r="BM4201" s="1"/>
      <c r="BN4201" s="2"/>
      <c r="BO4201" s="1"/>
      <c r="BP4201" s="1"/>
      <c r="BQ4201" s="1"/>
      <c r="BR4201" s="2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2"/>
      <c r="CG4201" s="1"/>
      <c r="CH4201" s="1"/>
      <c r="CI4201" s="2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2"/>
      <c r="DR4201" s="1"/>
      <c r="DS4201" s="1"/>
      <c r="DT4201" s="1"/>
      <c r="DU4201" s="1"/>
      <c r="DV4201" s="1"/>
      <c r="DW4201" s="1"/>
    </row>
    <row r="4202" spans="1:127" x14ac:dyDescent="0.3">
      <c r="A4202" s="1"/>
      <c r="B4202" s="1"/>
      <c r="C4202" s="1"/>
      <c r="D4202" s="1"/>
      <c r="E4202" s="1"/>
      <c r="F4202" s="1"/>
      <c r="G4202" s="1"/>
      <c r="H4202" s="2"/>
      <c r="I4202" s="1"/>
      <c r="J4202" s="1"/>
      <c r="K4202" s="2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2"/>
      <c r="BF4202" s="1"/>
      <c r="BG4202" s="1"/>
      <c r="BH4202" s="1"/>
      <c r="BI4202" s="1"/>
      <c r="BJ4202" s="1"/>
      <c r="BK4202" s="1"/>
      <c r="BL4202" s="1"/>
      <c r="BM4202" s="1"/>
      <c r="BN4202" s="2"/>
      <c r="BO4202" s="1"/>
      <c r="BP4202" s="1"/>
      <c r="BQ4202" s="1"/>
      <c r="BR4202" s="2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2"/>
      <c r="CG4202" s="1"/>
      <c r="CH4202" s="1"/>
      <c r="CI4202" s="2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2"/>
      <c r="DR4202" s="1"/>
      <c r="DS4202" s="1"/>
      <c r="DT4202" s="1"/>
      <c r="DU4202" s="1"/>
      <c r="DV4202" s="1"/>
      <c r="DW4202" s="1"/>
    </row>
    <row r="4203" spans="1:127" x14ac:dyDescent="0.3">
      <c r="A4203" s="1"/>
      <c r="B4203" s="1"/>
      <c r="C4203" s="1"/>
      <c r="D4203" s="1"/>
      <c r="E4203" s="1"/>
      <c r="F4203" s="1"/>
      <c r="G4203" s="1"/>
      <c r="H4203" s="2"/>
      <c r="I4203" s="1"/>
      <c r="J4203" s="1"/>
      <c r="K4203" s="2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2"/>
      <c r="BF4203" s="1"/>
      <c r="BG4203" s="1"/>
      <c r="BH4203" s="1"/>
      <c r="BI4203" s="1"/>
      <c r="BJ4203" s="1"/>
      <c r="BK4203" s="1"/>
      <c r="BL4203" s="1"/>
      <c r="BM4203" s="1"/>
      <c r="BN4203" s="2"/>
      <c r="BO4203" s="1"/>
      <c r="BP4203" s="1"/>
      <c r="BQ4203" s="1"/>
      <c r="BR4203" s="2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2"/>
      <c r="CG4203" s="1"/>
      <c r="CH4203" s="1"/>
      <c r="CI4203" s="2"/>
      <c r="CJ4203" s="1"/>
      <c r="CK4203" s="1"/>
      <c r="CL4203" s="1"/>
      <c r="CM4203" s="1"/>
      <c r="CN4203" s="1"/>
      <c r="CO4203" s="1"/>
      <c r="CP4203" s="1"/>
      <c r="CQ4203" s="1"/>
      <c r="CR4203" s="2"/>
      <c r="CS4203" s="2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2"/>
      <c r="DR4203" s="1"/>
      <c r="DS4203" s="1"/>
      <c r="DT4203" s="1"/>
      <c r="DU4203" s="2"/>
      <c r="DV4203" s="1"/>
      <c r="DW4203" s="1"/>
    </row>
    <row r="4204" spans="1:127" x14ac:dyDescent="0.3">
      <c r="A4204" s="1"/>
      <c r="B4204" s="1"/>
      <c r="C4204" s="1"/>
      <c r="D4204" s="1"/>
      <c r="E4204" s="1"/>
      <c r="F4204" s="1"/>
      <c r="G4204" s="1"/>
      <c r="H4204" s="2"/>
      <c r="I4204" s="1"/>
      <c r="J4204" s="1"/>
      <c r="K4204" s="2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2"/>
      <c r="BF4204" s="1"/>
      <c r="BG4204" s="1"/>
      <c r="BH4204" s="1"/>
      <c r="BI4204" s="1"/>
      <c r="BJ4204" s="1"/>
      <c r="BK4204" s="1"/>
      <c r="BL4204" s="1"/>
      <c r="BM4204" s="1"/>
      <c r="BN4204" s="2"/>
      <c r="BO4204" s="1"/>
      <c r="BP4204" s="1"/>
      <c r="BQ4204" s="1"/>
      <c r="BR4204" s="2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2"/>
      <c r="CG4204" s="1"/>
      <c r="CH4204" s="1"/>
      <c r="CI4204" s="2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2"/>
      <c r="DR4204" s="1"/>
      <c r="DS4204" s="1"/>
      <c r="DT4204" s="1"/>
      <c r="DU4204" s="1"/>
      <c r="DV4204" s="1"/>
      <c r="DW4204" s="1"/>
    </row>
    <row r="4205" spans="1:127" x14ac:dyDescent="0.3">
      <c r="A4205" s="1"/>
      <c r="B4205" s="1"/>
      <c r="C4205" s="1"/>
      <c r="D4205" s="1"/>
      <c r="E4205" s="1"/>
      <c r="F4205" s="1"/>
      <c r="G4205" s="1"/>
      <c r="H4205" s="2"/>
      <c r="I4205" s="1"/>
      <c r="J4205" s="1"/>
      <c r="K4205" s="2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2"/>
      <c r="BF4205" s="1"/>
      <c r="BG4205" s="1"/>
      <c r="BH4205" s="1"/>
      <c r="BI4205" s="1"/>
      <c r="BJ4205" s="1"/>
      <c r="BK4205" s="1"/>
      <c r="BL4205" s="1"/>
      <c r="BM4205" s="1"/>
      <c r="BN4205" s="2"/>
      <c r="BO4205" s="1"/>
      <c r="BP4205" s="1"/>
      <c r="BQ4205" s="1"/>
      <c r="BR4205" s="2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2"/>
      <c r="CG4205" s="1"/>
      <c r="CH4205" s="1"/>
      <c r="CI4205" s="2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2"/>
      <c r="DR4205" s="1"/>
      <c r="DS4205" s="1"/>
      <c r="DT4205" s="1"/>
      <c r="DU4205" s="1"/>
      <c r="DV4205" s="1"/>
      <c r="DW4205" s="1"/>
    </row>
    <row r="4206" spans="1:127" x14ac:dyDescent="0.3">
      <c r="A4206" s="1"/>
      <c r="B4206" s="1"/>
      <c r="C4206" s="1"/>
      <c r="D4206" s="1"/>
      <c r="E4206" s="1"/>
      <c r="F4206" s="1"/>
      <c r="G4206" s="1"/>
      <c r="H4206" s="2"/>
      <c r="I4206" s="1"/>
      <c r="J4206" s="1"/>
      <c r="K4206" s="2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2"/>
      <c r="BF4206" s="1"/>
      <c r="BG4206" s="1"/>
      <c r="BH4206" s="1"/>
      <c r="BI4206" s="1"/>
      <c r="BJ4206" s="1"/>
      <c r="BK4206" s="1"/>
      <c r="BL4206" s="1"/>
      <c r="BM4206" s="1"/>
      <c r="BN4206" s="2"/>
      <c r="BO4206" s="1"/>
      <c r="BP4206" s="1"/>
      <c r="BQ4206" s="1"/>
      <c r="BR4206" s="2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2"/>
      <c r="CG4206" s="1"/>
      <c r="CH4206" s="1"/>
      <c r="CI4206" s="2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2"/>
      <c r="DR4206" s="1"/>
      <c r="DS4206" s="1"/>
      <c r="DT4206" s="1"/>
      <c r="DU4206" s="1"/>
      <c r="DV4206" s="1"/>
      <c r="DW4206" s="1"/>
    </row>
    <row r="4207" spans="1:127" x14ac:dyDescent="0.3">
      <c r="A4207" s="1"/>
      <c r="B4207" s="1"/>
      <c r="C4207" s="1"/>
      <c r="D4207" s="1"/>
      <c r="E4207" s="1"/>
      <c r="F4207" s="1"/>
      <c r="G4207" s="1"/>
      <c r="H4207" s="2"/>
      <c r="I4207" s="1"/>
      <c r="J4207" s="1"/>
      <c r="K4207" s="2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2"/>
      <c r="BF4207" s="1"/>
      <c r="BG4207" s="1"/>
      <c r="BH4207" s="1"/>
      <c r="BI4207" s="1"/>
      <c r="BJ4207" s="1"/>
      <c r="BK4207" s="1"/>
      <c r="BL4207" s="1"/>
      <c r="BM4207" s="1"/>
      <c r="BN4207" s="2"/>
      <c r="BO4207" s="1"/>
      <c r="BP4207" s="1"/>
      <c r="BQ4207" s="1"/>
      <c r="BR4207" s="2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2"/>
      <c r="CG4207" s="1"/>
      <c r="CH4207" s="1"/>
      <c r="CI4207" s="2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2"/>
      <c r="DR4207" s="1"/>
      <c r="DS4207" s="1"/>
      <c r="DT4207" s="1"/>
      <c r="DU4207" s="1"/>
      <c r="DV4207" s="1"/>
      <c r="DW4207" s="1"/>
    </row>
    <row r="4208" spans="1:127" x14ac:dyDescent="0.3">
      <c r="A4208" s="1"/>
      <c r="B4208" s="1"/>
      <c r="C4208" s="1"/>
      <c r="D4208" s="1"/>
      <c r="E4208" s="1"/>
      <c r="F4208" s="1"/>
      <c r="G4208" s="1"/>
      <c r="H4208" s="2"/>
      <c r="I4208" s="1"/>
      <c r="J4208" s="1"/>
      <c r="K4208" s="2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2"/>
      <c r="BF4208" s="1"/>
      <c r="BG4208" s="1"/>
      <c r="BH4208" s="1"/>
      <c r="BI4208" s="1"/>
      <c r="BJ4208" s="1"/>
      <c r="BK4208" s="1"/>
      <c r="BL4208" s="1"/>
      <c r="BM4208" s="1"/>
      <c r="BN4208" s="2"/>
      <c r="BO4208" s="1"/>
      <c r="BP4208" s="1"/>
      <c r="BQ4208" s="1"/>
      <c r="BR4208" s="2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2"/>
      <c r="CG4208" s="1"/>
      <c r="CH4208" s="1"/>
      <c r="CI4208" s="2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2"/>
      <c r="DR4208" s="1"/>
      <c r="DS4208" s="1"/>
      <c r="DT4208" s="1"/>
      <c r="DU4208" s="1"/>
      <c r="DV4208" s="1"/>
      <c r="DW4208" s="1"/>
    </row>
    <row r="4209" spans="1:127" x14ac:dyDescent="0.3">
      <c r="A4209" s="1"/>
      <c r="B4209" s="1"/>
      <c r="C4209" s="1"/>
      <c r="D4209" s="1"/>
      <c r="E4209" s="1"/>
      <c r="F4209" s="1"/>
      <c r="G4209" s="1"/>
      <c r="H4209" s="2"/>
      <c r="I4209" s="1"/>
      <c r="J4209" s="1"/>
      <c r="K4209" s="2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2"/>
      <c r="BF4209" s="1"/>
      <c r="BG4209" s="1"/>
      <c r="BH4209" s="1"/>
      <c r="BI4209" s="1"/>
      <c r="BJ4209" s="1"/>
      <c r="BK4209" s="1"/>
      <c r="BL4209" s="1"/>
      <c r="BM4209" s="1"/>
      <c r="BN4209" s="2"/>
      <c r="BO4209" s="1"/>
      <c r="BP4209" s="1"/>
      <c r="BQ4209" s="1"/>
      <c r="BR4209" s="2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2"/>
      <c r="CG4209" s="1"/>
      <c r="CH4209" s="1"/>
      <c r="CI4209" s="2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2"/>
      <c r="DR4209" s="1"/>
      <c r="DS4209" s="1"/>
      <c r="DT4209" s="1"/>
      <c r="DU4209" s="1"/>
      <c r="DV4209" s="1"/>
      <c r="DW4209" s="1"/>
    </row>
    <row r="4210" spans="1:127" x14ac:dyDescent="0.3">
      <c r="A4210" s="1"/>
      <c r="B4210" s="1"/>
      <c r="C4210" s="1"/>
      <c r="D4210" s="1"/>
      <c r="E4210" s="1"/>
      <c r="F4210" s="1"/>
      <c r="G4210" s="1"/>
      <c r="H4210" s="2"/>
      <c r="I4210" s="1"/>
      <c r="J4210" s="1"/>
      <c r="K4210" s="2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2"/>
      <c r="BF4210" s="1"/>
      <c r="BG4210" s="1"/>
      <c r="BH4210" s="1"/>
      <c r="BI4210" s="1"/>
      <c r="BJ4210" s="1"/>
      <c r="BK4210" s="1"/>
      <c r="BL4210" s="1"/>
      <c r="BM4210" s="1"/>
      <c r="BN4210" s="2"/>
      <c r="BO4210" s="1"/>
      <c r="BP4210" s="1"/>
      <c r="BQ4210" s="1"/>
      <c r="BR4210" s="2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2"/>
      <c r="CG4210" s="1"/>
      <c r="CH4210" s="1"/>
      <c r="CI4210" s="2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2"/>
      <c r="DR4210" s="1"/>
      <c r="DS4210" s="1"/>
      <c r="DT4210" s="1"/>
      <c r="DU4210" s="1"/>
      <c r="DV4210" s="1"/>
      <c r="DW4210" s="1"/>
    </row>
    <row r="4211" spans="1:127" x14ac:dyDescent="0.3">
      <c r="A4211" s="1"/>
      <c r="B4211" s="1"/>
      <c r="C4211" s="1"/>
      <c r="D4211" s="1"/>
      <c r="E4211" s="1"/>
      <c r="F4211" s="1"/>
      <c r="G4211" s="1"/>
      <c r="H4211" s="2"/>
      <c r="I4211" s="1"/>
      <c r="J4211" s="1"/>
      <c r="K4211" s="2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2"/>
      <c r="BF4211" s="1"/>
      <c r="BG4211" s="1"/>
      <c r="BH4211" s="1"/>
      <c r="BI4211" s="1"/>
      <c r="BJ4211" s="1"/>
      <c r="BK4211" s="1"/>
      <c r="BL4211" s="1"/>
      <c r="BM4211" s="1"/>
      <c r="BN4211" s="2"/>
      <c r="BO4211" s="1"/>
      <c r="BP4211" s="1"/>
      <c r="BQ4211" s="1"/>
      <c r="BR4211" s="2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2"/>
      <c r="CG4211" s="1"/>
      <c r="CH4211" s="1"/>
      <c r="CI4211" s="2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2"/>
      <c r="DR4211" s="1"/>
      <c r="DS4211" s="1"/>
      <c r="DT4211" s="1"/>
      <c r="DU4211" s="1"/>
      <c r="DV4211" s="1"/>
      <c r="DW4211" s="1"/>
    </row>
    <row r="4212" spans="1:127" x14ac:dyDescent="0.3">
      <c r="A4212" s="1"/>
      <c r="B4212" s="1"/>
      <c r="C4212" s="1"/>
      <c r="D4212" s="1"/>
      <c r="E4212" s="1"/>
      <c r="F4212" s="1"/>
      <c r="G4212" s="1"/>
      <c r="H4212" s="2"/>
      <c r="I4212" s="1"/>
      <c r="J4212" s="1"/>
      <c r="K4212" s="2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2"/>
      <c r="BF4212" s="1"/>
      <c r="BG4212" s="1"/>
      <c r="BH4212" s="1"/>
      <c r="BI4212" s="1"/>
      <c r="BJ4212" s="1"/>
      <c r="BK4212" s="1"/>
      <c r="BL4212" s="1"/>
      <c r="BM4212" s="1"/>
      <c r="BN4212" s="2"/>
      <c r="BO4212" s="1"/>
      <c r="BP4212" s="1"/>
      <c r="BQ4212" s="1"/>
      <c r="BR4212" s="2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2"/>
      <c r="CG4212" s="1"/>
      <c r="CH4212" s="1"/>
      <c r="CI4212" s="2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2"/>
      <c r="DR4212" s="1"/>
      <c r="DS4212" s="1"/>
      <c r="DT4212" s="1"/>
      <c r="DU4212" s="1"/>
      <c r="DV4212" s="1"/>
      <c r="DW4212" s="1"/>
    </row>
    <row r="4213" spans="1:127" x14ac:dyDescent="0.3">
      <c r="A4213" s="1"/>
      <c r="B4213" s="1"/>
      <c r="C4213" s="1"/>
      <c r="D4213" s="1"/>
      <c r="E4213" s="1"/>
      <c r="F4213" s="1"/>
      <c r="G4213" s="1"/>
      <c r="H4213" s="2"/>
      <c r="I4213" s="1"/>
      <c r="J4213" s="1"/>
      <c r="K4213" s="2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2"/>
      <c r="BF4213" s="1"/>
      <c r="BG4213" s="1"/>
      <c r="BH4213" s="1"/>
      <c r="BI4213" s="1"/>
      <c r="BJ4213" s="1"/>
      <c r="BK4213" s="1"/>
      <c r="BL4213" s="1"/>
      <c r="BM4213" s="1"/>
      <c r="BN4213" s="2"/>
      <c r="BO4213" s="1"/>
      <c r="BP4213" s="1"/>
      <c r="BQ4213" s="1"/>
      <c r="BR4213" s="2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2"/>
      <c r="CG4213" s="1"/>
      <c r="CH4213" s="1"/>
      <c r="CI4213" s="2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2"/>
      <c r="DR4213" s="1"/>
      <c r="DS4213" s="1"/>
      <c r="DT4213" s="1"/>
      <c r="DU4213" s="1"/>
      <c r="DV4213" s="1"/>
      <c r="DW4213" s="1"/>
    </row>
    <row r="4214" spans="1:127" x14ac:dyDescent="0.3">
      <c r="A4214" s="1"/>
      <c r="B4214" s="1"/>
      <c r="C4214" s="1"/>
      <c r="D4214" s="1"/>
      <c r="E4214" s="1"/>
      <c r="F4214" s="1"/>
      <c r="G4214" s="1"/>
      <c r="H4214" s="2"/>
      <c r="I4214" s="1"/>
      <c r="J4214" s="1"/>
      <c r="K4214" s="2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2"/>
      <c r="BF4214" s="1"/>
      <c r="BG4214" s="1"/>
      <c r="BH4214" s="1"/>
      <c r="BI4214" s="1"/>
      <c r="BJ4214" s="1"/>
      <c r="BK4214" s="1"/>
      <c r="BL4214" s="1"/>
      <c r="BM4214" s="1"/>
      <c r="BN4214" s="2"/>
      <c r="BO4214" s="1"/>
      <c r="BP4214" s="1"/>
      <c r="BQ4214" s="1"/>
      <c r="BR4214" s="2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2"/>
      <c r="CG4214" s="1"/>
      <c r="CH4214" s="1"/>
      <c r="CI4214" s="2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2"/>
      <c r="DR4214" s="1"/>
      <c r="DS4214" s="1"/>
      <c r="DT4214" s="1"/>
      <c r="DU4214" s="1"/>
      <c r="DV4214" s="1"/>
      <c r="DW4214" s="1"/>
    </row>
    <row r="4215" spans="1:127" x14ac:dyDescent="0.3">
      <c r="A4215" s="1"/>
      <c r="B4215" s="1"/>
      <c r="C4215" s="1"/>
      <c r="D4215" s="1"/>
      <c r="E4215" s="1"/>
      <c r="F4215" s="1"/>
      <c r="G4215" s="1"/>
      <c r="H4215" s="2"/>
      <c r="I4215" s="1"/>
      <c r="J4215" s="1"/>
      <c r="K4215" s="2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2"/>
      <c r="BF4215" s="1"/>
      <c r="BG4215" s="1"/>
      <c r="BH4215" s="1"/>
      <c r="BI4215" s="1"/>
      <c r="BJ4215" s="1"/>
      <c r="BK4215" s="1"/>
      <c r="BL4215" s="1"/>
      <c r="BM4215" s="1"/>
      <c r="BN4215" s="2"/>
      <c r="BO4215" s="1"/>
      <c r="BP4215" s="1"/>
      <c r="BQ4215" s="1"/>
      <c r="BR4215" s="2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2"/>
      <c r="CG4215" s="1"/>
      <c r="CH4215" s="1"/>
      <c r="CI4215" s="2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2"/>
      <c r="DR4215" s="1"/>
      <c r="DS4215" s="1"/>
      <c r="DT4215" s="1"/>
      <c r="DU4215" s="1"/>
      <c r="DV4215" s="1"/>
      <c r="DW4215" s="1"/>
    </row>
    <row r="4216" spans="1:127" x14ac:dyDescent="0.3">
      <c r="A4216" s="1"/>
      <c r="B4216" s="1"/>
      <c r="C4216" s="1"/>
      <c r="D4216" s="1"/>
      <c r="E4216" s="1"/>
      <c r="F4216" s="1"/>
      <c r="G4216" s="1"/>
      <c r="H4216" s="2"/>
      <c r="I4216" s="1"/>
      <c r="J4216" s="1"/>
      <c r="K4216" s="2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2"/>
      <c r="BF4216" s="1"/>
      <c r="BG4216" s="1"/>
      <c r="BH4216" s="1"/>
      <c r="BI4216" s="1"/>
      <c r="BJ4216" s="1"/>
      <c r="BK4216" s="1"/>
      <c r="BL4216" s="1"/>
      <c r="BM4216" s="1"/>
      <c r="BN4216" s="2"/>
      <c r="BO4216" s="1"/>
      <c r="BP4216" s="1"/>
      <c r="BQ4216" s="1"/>
      <c r="BR4216" s="2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2"/>
      <c r="CG4216" s="1"/>
      <c r="CH4216" s="1"/>
      <c r="CI4216" s="2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2"/>
      <c r="DR4216" s="1"/>
      <c r="DS4216" s="1"/>
      <c r="DT4216" s="1"/>
      <c r="DU4216" s="1"/>
      <c r="DV4216" s="1"/>
      <c r="DW4216" s="1"/>
    </row>
    <row r="4217" spans="1:127" x14ac:dyDescent="0.3">
      <c r="A4217" s="1"/>
      <c r="B4217" s="1"/>
      <c r="C4217" s="1"/>
      <c r="D4217" s="1"/>
      <c r="E4217" s="1"/>
      <c r="F4217" s="1"/>
      <c r="G4217" s="1"/>
      <c r="H4217" s="2"/>
      <c r="I4217" s="1"/>
      <c r="J4217" s="1"/>
      <c r="K4217" s="2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2"/>
      <c r="BF4217" s="1"/>
      <c r="BG4217" s="1"/>
      <c r="BH4217" s="1"/>
      <c r="BI4217" s="1"/>
      <c r="BJ4217" s="1"/>
      <c r="BK4217" s="1"/>
      <c r="BL4217" s="1"/>
      <c r="BM4217" s="1"/>
      <c r="BN4217" s="2"/>
      <c r="BO4217" s="1"/>
      <c r="BP4217" s="1"/>
      <c r="BQ4217" s="1"/>
      <c r="BR4217" s="2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2"/>
      <c r="CG4217" s="1"/>
      <c r="CH4217" s="1"/>
      <c r="CI4217" s="2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2"/>
      <c r="DR4217" s="1"/>
      <c r="DS4217" s="1"/>
      <c r="DT4217" s="1"/>
      <c r="DU4217" s="1"/>
      <c r="DV4217" s="1"/>
      <c r="DW4217" s="1"/>
    </row>
    <row r="4218" spans="1:127" x14ac:dyDescent="0.3">
      <c r="A4218" s="1"/>
      <c r="B4218" s="1"/>
      <c r="C4218" s="1"/>
      <c r="D4218" s="1"/>
      <c r="E4218" s="1"/>
      <c r="F4218" s="1"/>
      <c r="G4218" s="1"/>
      <c r="H4218" s="2"/>
      <c r="I4218" s="1"/>
      <c r="J4218" s="1"/>
      <c r="K4218" s="2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2"/>
      <c r="BF4218" s="1"/>
      <c r="BG4218" s="1"/>
      <c r="BH4218" s="1"/>
      <c r="BI4218" s="1"/>
      <c r="BJ4218" s="1"/>
      <c r="BK4218" s="1"/>
      <c r="BL4218" s="1"/>
      <c r="BM4218" s="1"/>
      <c r="BN4218" s="2"/>
      <c r="BO4218" s="1"/>
      <c r="BP4218" s="1"/>
      <c r="BQ4218" s="1"/>
      <c r="BR4218" s="2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2"/>
      <c r="CG4218" s="1"/>
      <c r="CH4218" s="1"/>
      <c r="CI4218" s="2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2"/>
      <c r="DR4218" s="1"/>
      <c r="DS4218" s="1"/>
      <c r="DT4218" s="1"/>
      <c r="DU4218" s="1"/>
      <c r="DV4218" s="1"/>
      <c r="DW4218" s="1"/>
    </row>
    <row r="4219" spans="1:127" x14ac:dyDescent="0.3">
      <c r="A4219" s="1"/>
      <c r="B4219" s="1"/>
      <c r="C4219" s="1"/>
      <c r="D4219" s="1"/>
      <c r="E4219" s="1"/>
      <c r="F4219" s="1"/>
      <c r="G4219" s="1"/>
      <c r="H4219" s="2"/>
      <c r="I4219" s="1"/>
      <c r="J4219" s="1"/>
      <c r="K4219" s="2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2"/>
      <c r="BF4219" s="1"/>
      <c r="BG4219" s="1"/>
      <c r="BH4219" s="1"/>
      <c r="BI4219" s="1"/>
      <c r="BJ4219" s="1"/>
      <c r="BK4219" s="1"/>
      <c r="BL4219" s="1"/>
      <c r="BM4219" s="1"/>
      <c r="BN4219" s="2"/>
      <c r="BO4219" s="1"/>
      <c r="BP4219" s="1"/>
      <c r="BQ4219" s="1"/>
      <c r="BR4219" s="2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2"/>
      <c r="CG4219" s="1"/>
      <c r="CH4219" s="1"/>
      <c r="CI4219" s="2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2"/>
      <c r="DR4219" s="1"/>
      <c r="DS4219" s="1"/>
      <c r="DT4219" s="1"/>
      <c r="DU4219" s="1"/>
      <c r="DV4219" s="1"/>
      <c r="DW4219" s="1"/>
    </row>
    <row r="4220" spans="1:127" x14ac:dyDescent="0.3">
      <c r="A4220" s="1"/>
      <c r="B4220" s="1"/>
      <c r="C4220" s="1"/>
      <c r="D4220" s="1"/>
      <c r="E4220" s="1"/>
      <c r="F4220" s="1"/>
      <c r="G4220" s="1"/>
      <c r="H4220" s="2"/>
      <c r="I4220" s="1"/>
      <c r="J4220" s="1"/>
      <c r="K4220" s="2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2"/>
      <c r="BF4220" s="1"/>
      <c r="BG4220" s="1"/>
      <c r="BH4220" s="1"/>
      <c r="BI4220" s="1"/>
      <c r="BJ4220" s="1"/>
      <c r="BK4220" s="1"/>
      <c r="BL4220" s="1"/>
      <c r="BM4220" s="1"/>
      <c r="BN4220" s="2"/>
      <c r="BO4220" s="1"/>
      <c r="BP4220" s="1"/>
      <c r="BQ4220" s="1"/>
      <c r="BR4220" s="2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2"/>
      <c r="CG4220" s="1"/>
      <c r="CH4220" s="1"/>
      <c r="CI4220" s="2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2"/>
      <c r="DR4220" s="1"/>
      <c r="DS4220" s="1"/>
      <c r="DT4220" s="1"/>
      <c r="DU4220" s="1"/>
      <c r="DV4220" s="1"/>
      <c r="DW4220" s="1"/>
    </row>
    <row r="4221" spans="1:127" x14ac:dyDescent="0.3">
      <c r="A4221" s="1"/>
      <c r="B4221" s="1"/>
      <c r="C4221" s="1"/>
      <c r="D4221" s="1"/>
      <c r="E4221" s="1"/>
      <c r="F4221" s="1"/>
      <c r="G4221" s="2"/>
      <c r="H4221" s="2"/>
      <c r="I4221" s="1"/>
      <c r="J4221" s="1"/>
      <c r="K4221" s="2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2"/>
      <c r="BF4221" s="1"/>
      <c r="BG4221" s="1"/>
      <c r="BH4221" s="1"/>
      <c r="BI4221" s="1"/>
      <c r="BJ4221" s="1"/>
      <c r="BK4221" s="1"/>
      <c r="BL4221" s="1"/>
      <c r="BM4221" s="1"/>
      <c r="BN4221" s="2"/>
      <c r="BO4221" s="1"/>
      <c r="BP4221" s="1"/>
      <c r="BQ4221" s="1"/>
      <c r="BR4221" s="2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2"/>
      <c r="CG4221" s="1"/>
      <c r="CH4221" s="1"/>
      <c r="CI4221" s="2"/>
      <c r="CJ4221" s="1"/>
      <c r="CK4221" s="1"/>
      <c r="CL4221" s="1"/>
      <c r="CM4221" s="1"/>
      <c r="CN4221" s="1"/>
      <c r="CO4221" s="1"/>
      <c r="CP4221" s="1"/>
      <c r="CQ4221" s="1"/>
      <c r="CR4221" s="2"/>
      <c r="CS4221" s="2"/>
      <c r="CT4221" s="2"/>
      <c r="CU4221" s="2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2"/>
      <c r="DR4221" s="1"/>
      <c r="DS4221" s="1"/>
      <c r="DT4221" s="1"/>
      <c r="DU4221" s="1"/>
      <c r="DV4221" s="1"/>
      <c r="DW4221" s="1"/>
    </row>
    <row r="4222" spans="1:127" x14ac:dyDescent="0.3">
      <c r="A4222" s="1"/>
      <c r="B4222" s="1"/>
      <c r="C4222" s="1"/>
      <c r="D4222" s="1"/>
      <c r="E4222" s="1"/>
      <c r="F4222" s="1"/>
      <c r="G4222" s="1"/>
      <c r="H4222" s="2"/>
      <c r="I4222" s="1"/>
      <c r="J4222" s="1"/>
      <c r="K4222" s="2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2"/>
      <c r="BF4222" s="1"/>
      <c r="BG4222" s="1"/>
      <c r="BH4222" s="1"/>
      <c r="BI4222" s="1"/>
      <c r="BJ4222" s="1"/>
      <c r="BK4222" s="1"/>
      <c r="BL4222" s="1"/>
      <c r="BM4222" s="1"/>
      <c r="BN4222" s="2"/>
      <c r="BO4222" s="1"/>
      <c r="BP4222" s="1"/>
      <c r="BQ4222" s="1"/>
      <c r="BR4222" s="2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2"/>
      <c r="CG4222" s="1"/>
      <c r="CH4222" s="1"/>
      <c r="CI4222" s="2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2"/>
      <c r="DR4222" s="1"/>
      <c r="DS4222" s="1"/>
      <c r="DT4222" s="1"/>
      <c r="DU4222" s="1"/>
      <c r="DV4222" s="1"/>
      <c r="DW4222" s="1"/>
    </row>
    <row r="4223" spans="1:127" x14ac:dyDescent="0.3">
      <c r="A4223" s="1"/>
      <c r="B4223" s="1"/>
      <c r="C4223" s="1"/>
      <c r="D4223" s="1"/>
      <c r="E4223" s="1"/>
      <c r="F4223" s="1"/>
      <c r="G4223" s="1"/>
      <c r="H4223" s="2"/>
      <c r="I4223" s="1"/>
      <c r="J4223" s="1"/>
      <c r="K4223" s="2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2"/>
      <c r="BF4223" s="1"/>
      <c r="BG4223" s="1"/>
      <c r="BH4223" s="1"/>
      <c r="BI4223" s="1"/>
      <c r="BJ4223" s="1"/>
      <c r="BK4223" s="1"/>
      <c r="BL4223" s="1"/>
      <c r="BM4223" s="1"/>
      <c r="BN4223" s="2"/>
      <c r="BO4223" s="1"/>
      <c r="BP4223" s="1"/>
      <c r="BQ4223" s="1"/>
      <c r="BR4223" s="2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2"/>
      <c r="CG4223" s="1"/>
      <c r="CH4223" s="1"/>
      <c r="CI4223" s="2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2"/>
      <c r="DR4223" s="1"/>
      <c r="DS4223" s="1"/>
      <c r="DT4223" s="1"/>
      <c r="DU4223" s="1"/>
      <c r="DV4223" s="1"/>
      <c r="DW4223" s="1"/>
    </row>
    <row r="4224" spans="1:127" x14ac:dyDescent="0.3">
      <c r="A4224" s="1"/>
      <c r="B4224" s="1"/>
      <c r="C4224" s="1"/>
      <c r="D4224" s="1"/>
      <c r="E4224" s="1"/>
      <c r="F4224" s="1"/>
      <c r="G4224" s="1"/>
      <c r="H4224" s="2"/>
      <c r="I4224" s="1"/>
      <c r="J4224" s="1"/>
      <c r="K4224" s="2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2"/>
      <c r="BF4224" s="1"/>
      <c r="BG4224" s="1"/>
      <c r="BH4224" s="1"/>
      <c r="BI4224" s="1"/>
      <c r="BJ4224" s="1"/>
      <c r="BK4224" s="1"/>
      <c r="BL4224" s="1"/>
      <c r="BM4224" s="1"/>
      <c r="BN4224" s="2"/>
      <c r="BO4224" s="1"/>
      <c r="BP4224" s="1"/>
      <c r="BQ4224" s="1"/>
      <c r="BR4224" s="2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2"/>
      <c r="CG4224" s="1"/>
      <c r="CH4224" s="1"/>
      <c r="CI4224" s="2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2"/>
      <c r="DR4224" s="1"/>
      <c r="DS4224" s="1"/>
      <c r="DT4224" s="1"/>
      <c r="DU4224" s="1"/>
      <c r="DV4224" s="1"/>
      <c r="DW4224" s="1"/>
    </row>
    <row r="4225" spans="1:127" x14ac:dyDescent="0.3">
      <c r="A4225" s="1"/>
      <c r="B4225" s="1"/>
      <c r="C4225" s="1"/>
      <c r="D4225" s="1"/>
      <c r="E4225" s="1"/>
      <c r="F4225" s="1"/>
      <c r="G4225" s="1"/>
      <c r="H4225" s="2"/>
      <c r="I4225" s="1"/>
      <c r="J4225" s="1"/>
      <c r="K4225" s="2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2"/>
      <c r="BF4225" s="1"/>
      <c r="BG4225" s="1"/>
      <c r="BH4225" s="1"/>
      <c r="BI4225" s="1"/>
      <c r="BJ4225" s="1"/>
      <c r="BK4225" s="1"/>
      <c r="BL4225" s="1"/>
      <c r="BM4225" s="1"/>
      <c r="BN4225" s="2"/>
      <c r="BO4225" s="1"/>
      <c r="BP4225" s="1"/>
      <c r="BQ4225" s="1"/>
      <c r="BR4225" s="2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2"/>
      <c r="CG4225" s="1"/>
      <c r="CH4225" s="1"/>
      <c r="CI4225" s="2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2"/>
      <c r="DR4225" s="1"/>
      <c r="DS4225" s="1"/>
      <c r="DT4225" s="1"/>
      <c r="DU4225" s="1"/>
      <c r="DV4225" s="1"/>
      <c r="DW4225" s="1"/>
    </row>
    <row r="4226" spans="1:127" x14ac:dyDescent="0.3">
      <c r="A4226" s="1"/>
      <c r="B4226" s="1"/>
      <c r="C4226" s="1"/>
      <c r="D4226" s="1"/>
      <c r="E4226" s="1"/>
      <c r="F4226" s="1"/>
      <c r="G4226" s="1"/>
      <c r="H4226" s="2"/>
      <c r="I4226" s="1"/>
      <c r="J4226" s="1"/>
      <c r="K4226" s="2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2"/>
      <c r="BF4226" s="1"/>
      <c r="BG4226" s="1"/>
      <c r="BH4226" s="1"/>
      <c r="BI4226" s="1"/>
      <c r="BJ4226" s="1"/>
      <c r="BK4226" s="1"/>
      <c r="BL4226" s="1"/>
      <c r="BM4226" s="1"/>
      <c r="BN4226" s="2"/>
      <c r="BO4226" s="1"/>
      <c r="BP4226" s="1"/>
      <c r="BQ4226" s="1"/>
      <c r="BR4226" s="2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2"/>
      <c r="CG4226" s="1"/>
      <c r="CH4226" s="1"/>
      <c r="CI4226" s="2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2"/>
      <c r="DR4226" s="1"/>
      <c r="DS4226" s="1"/>
      <c r="DT4226" s="1"/>
      <c r="DU4226" s="1"/>
      <c r="DV4226" s="1"/>
      <c r="DW4226" s="1"/>
    </row>
    <row r="4227" spans="1:127" x14ac:dyDescent="0.3">
      <c r="A4227" s="1"/>
      <c r="B4227" s="1"/>
      <c r="C4227" s="1"/>
      <c r="D4227" s="1"/>
      <c r="E4227" s="1"/>
      <c r="F4227" s="1"/>
      <c r="G4227" s="1"/>
      <c r="H4227" s="2"/>
      <c r="I4227" s="1"/>
      <c r="J4227" s="1"/>
      <c r="K4227" s="2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2"/>
      <c r="BF4227" s="1"/>
      <c r="BG4227" s="1"/>
      <c r="BH4227" s="1"/>
      <c r="BI4227" s="1"/>
      <c r="BJ4227" s="1"/>
      <c r="BK4227" s="1"/>
      <c r="BL4227" s="1"/>
      <c r="BM4227" s="1"/>
      <c r="BN4227" s="2"/>
      <c r="BO4227" s="1"/>
      <c r="BP4227" s="1"/>
      <c r="BQ4227" s="1"/>
      <c r="BR4227" s="2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2"/>
      <c r="CG4227" s="1"/>
      <c r="CH4227" s="1"/>
      <c r="CI4227" s="2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2"/>
      <c r="DR4227" s="1"/>
      <c r="DS4227" s="1"/>
      <c r="DT4227" s="1"/>
      <c r="DU4227" s="1"/>
      <c r="DV4227" s="1"/>
      <c r="DW4227" s="1"/>
    </row>
    <row r="4228" spans="1:127" x14ac:dyDescent="0.3">
      <c r="A4228" s="1"/>
      <c r="B4228" s="1"/>
      <c r="C4228" s="1"/>
      <c r="D4228" s="1"/>
      <c r="E4228" s="1"/>
      <c r="F4228" s="1"/>
      <c r="G4228" s="1"/>
      <c r="H4228" s="2"/>
      <c r="I4228" s="1"/>
      <c r="J4228" s="1"/>
      <c r="K4228" s="2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2"/>
      <c r="BF4228" s="1"/>
      <c r="BG4228" s="1"/>
      <c r="BH4228" s="1"/>
      <c r="BI4228" s="1"/>
      <c r="BJ4228" s="1"/>
      <c r="BK4228" s="1"/>
      <c r="BL4228" s="1"/>
      <c r="BM4228" s="1"/>
      <c r="BN4228" s="2"/>
      <c r="BO4228" s="1"/>
      <c r="BP4228" s="1"/>
      <c r="BQ4228" s="1"/>
      <c r="BR4228" s="2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2"/>
      <c r="CG4228" s="1"/>
      <c r="CH4228" s="1"/>
      <c r="CI4228" s="2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2"/>
      <c r="DR4228" s="1"/>
      <c r="DS4228" s="1"/>
      <c r="DT4228" s="1"/>
      <c r="DU4228" s="1"/>
      <c r="DV4228" s="1"/>
      <c r="DW4228" s="1"/>
    </row>
    <row r="4229" spans="1:127" x14ac:dyDescent="0.3">
      <c r="A4229" s="1"/>
      <c r="B4229" s="1"/>
      <c r="C4229" s="1"/>
      <c r="D4229" s="1"/>
      <c r="E4229" s="1"/>
      <c r="F4229" s="1"/>
      <c r="G4229" s="1"/>
      <c r="H4229" s="2"/>
      <c r="I4229" s="1"/>
      <c r="J4229" s="1"/>
      <c r="K4229" s="2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2"/>
      <c r="BF4229" s="1"/>
      <c r="BG4229" s="1"/>
      <c r="BH4229" s="1"/>
      <c r="BI4229" s="1"/>
      <c r="BJ4229" s="1"/>
      <c r="BK4229" s="1"/>
      <c r="BL4229" s="1"/>
      <c r="BM4229" s="1"/>
      <c r="BN4229" s="2"/>
      <c r="BO4229" s="1"/>
      <c r="BP4229" s="1"/>
      <c r="BQ4229" s="1"/>
      <c r="BR4229" s="2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2"/>
      <c r="CG4229" s="1"/>
      <c r="CH4229" s="1"/>
      <c r="CI4229" s="2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2"/>
      <c r="DR4229" s="1"/>
      <c r="DS4229" s="1"/>
      <c r="DT4229" s="1"/>
      <c r="DU4229" s="1"/>
      <c r="DV4229" s="1"/>
      <c r="DW4229" s="1"/>
    </row>
    <row r="4230" spans="1:127" x14ac:dyDescent="0.3">
      <c r="A4230" s="1"/>
      <c r="B4230" s="1"/>
      <c r="C4230" s="1"/>
      <c r="D4230" s="1"/>
      <c r="E4230" s="1"/>
      <c r="F4230" s="1"/>
      <c r="G4230" s="2"/>
      <c r="H4230" s="2"/>
      <c r="I4230" s="1"/>
      <c r="J4230" s="1"/>
      <c r="K4230" s="2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2"/>
      <c r="BF4230" s="1"/>
      <c r="BG4230" s="1"/>
      <c r="BH4230" s="1"/>
      <c r="BI4230" s="1"/>
      <c r="BJ4230" s="1"/>
      <c r="BK4230" s="1"/>
      <c r="BL4230" s="1"/>
      <c r="BM4230" s="1"/>
      <c r="BN4230" s="2"/>
      <c r="BO4230" s="1"/>
      <c r="BP4230" s="1"/>
      <c r="BQ4230" s="1"/>
      <c r="BR4230" s="2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2"/>
      <c r="CG4230" s="1"/>
      <c r="CH4230" s="1"/>
      <c r="CI4230" s="2"/>
      <c r="CJ4230" s="1"/>
      <c r="CK4230" s="1"/>
      <c r="CL4230" s="1"/>
      <c r="CM4230" s="1"/>
      <c r="CN4230" s="1"/>
      <c r="CO4230" s="1"/>
      <c r="CP4230" s="1"/>
      <c r="CQ4230" s="1"/>
      <c r="CR4230" s="2"/>
      <c r="CS4230" s="2"/>
      <c r="CT4230" s="2"/>
      <c r="CU4230" s="2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2"/>
      <c r="DR4230" s="1"/>
      <c r="DS4230" s="1"/>
      <c r="DT4230" s="1"/>
      <c r="DU4230" s="2"/>
      <c r="DV4230" s="1"/>
      <c r="DW4230" s="1"/>
    </row>
    <row r="4231" spans="1:127" x14ac:dyDescent="0.3">
      <c r="A4231" s="1"/>
      <c r="B4231" s="1"/>
      <c r="C4231" s="1"/>
      <c r="D4231" s="1"/>
      <c r="E4231" s="1"/>
      <c r="F4231" s="1"/>
      <c r="G4231" s="1"/>
      <c r="H4231" s="2"/>
      <c r="I4231" s="1"/>
      <c r="J4231" s="1"/>
      <c r="K4231" s="2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2"/>
      <c r="BF4231" s="1"/>
      <c r="BG4231" s="1"/>
      <c r="BH4231" s="1"/>
      <c r="BI4231" s="1"/>
      <c r="BJ4231" s="1"/>
      <c r="BK4231" s="1"/>
      <c r="BL4231" s="1"/>
      <c r="BM4231" s="1"/>
      <c r="BN4231" s="2"/>
      <c r="BO4231" s="1"/>
      <c r="BP4231" s="1"/>
      <c r="BQ4231" s="1"/>
      <c r="BR4231" s="2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2"/>
      <c r="CG4231" s="1"/>
      <c r="CH4231" s="1"/>
      <c r="CI4231" s="2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2"/>
      <c r="DR4231" s="1"/>
      <c r="DS4231" s="1"/>
      <c r="DT4231" s="1"/>
      <c r="DU4231" s="2"/>
      <c r="DV4231" s="1"/>
      <c r="DW4231" s="1"/>
    </row>
    <row r="4232" spans="1:127" x14ac:dyDescent="0.3">
      <c r="A4232" s="1"/>
      <c r="B4232" s="1"/>
      <c r="C4232" s="1"/>
      <c r="D4232" s="1"/>
      <c r="E4232" s="1"/>
      <c r="F4232" s="1"/>
      <c r="G4232" s="2"/>
      <c r="H4232" s="2"/>
      <c r="I4232" s="1"/>
      <c r="J4232" s="1"/>
      <c r="K4232" s="2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2"/>
      <c r="BF4232" s="1"/>
      <c r="BG4232" s="1"/>
      <c r="BH4232" s="1"/>
      <c r="BI4232" s="1"/>
      <c r="BJ4232" s="1"/>
      <c r="BK4232" s="1"/>
      <c r="BL4232" s="1"/>
      <c r="BM4232" s="1"/>
      <c r="BN4232" s="2"/>
      <c r="BO4232" s="1"/>
      <c r="BP4232" s="1"/>
      <c r="BQ4232" s="1"/>
      <c r="BR4232" s="2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2"/>
      <c r="CG4232" s="1"/>
      <c r="CH4232" s="1"/>
      <c r="CI4232" s="2"/>
      <c r="CJ4232" s="1"/>
      <c r="CK4232" s="1"/>
      <c r="CL4232" s="1"/>
      <c r="CM4232" s="1"/>
      <c r="CN4232" s="1"/>
      <c r="CO4232" s="1"/>
      <c r="CP4232" s="1"/>
      <c r="CQ4232" s="1"/>
      <c r="CR4232" s="2"/>
      <c r="CS4232" s="2"/>
      <c r="CT4232" s="2"/>
      <c r="CU4232" s="2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2"/>
      <c r="DR4232" s="1"/>
      <c r="DS4232" s="1"/>
      <c r="DT4232" s="1"/>
      <c r="DU4232" s="2"/>
      <c r="DV4232" s="1"/>
      <c r="DW4232" s="1"/>
    </row>
    <row r="4233" spans="1:127" x14ac:dyDescent="0.3">
      <c r="A4233" s="1"/>
      <c r="B4233" s="1"/>
      <c r="C4233" s="1"/>
      <c r="D4233" s="1"/>
      <c r="E4233" s="1"/>
      <c r="F4233" s="1"/>
      <c r="G4233" s="2"/>
      <c r="H4233" s="2"/>
      <c r="I4233" s="1"/>
      <c r="J4233" s="1"/>
      <c r="K4233" s="2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2"/>
      <c r="BF4233" s="1"/>
      <c r="BG4233" s="1"/>
      <c r="BH4233" s="1"/>
      <c r="BI4233" s="1"/>
      <c r="BJ4233" s="1"/>
      <c r="BK4233" s="1"/>
      <c r="BL4233" s="1"/>
      <c r="BM4233" s="1"/>
      <c r="BN4233" s="2"/>
      <c r="BO4233" s="1"/>
      <c r="BP4233" s="1"/>
      <c r="BQ4233" s="1"/>
      <c r="BR4233" s="2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2"/>
      <c r="CG4233" s="1"/>
      <c r="CH4233" s="1"/>
      <c r="CI4233" s="2"/>
      <c r="CJ4233" s="1"/>
      <c r="CK4233" s="1"/>
      <c r="CL4233" s="1"/>
      <c r="CM4233" s="1"/>
      <c r="CN4233" s="1"/>
      <c r="CO4233" s="1"/>
      <c r="CP4233" s="1"/>
      <c r="CQ4233" s="1"/>
      <c r="CR4233" s="2"/>
      <c r="CS4233" s="2"/>
      <c r="CT4233" s="2"/>
      <c r="CU4233" s="2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2"/>
      <c r="DR4233" s="1"/>
      <c r="DS4233" s="1"/>
      <c r="DT4233" s="1"/>
      <c r="DU4233" s="2"/>
      <c r="DV4233" s="1"/>
      <c r="DW4233" s="1"/>
    </row>
    <row r="4234" spans="1:127" x14ac:dyDescent="0.3">
      <c r="A4234" s="1"/>
      <c r="B4234" s="1"/>
      <c r="C4234" s="1"/>
      <c r="D4234" s="1"/>
      <c r="E4234" s="1"/>
      <c r="F4234" s="1"/>
      <c r="G4234" s="2"/>
      <c r="H4234" s="2"/>
      <c r="I4234" s="1"/>
      <c r="J4234" s="1"/>
      <c r="K4234" s="2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2"/>
      <c r="BF4234" s="1"/>
      <c r="BG4234" s="1"/>
      <c r="BH4234" s="1"/>
      <c r="BI4234" s="1"/>
      <c r="BJ4234" s="1"/>
      <c r="BK4234" s="1"/>
      <c r="BL4234" s="1"/>
      <c r="BM4234" s="1"/>
      <c r="BN4234" s="2"/>
      <c r="BO4234" s="1"/>
      <c r="BP4234" s="1"/>
      <c r="BQ4234" s="1"/>
      <c r="BR4234" s="2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2"/>
      <c r="CG4234" s="1"/>
      <c r="CH4234" s="1"/>
      <c r="CI4234" s="2"/>
      <c r="CJ4234" s="1"/>
      <c r="CK4234" s="1"/>
      <c r="CL4234" s="1"/>
      <c r="CM4234" s="1"/>
      <c r="CN4234" s="1"/>
      <c r="CO4234" s="1"/>
      <c r="CP4234" s="1"/>
      <c r="CQ4234" s="1"/>
      <c r="CR4234" s="2"/>
      <c r="CS4234" s="2"/>
      <c r="CT4234" s="2"/>
      <c r="CU4234" s="2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2"/>
      <c r="DR4234" s="1"/>
      <c r="DS4234" s="1"/>
      <c r="DT4234" s="1"/>
      <c r="DU4234" s="2"/>
      <c r="DV4234" s="1"/>
      <c r="DW4234" s="1"/>
    </row>
    <row r="4235" spans="1:127" x14ac:dyDescent="0.3">
      <c r="A4235" s="1"/>
      <c r="B4235" s="1"/>
      <c r="C4235" s="1"/>
      <c r="D4235" s="1"/>
      <c r="E4235" s="1"/>
      <c r="F4235" s="1"/>
      <c r="G4235" s="2"/>
      <c r="H4235" s="2"/>
      <c r="I4235" s="1"/>
      <c r="J4235" s="1"/>
      <c r="K4235" s="2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2"/>
      <c r="BF4235" s="1"/>
      <c r="BG4235" s="1"/>
      <c r="BH4235" s="1"/>
      <c r="BI4235" s="1"/>
      <c r="BJ4235" s="1"/>
      <c r="BK4235" s="1"/>
      <c r="BL4235" s="1"/>
      <c r="BM4235" s="1"/>
      <c r="BN4235" s="2"/>
      <c r="BO4235" s="1"/>
      <c r="BP4235" s="1"/>
      <c r="BQ4235" s="1"/>
      <c r="BR4235" s="2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2"/>
      <c r="CG4235" s="1"/>
      <c r="CH4235" s="1"/>
      <c r="CI4235" s="2"/>
      <c r="CJ4235" s="1"/>
      <c r="CK4235" s="1"/>
      <c r="CL4235" s="1"/>
      <c r="CM4235" s="1"/>
      <c r="CN4235" s="1"/>
      <c r="CO4235" s="1"/>
      <c r="CP4235" s="1"/>
      <c r="CQ4235" s="1"/>
      <c r="CR4235" s="2"/>
      <c r="CS4235" s="2"/>
      <c r="CT4235" s="2"/>
      <c r="CU4235" s="2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2"/>
      <c r="DR4235" s="1"/>
      <c r="DS4235" s="1"/>
      <c r="DT4235" s="1"/>
      <c r="DU4235" s="2"/>
      <c r="DV4235" s="1"/>
      <c r="DW4235" s="1"/>
    </row>
    <row r="4236" spans="1:127" x14ac:dyDescent="0.3">
      <c r="A4236" s="1"/>
      <c r="B4236" s="1"/>
      <c r="C4236" s="1"/>
      <c r="D4236" s="1"/>
      <c r="E4236" s="1"/>
      <c r="F4236" s="1"/>
      <c r="G4236" s="1"/>
      <c r="H4236" s="2"/>
      <c r="I4236" s="1"/>
      <c r="J4236" s="1"/>
      <c r="K4236" s="2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2"/>
      <c r="BF4236" s="1"/>
      <c r="BG4236" s="1"/>
      <c r="BH4236" s="1"/>
      <c r="BI4236" s="1"/>
      <c r="BJ4236" s="1"/>
      <c r="BK4236" s="1"/>
      <c r="BL4236" s="1"/>
      <c r="BM4236" s="1"/>
      <c r="BN4236" s="2"/>
      <c r="BO4236" s="1"/>
      <c r="BP4236" s="1"/>
      <c r="BQ4236" s="1"/>
      <c r="BR4236" s="2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2"/>
      <c r="CG4236" s="1"/>
      <c r="CH4236" s="1"/>
      <c r="CI4236" s="2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2"/>
      <c r="DR4236" s="1"/>
      <c r="DS4236" s="1"/>
      <c r="DT4236" s="1"/>
      <c r="DU4236" s="1"/>
      <c r="DV4236" s="1"/>
      <c r="DW4236" s="1"/>
    </row>
    <row r="4237" spans="1:127" x14ac:dyDescent="0.3">
      <c r="A4237" s="1"/>
      <c r="B4237" s="1"/>
      <c r="C4237" s="1"/>
      <c r="D4237" s="1"/>
      <c r="E4237" s="1"/>
      <c r="F4237" s="1"/>
      <c r="G4237" s="2"/>
      <c r="H4237" s="2"/>
      <c r="I4237" s="1"/>
      <c r="J4237" s="1"/>
      <c r="K4237" s="2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2"/>
      <c r="BF4237" s="1"/>
      <c r="BG4237" s="1"/>
      <c r="BH4237" s="1"/>
      <c r="BI4237" s="1"/>
      <c r="BJ4237" s="1"/>
      <c r="BK4237" s="1"/>
      <c r="BL4237" s="1"/>
      <c r="BM4237" s="1"/>
      <c r="BN4237" s="2"/>
      <c r="BO4237" s="1"/>
      <c r="BP4237" s="1"/>
      <c r="BQ4237" s="1"/>
      <c r="BR4237" s="2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2"/>
      <c r="CG4237" s="1"/>
      <c r="CH4237" s="1"/>
      <c r="CI4237" s="2"/>
      <c r="CJ4237" s="1"/>
      <c r="CK4237" s="1"/>
      <c r="CL4237" s="1"/>
      <c r="CM4237" s="1"/>
      <c r="CN4237" s="1"/>
      <c r="CO4237" s="1"/>
      <c r="CP4237" s="1"/>
      <c r="CQ4237" s="1"/>
      <c r="CR4237" s="2"/>
      <c r="CS4237" s="2"/>
      <c r="CT4237" s="2"/>
      <c r="CU4237" s="2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2"/>
      <c r="DR4237" s="1"/>
      <c r="DS4237" s="1"/>
      <c r="DT4237" s="1"/>
      <c r="DU4237" s="2"/>
      <c r="DV4237" s="1"/>
      <c r="DW4237" s="1"/>
    </row>
    <row r="4238" spans="1:127" x14ac:dyDescent="0.3">
      <c r="A4238" s="1"/>
      <c r="B4238" s="1"/>
      <c r="C4238" s="1"/>
      <c r="D4238" s="1"/>
      <c r="E4238" s="1"/>
      <c r="F4238" s="1"/>
      <c r="G4238" s="1"/>
      <c r="H4238" s="2"/>
      <c r="I4238" s="1"/>
      <c r="J4238" s="1"/>
      <c r="K4238" s="2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2"/>
      <c r="BF4238" s="1"/>
      <c r="BG4238" s="1"/>
      <c r="BH4238" s="1"/>
      <c r="BI4238" s="1"/>
      <c r="BJ4238" s="1"/>
      <c r="BK4238" s="1"/>
      <c r="BL4238" s="1"/>
      <c r="BM4238" s="1"/>
      <c r="BN4238" s="2"/>
      <c r="BO4238" s="1"/>
      <c r="BP4238" s="1"/>
      <c r="BQ4238" s="1"/>
      <c r="BR4238" s="2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2"/>
      <c r="CG4238" s="1"/>
      <c r="CH4238" s="1"/>
      <c r="CI4238" s="2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2"/>
      <c r="DR4238" s="1"/>
      <c r="DS4238" s="1"/>
      <c r="DT4238" s="1"/>
      <c r="DU4238" s="2"/>
      <c r="DV4238" s="1"/>
      <c r="DW4238" s="1"/>
    </row>
    <row r="4239" spans="1:127" x14ac:dyDescent="0.3">
      <c r="A4239" s="1"/>
      <c r="B4239" s="1"/>
      <c r="C4239" s="1"/>
      <c r="D4239" s="1"/>
      <c r="E4239" s="1"/>
      <c r="F4239" s="1"/>
      <c r="G4239" s="1"/>
      <c r="H4239" s="2"/>
      <c r="I4239" s="1"/>
      <c r="J4239" s="1"/>
      <c r="K4239" s="2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2"/>
      <c r="BF4239" s="1"/>
      <c r="BG4239" s="1"/>
      <c r="BH4239" s="1"/>
      <c r="BI4239" s="1"/>
      <c r="BJ4239" s="1"/>
      <c r="BK4239" s="1"/>
      <c r="BL4239" s="1"/>
      <c r="BM4239" s="1"/>
      <c r="BN4239" s="2"/>
      <c r="BO4239" s="1"/>
      <c r="BP4239" s="1"/>
      <c r="BQ4239" s="1"/>
      <c r="BR4239" s="2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2"/>
      <c r="CG4239" s="1"/>
      <c r="CH4239" s="1"/>
      <c r="CI4239" s="2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2"/>
      <c r="DR4239" s="1"/>
      <c r="DS4239" s="1"/>
      <c r="DT4239" s="1"/>
      <c r="DU4239" s="2"/>
      <c r="DV4239" s="1"/>
      <c r="DW4239" s="1"/>
    </row>
    <row r="4240" spans="1:127" x14ac:dyDescent="0.3">
      <c r="A4240" s="1"/>
      <c r="B4240" s="1"/>
      <c r="C4240" s="1"/>
      <c r="D4240" s="1"/>
      <c r="E4240" s="1"/>
      <c r="F4240" s="1"/>
      <c r="G4240" s="2"/>
      <c r="H4240" s="2"/>
      <c r="I4240" s="1"/>
      <c r="J4240" s="1"/>
      <c r="K4240" s="2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2"/>
      <c r="BF4240" s="1"/>
      <c r="BG4240" s="1"/>
      <c r="BH4240" s="1"/>
      <c r="BI4240" s="1"/>
      <c r="BJ4240" s="1"/>
      <c r="BK4240" s="1"/>
      <c r="BL4240" s="1"/>
      <c r="BM4240" s="1"/>
      <c r="BN4240" s="2"/>
      <c r="BO4240" s="1"/>
      <c r="BP4240" s="1"/>
      <c r="BQ4240" s="1"/>
      <c r="BR4240" s="2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2"/>
      <c r="CG4240" s="1"/>
      <c r="CH4240" s="1"/>
      <c r="CI4240" s="2"/>
      <c r="CJ4240" s="1"/>
      <c r="CK4240" s="1"/>
      <c r="CL4240" s="1"/>
      <c r="CM4240" s="1"/>
      <c r="CN4240" s="1"/>
      <c r="CO4240" s="1"/>
      <c r="CP4240" s="1"/>
      <c r="CQ4240" s="1"/>
      <c r="CR4240" s="2"/>
      <c r="CS4240" s="2"/>
      <c r="CT4240" s="2"/>
      <c r="CU4240" s="2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2"/>
      <c r="DR4240" s="1"/>
      <c r="DS4240" s="1"/>
      <c r="DT4240" s="1"/>
      <c r="DU4240" s="2"/>
      <c r="DV4240" s="1"/>
      <c r="DW4240" s="1"/>
    </row>
    <row r="4241" spans="1:127" x14ac:dyDescent="0.3">
      <c r="A4241" s="1"/>
      <c r="B4241" s="1"/>
      <c r="C4241" s="1"/>
      <c r="D4241" s="1"/>
      <c r="E4241" s="1"/>
      <c r="F4241" s="1"/>
      <c r="G4241" s="2"/>
      <c r="H4241" s="2"/>
      <c r="I4241" s="1"/>
      <c r="J4241" s="1"/>
      <c r="K4241" s="2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2"/>
      <c r="BF4241" s="1"/>
      <c r="BG4241" s="1"/>
      <c r="BH4241" s="1"/>
      <c r="BI4241" s="1"/>
      <c r="BJ4241" s="1"/>
      <c r="BK4241" s="1"/>
      <c r="BL4241" s="1"/>
      <c r="BM4241" s="1"/>
      <c r="BN4241" s="2"/>
      <c r="BO4241" s="1"/>
      <c r="BP4241" s="1"/>
      <c r="BQ4241" s="1"/>
      <c r="BR4241" s="2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2"/>
      <c r="CG4241" s="1"/>
      <c r="CH4241" s="1"/>
      <c r="CI4241" s="2"/>
      <c r="CJ4241" s="1"/>
      <c r="CK4241" s="1"/>
      <c r="CL4241" s="1"/>
      <c r="CM4241" s="1"/>
      <c r="CN4241" s="1"/>
      <c r="CO4241" s="1"/>
      <c r="CP4241" s="1"/>
      <c r="CQ4241" s="1"/>
      <c r="CR4241" s="2"/>
      <c r="CS4241" s="2"/>
      <c r="CT4241" s="2"/>
      <c r="CU4241" s="2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2"/>
      <c r="DR4241" s="1"/>
      <c r="DS4241" s="1"/>
      <c r="DT4241" s="1"/>
      <c r="DU4241" s="2"/>
      <c r="DV4241" s="1"/>
      <c r="DW4241" s="1"/>
    </row>
    <row r="4242" spans="1:127" x14ac:dyDescent="0.3">
      <c r="A4242" s="1"/>
      <c r="B4242" s="1"/>
      <c r="C4242" s="1"/>
      <c r="D4242" s="1"/>
      <c r="E4242" s="1"/>
      <c r="F4242" s="1"/>
      <c r="G4242" s="2"/>
      <c r="H4242" s="2"/>
      <c r="I4242" s="1"/>
      <c r="J4242" s="1"/>
      <c r="K4242" s="2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2"/>
      <c r="BF4242" s="1"/>
      <c r="BG4242" s="1"/>
      <c r="BH4242" s="1"/>
      <c r="BI4242" s="1"/>
      <c r="BJ4242" s="1"/>
      <c r="BK4242" s="1"/>
      <c r="BL4242" s="1"/>
      <c r="BM4242" s="1"/>
      <c r="BN4242" s="2"/>
      <c r="BO4242" s="1"/>
      <c r="BP4242" s="1"/>
      <c r="BQ4242" s="1"/>
      <c r="BR4242" s="2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2"/>
      <c r="CG4242" s="1"/>
      <c r="CH4242" s="1"/>
      <c r="CI4242" s="2"/>
      <c r="CJ4242" s="1"/>
      <c r="CK4242" s="1"/>
      <c r="CL4242" s="1"/>
      <c r="CM4242" s="1"/>
      <c r="CN4242" s="1"/>
      <c r="CO4242" s="1"/>
      <c r="CP4242" s="1"/>
      <c r="CQ4242" s="1"/>
      <c r="CR4242" s="2"/>
      <c r="CS4242" s="2"/>
      <c r="CT4242" s="2"/>
      <c r="CU4242" s="2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2"/>
      <c r="DR4242" s="1"/>
      <c r="DS4242" s="1"/>
      <c r="DT4242" s="1"/>
      <c r="DU4242" s="2"/>
      <c r="DV4242" s="1"/>
      <c r="DW4242" s="1"/>
    </row>
    <row r="4243" spans="1:127" x14ac:dyDescent="0.3">
      <c r="A4243" s="1"/>
      <c r="B4243" s="1"/>
      <c r="C4243" s="1"/>
      <c r="D4243" s="1"/>
      <c r="E4243" s="1"/>
      <c r="F4243" s="1"/>
      <c r="G4243" s="2"/>
      <c r="H4243" s="2"/>
      <c r="I4243" s="1"/>
      <c r="J4243" s="1"/>
      <c r="K4243" s="2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2"/>
      <c r="BF4243" s="1"/>
      <c r="BG4243" s="1"/>
      <c r="BH4243" s="1"/>
      <c r="BI4243" s="1"/>
      <c r="BJ4243" s="1"/>
      <c r="BK4243" s="1"/>
      <c r="BL4243" s="1"/>
      <c r="BM4243" s="1"/>
      <c r="BN4243" s="2"/>
      <c r="BO4243" s="1"/>
      <c r="BP4243" s="1"/>
      <c r="BQ4243" s="1"/>
      <c r="BR4243" s="2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2"/>
      <c r="CG4243" s="1"/>
      <c r="CH4243" s="1"/>
      <c r="CI4243" s="2"/>
      <c r="CJ4243" s="1"/>
      <c r="CK4243" s="1"/>
      <c r="CL4243" s="1"/>
      <c r="CM4243" s="1"/>
      <c r="CN4243" s="1"/>
      <c r="CO4243" s="1"/>
      <c r="CP4243" s="1"/>
      <c r="CQ4243" s="1"/>
      <c r="CR4243" s="2"/>
      <c r="CS4243" s="2"/>
      <c r="CT4243" s="2"/>
      <c r="CU4243" s="2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2"/>
      <c r="DR4243" s="1"/>
      <c r="DS4243" s="1"/>
      <c r="DT4243" s="1"/>
      <c r="DU4243" s="2"/>
      <c r="DV4243" s="1"/>
      <c r="DW4243" s="1"/>
    </row>
    <row r="4244" spans="1:127" x14ac:dyDescent="0.3">
      <c r="A4244" s="1"/>
      <c r="B4244" s="1"/>
      <c r="C4244" s="1"/>
      <c r="D4244" s="1"/>
      <c r="E4244" s="1"/>
      <c r="F4244" s="1"/>
      <c r="G4244" s="2"/>
      <c r="H4244" s="2"/>
      <c r="I4244" s="1"/>
      <c r="J4244" s="1"/>
      <c r="K4244" s="2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2"/>
      <c r="BF4244" s="1"/>
      <c r="BG4244" s="1"/>
      <c r="BH4244" s="1"/>
      <c r="BI4244" s="1"/>
      <c r="BJ4244" s="1"/>
      <c r="BK4244" s="1"/>
      <c r="BL4244" s="1"/>
      <c r="BM4244" s="1"/>
      <c r="BN4244" s="2"/>
      <c r="BO4244" s="1"/>
      <c r="BP4244" s="1"/>
      <c r="BQ4244" s="1"/>
      <c r="BR4244" s="2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2"/>
      <c r="CG4244" s="1"/>
      <c r="CH4244" s="1"/>
      <c r="CI4244" s="2"/>
      <c r="CJ4244" s="1"/>
      <c r="CK4244" s="1"/>
      <c r="CL4244" s="1"/>
      <c r="CM4244" s="1"/>
      <c r="CN4244" s="1"/>
      <c r="CO4244" s="1"/>
      <c r="CP4244" s="1"/>
      <c r="CQ4244" s="1"/>
      <c r="CR4244" s="2"/>
      <c r="CS4244" s="2"/>
      <c r="CT4244" s="2"/>
      <c r="CU4244" s="2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2"/>
      <c r="DR4244" s="1"/>
      <c r="DS4244" s="1"/>
      <c r="DT4244" s="1"/>
      <c r="DU4244" s="2"/>
      <c r="DV4244" s="1"/>
      <c r="DW4244" s="1"/>
    </row>
    <row r="4245" spans="1:127" x14ac:dyDescent="0.3">
      <c r="A4245" s="1"/>
      <c r="B4245" s="1"/>
      <c r="C4245" s="1"/>
      <c r="D4245" s="1"/>
      <c r="E4245" s="1"/>
      <c r="F4245" s="1"/>
      <c r="G4245" s="2"/>
      <c r="H4245" s="2"/>
      <c r="I4245" s="1"/>
      <c r="J4245" s="1"/>
      <c r="K4245" s="2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2"/>
      <c r="BF4245" s="1"/>
      <c r="BG4245" s="1"/>
      <c r="BH4245" s="1"/>
      <c r="BI4245" s="1"/>
      <c r="BJ4245" s="1"/>
      <c r="BK4245" s="1"/>
      <c r="BL4245" s="1"/>
      <c r="BM4245" s="1"/>
      <c r="BN4245" s="2"/>
      <c r="BO4245" s="1"/>
      <c r="BP4245" s="1"/>
      <c r="BQ4245" s="1"/>
      <c r="BR4245" s="2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2"/>
      <c r="CG4245" s="1"/>
      <c r="CH4245" s="1"/>
      <c r="CI4245" s="2"/>
      <c r="CJ4245" s="1"/>
      <c r="CK4245" s="1"/>
      <c r="CL4245" s="1"/>
      <c r="CM4245" s="1"/>
      <c r="CN4245" s="1"/>
      <c r="CO4245" s="1"/>
      <c r="CP4245" s="1"/>
      <c r="CQ4245" s="1"/>
      <c r="CR4245" s="2"/>
      <c r="CS4245" s="2"/>
      <c r="CT4245" s="2"/>
      <c r="CU4245" s="2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2"/>
      <c r="DR4245" s="1"/>
      <c r="DS4245" s="1"/>
      <c r="DT4245" s="1"/>
      <c r="DU4245" s="2"/>
      <c r="DV4245" s="1"/>
      <c r="DW4245" s="1"/>
    </row>
    <row r="4246" spans="1:127" x14ac:dyDescent="0.3">
      <c r="A4246" s="1"/>
      <c r="B4246" s="1"/>
      <c r="C4246" s="1"/>
      <c r="D4246" s="1"/>
      <c r="E4246" s="1"/>
      <c r="F4246" s="1"/>
      <c r="G4246" s="1"/>
      <c r="H4246" s="2"/>
      <c r="I4246" s="1"/>
      <c r="J4246" s="1"/>
      <c r="K4246" s="2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2"/>
      <c r="BF4246" s="1"/>
      <c r="BG4246" s="1"/>
      <c r="BH4246" s="1"/>
      <c r="BI4246" s="1"/>
      <c r="BJ4246" s="1"/>
      <c r="BK4246" s="1"/>
      <c r="BL4246" s="1"/>
      <c r="BM4246" s="1"/>
      <c r="BN4246" s="2"/>
      <c r="BO4246" s="1"/>
      <c r="BP4246" s="1"/>
      <c r="BQ4246" s="1"/>
      <c r="BR4246" s="2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2"/>
      <c r="CG4246" s="1"/>
      <c r="CH4246" s="1"/>
      <c r="CI4246" s="2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2"/>
      <c r="DR4246" s="1"/>
      <c r="DS4246" s="1"/>
      <c r="DT4246" s="1"/>
      <c r="DU4246" s="1"/>
      <c r="DV4246" s="1"/>
      <c r="DW4246" s="1"/>
    </row>
    <row r="4247" spans="1:127" x14ac:dyDescent="0.3">
      <c r="A4247" s="1"/>
      <c r="B4247" s="1"/>
      <c r="C4247" s="1"/>
      <c r="D4247" s="1"/>
      <c r="E4247" s="1"/>
      <c r="F4247" s="1"/>
      <c r="G4247" s="2"/>
      <c r="H4247" s="2"/>
      <c r="I4247" s="1"/>
      <c r="J4247" s="1"/>
      <c r="K4247" s="2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2"/>
      <c r="BF4247" s="1"/>
      <c r="BG4247" s="1"/>
      <c r="BH4247" s="1"/>
      <c r="BI4247" s="1"/>
      <c r="BJ4247" s="1"/>
      <c r="BK4247" s="1"/>
      <c r="BL4247" s="1"/>
      <c r="BM4247" s="1"/>
      <c r="BN4247" s="2"/>
      <c r="BO4247" s="1"/>
      <c r="BP4247" s="1"/>
      <c r="BQ4247" s="1"/>
      <c r="BR4247" s="2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2"/>
      <c r="CG4247" s="1"/>
      <c r="CH4247" s="1"/>
      <c r="CI4247" s="2"/>
      <c r="CJ4247" s="1"/>
      <c r="CK4247" s="1"/>
      <c r="CL4247" s="1"/>
      <c r="CM4247" s="1"/>
      <c r="CN4247" s="1"/>
      <c r="CO4247" s="1"/>
      <c r="CP4247" s="1"/>
      <c r="CQ4247" s="1"/>
      <c r="CR4247" s="2"/>
      <c r="CS4247" s="2"/>
      <c r="CT4247" s="2"/>
      <c r="CU4247" s="2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2"/>
      <c r="DR4247" s="1"/>
      <c r="DS4247" s="1"/>
      <c r="DT4247" s="1"/>
      <c r="DU4247" s="2"/>
      <c r="DV4247" s="1"/>
      <c r="DW4247" s="1"/>
    </row>
    <row r="4248" spans="1:127" x14ac:dyDescent="0.3">
      <c r="A4248" s="1"/>
      <c r="B4248" s="1"/>
      <c r="C4248" s="1"/>
      <c r="D4248" s="1"/>
      <c r="E4248" s="1"/>
      <c r="F4248" s="1"/>
      <c r="G4248" s="1"/>
      <c r="H4248" s="2"/>
      <c r="I4248" s="1"/>
      <c r="J4248" s="1"/>
      <c r="K4248" s="2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2"/>
      <c r="BF4248" s="1"/>
      <c r="BG4248" s="1"/>
      <c r="BH4248" s="1"/>
      <c r="BI4248" s="1"/>
      <c r="BJ4248" s="1"/>
      <c r="BK4248" s="1"/>
      <c r="BL4248" s="1"/>
      <c r="BM4248" s="1"/>
      <c r="BN4248" s="2"/>
      <c r="BO4248" s="1"/>
      <c r="BP4248" s="1"/>
      <c r="BQ4248" s="1"/>
      <c r="BR4248" s="2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2"/>
      <c r="CG4248" s="1"/>
      <c r="CH4248" s="1"/>
      <c r="CI4248" s="2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2"/>
      <c r="DR4248" s="1"/>
      <c r="DS4248" s="1"/>
      <c r="DT4248" s="1"/>
      <c r="DU4248" s="2"/>
      <c r="DV4248" s="1"/>
      <c r="DW4248" s="1"/>
    </row>
    <row r="4249" spans="1:127" x14ac:dyDescent="0.3">
      <c r="A4249" s="1"/>
      <c r="B4249" s="1"/>
      <c r="C4249" s="1"/>
      <c r="D4249" s="1"/>
      <c r="E4249" s="1"/>
      <c r="F4249" s="1"/>
      <c r="G4249" s="1"/>
      <c r="H4249" s="2"/>
      <c r="I4249" s="1"/>
      <c r="J4249" s="1"/>
      <c r="K4249" s="2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2"/>
      <c r="BF4249" s="1"/>
      <c r="BG4249" s="1"/>
      <c r="BH4249" s="1"/>
      <c r="BI4249" s="1"/>
      <c r="BJ4249" s="1"/>
      <c r="BK4249" s="1"/>
      <c r="BL4249" s="1"/>
      <c r="BM4249" s="1"/>
      <c r="BN4249" s="2"/>
      <c r="BO4249" s="1"/>
      <c r="BP4249" s="1"/>
      <c r="BQ4249" s="1"/>
      <c r="BR4249" s="2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2"/>
      <c r="CG4249" s="1"/>
      <c r="CH4249" s="1"/>
      <c r="CI4249" s="2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2"/>
      <c r="DR4249" s="1"/>
      <c r="DS4249" s="1"/>
      <c r="DT4249" s="1"/>
      <c r="DU4249" s="1"/>
      <c r="DV4249" s="1"/>
      <c r="DW4249" s="1"/>
    </row>
    <row r="4250" spans="1:127" x14ac:dyDescent="0.3">
      <c r="A4250" s="1"/>
      <c r="B4250" s="1"/>
      <c r="C4250" s="1"/>
      <c r="D4250" s="1"/>
      <c r="E4250" s="1"/>
      <c r="F4250" s="1"/>
      <c r="G4250" s="2"/>
      <c r="H4250" s="2"/>
      <c r="I4250" s="1"/>
      <c r="J4250" s="1"/>
      <c r="K4250" s="2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2"/>
      <c r="BF4250" s="1"/>
      <c r="BG4250" s="1"/>
      <c r="BH4250" s="1"/>
      <c r="BI4250" s="1"/>
      <c r="BJ4250" s="1"/>
      <c r="BK4250" s="1"/>
      <c r="BL4250" s="1"/>
      <c r="BM4250" s="1"/>
      <c r="BN4250" s="2"/>
      <c r="BO4250" s="1"/>
      <c r="BP4250" s="1"/>
      <c r="BQ4250" s="1"/>
      <c r="BR4250" s="2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2"/>
      <c r="CG4250" s="1"/>
      <c r="CH4250" s="1"/>
      <c r="CI4250" s="2"/>
      <c r="CJ4250" s="1"/>
      <c r="CK4250" s="1"/>
      <c r="CL4250" s="1"/>
      <c r="CM4250" s="1"/>
      <c r="CN4250" s="1"/>
      <c r="CO4250" s="1"/>
      <c r="CP4250" s="1"/>
      <c r="CQ4250" s="1"/>
      <c r="CR4250" s="2"/>
      <c r="CS4250" s="2"/>
      <c r="CT4250" s="2"/>
      <c r="CU4250" s="2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2"/>
      <c r="DR4250" s="1"/>
      <c r="DS4250" s="1"/>
      <c r="DT4250" s="1"/>
      <c r="DU4250" s="2"/>
      <c r="DV4250" s="1"/>
      <c r="DW4250" s="1"/>
    </row>
    <row r="4251" spans="1:127" x14ac:dyDescent="0.3">
      <c r="A4251" s="1"/>
      <c r="B4251" s="1"/>
      <c r="C4251" s="1"/>
      <c r="D4251" s="1"/>
      <c r="E4251" s="1"/>
      <c r="F4251" s="1"/>
      <c r="G4251" s="2"/>
      <c r="H4251" s="2"/>
      <c r="I4251" s="1"/>
      <c r="J4251" s="1"/>
      <c r="K4251" s="2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2"/>
      <c r="BF4251" s="1"/>
      <c r="BG4251" s="1"/>
      <c r="BH4251" s="1"/>
      <c r="BI4251" s="1"/>
      <c r="BJ4251" s="1"/>
      <c r="BK4251" s="1"/>
      <c r="BL4251" s="1"/>
      <c r="BM4251" s="1"/>
      <c r="BN4251" s="2"/>
      <c r="BO4251" s="1"/>
      <c r="BP4251" s="1"/>
      <c r="BQ4251" s="1"/>
      <c r="BR4251" s="2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2"/>
      <c r="CG4251" s="1"/>
      <c r="CH4251" s="1"/>
      <c r="CI4251" s="2"/>
      <c r="CJ4251" s="1"/>
      <c r="CK4251" s="1"/>
      <c r="CL4251" s="1"/>
      <c r="CM4251" s="1"/>
      <c r="CN4251" s="1"/>
      <c r="CO4251" s="1"/>
      <c r="CP4251" s="1"/>
      <c r="CQ4251" s="1"/>
      <c r="CR4251" s="2"/>
      <c r="CS4251" s="2"/>
      <c r="CT4251" s="2"/>
      <c r="CU4251" s="2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2"/>
      <c r="DR4251" s="1"/>
      <c r="DS4251" s="1"/>
      <c r="DT4251" s="1"/>
      <c r="DU4251" s="2"/>
      <c r="DV4251" s="1"/>
      <c r="DW4251" s="1"/>
    </row>
    <row r="4252" spans="1:127" x14ac:dyDescent="0.3">
      <c r="A4252" s="1"/>
      <c r="B4252" s="1"/>
      <c r="C4252" s="1"/>
      <c r="D4252" s="1"/>
      <c r="E4252" s="1"/>
      <c r="F4252" s="1"/>
      <c r="G4252" s="2"/>
      <c r="H4252" s="2"/>
      <c r="I4252" s="1"/>
      <c r="J4252" s="1"/>
      <c r="K4252" s="2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2"/>
      <c r="BF4252" s="1"/>
      <c r="BG4252" s="1"/>
      <c r="BH4252" s="1"/>
      <c r="BI4252" s="1"/>
      <c r="BJ4252" s="1"/>
      <c r="BK4252" s="1"/>
      <c r="BL4252" s="1"/>
      <c r="BM4252" s="1"/>
      <c r="BN4252" s="2"/>
      <c r="BO4252" s="1"/>
      <c r="BP4252" s="1"/>
      <c r="BQ4252" s="1"/>
      <c r="BR4252" s="2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2"/>
      <c r="CG4252" s="1"/>
      <c r="CH4252" s="1"/>
      <c r="CI4252" s="2"/>
      <c r="CJ4252" s="1"/>
      <c r="CK4252" s="1"/>
      <c r="CL4252" s="1"/>
      <c r="CM4252" s="1"/>
      <c r="CN4252" s="1"/>
      <c r="CO4252" s="1"/>
      <c r="CP4252" s="1"/>
      <c r="CQ4252" s="1"/>
      <c r="CR4252" s="2"/>
      <c r="CS4252" s="2"/>
      <c r="CT4252" s="2"/>
      <c r="CU4252" s="2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2"/>
      <c r="DR4252" s="1"/>
      <c r="DS4252" s="1"/>
      <c r="DT4252" s="1"/>
      <c r="DU4252" s="2"/>
      <c r="DV4252" s="1"/>
      <c r="DW4252" s="1"/>
    </row>
    <row r="4253" spans="1:127" x14ac:dyDescent="0.3">
      <c r="A4253" s="1"/>
      <c r="B4253" s="1"/>
      <c r="C4253" s="1"/>
      <c r="D4253" s="1"/>
      <c r="E4253" s="1"/>
      <c r="F4253" s="1"/>
      <c r="G4253" s="2"/>
      <c r="H4253" s="2"/>
      <c r="I4253" s="1"/>
      <c r="J4253" s="1"/>
      <c r="K4253" s="2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2"/>
      <c r="BF4253" s="1"/>
      <c r="BG4253" s="1"/>
      <c r="BH4253" s="1"/>
      <c r="BI4253" s="1"/>
      <c r="BJ4253" s="1"/>
      <c r="BK4253" s="1"/>
      <c r="BL4253" s="1"/>
      <c r="BM4253" s="1"/>
      <c r="BN4253" s="2"/>
      <c r="BO4253" s="1"/>
      <c r="BP4253" s="1"/>
      <c r="BQ4253" s="1"/>
      <c r="BR4253" s="2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2"/>
      <c r="CG4253" s="1"/>
      <c r="CH4253" s="1"/>
      <c r="CI4253" s="2"/>
      <c r="CJ4253" s="1"/>
      <c r="CK4253" s="1"/>
      <c r="CL4253" s="1"/>
      <c r="CM4253" s="1"/>
      <c r="CN4253" s="1"/>
      <c r="CO4253" s="1"/>
      <c r="CP4253" s="1"/>
      <c r="CQ4253" s="1"/>
      <c r="CR4253" s="2"/>
      <c r="CS4253" s="2"/>
      <c r="CT4253" s="2"/>
      <c r="CU4253" s="2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2"/>
      <c r="DR4253" s="1"/>
      <c r="DS4253" s="1"/>
      <c r="DT4253" s="1"/>
      <c r="DU4253" s="2"/>
      <c r="DV4253" s="1"/>
      <c r="DW4253" s="1"/>
    </row>
    <row r="4254" spans="1:127" x14ac:dyDescent="0.3">
      <c r="A4254" s="1"/>
      <c r="B4254" s="1"/>
      <c r="C4254" s="1"/>
      <c r="D4254" s="1"/>
      <c r="E4254" s="1"/>
      <c r="F4254" s="1"/>
      <c r="G4254" s="2"/>
      <c r="H4254" s="2"/>
      <c r="I4254" s="1"/>
      <c r="J4254" s="1"/>
      <c r="K4254" s="2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2"/>
      <c r="BF4254" s="1"/>
      <c r="BG4254" s="1"/>
      <c r="BH4254" s="1"/>
      <c r="BI4254" s="1"/>
      <c r="BJ4254" s="1"/>
      <c r="BK4254" s="1"/>
      <c r="BL4254" s="1"/>
      <c r="BM4254" s="1"/>
      <c r="BN4254" s="2"/>
      <c r="BO4254" s="1"/>
      <c r="BP4254" s="1"/>
      <c r="BQ4254" s="1"/>
      <c r="BR4254" s="2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2"/>
      <c r="CG4254" s="1"/>
      <c r="CH4254" s="1"/>
      <c r="CI4254" s="2"/>
      <c r="CJ4254" s="1"/>
      <c r="CK4254" s="1"/>
      <c r="CL4254" s="1"/>
      <c r="CM4254" s="1"/>
      <c r="CN4254" s="1"/>
      <c r="CO4254" s="1"/>
      <c r="CP4254" s="1"/>
      <c r="CQ4254" s="1"/>
      <c r="CR4254" s="2"/>
      <c r="CS4254" s="2"/>
      <c r="CT4254" s="2"/>
      <c r="CU4254" s="2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2"/>
      <c r="DR4254" s="1"/>
      <c r="DS4254" s="1"/>
      <c r="DT4254" s="1"/>
      <c r="DU4254" s="2"/>
      <c r="DV4254" s="1"/>
      <c r="DW4254" s="1"/>
    </row>
    <row r="4255" spans="1:127" x14ac:dyDescent="0.3">
      <c r="A4255" s="1"/>
      <c r="B4255" s="1"/>
      <c r="C4255" s="1"/>
      <c r="D4255" s="1"/>
      <c r="E4255" s="1"/>
      <c r="F4255" s="1"/>
      <c r="G4255" s="2"/>
      <c r="H4255" s="2"/>
      <c r="I4255" s="1"/>
      <c r="J4255" s="1"/>
      <c r="K4255" s="2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2"/>
      <c r="BF4255" s="1"/>
      <c r="BG4255" s="1"/>
      <c r="BH4255" s="1"/>
      <c r="BI4255" s="1"/>
      <c r="BJ4255" s="1"/>
      <c r="BK4255" s="1"/>
      <c r="BL4255" s="1"/>
      <c r="BM4255" s="1"/>
      <c r="BN4255" s="2"/>
      <c r="BO4255" s="1"/>
      <c r="BP4255" s="1"/>
      <c r="BQ4255" s="1"/>
      <c r="BR4255" s="2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2"/>
      <c r="CG4255" s="1"/>
      <c r="CH4255" s="1"/>
      <c r="CI4255" s="2"/>
      <c r="CJ4255" s="1"/>
      <c r="CK4255" s="1"/>
      <c r="CL4255" s="1"/>
      <c r="CM4255" s="1"/>
      <c r="CN4255" s="1"/>
      <c r="CO4255" s="1"/>
      <c r="CP4255" s="1"/>
      <c r="CQ4255" s="1"/>
      <c r="CR4255" s="2"/>
      <c r="CS4255" s="2"/>
      <c r="CT4255" s="2"/>
      <c r="CU4255" s="2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2"/>
      <c r="DR4255" s="1"/>
      <c r="DS4255" s="1"/>
      <c r="DT4255" s="1"/>
      <c r="DU4255" s="2"/>
      <c r="DV4255" s="1"/>
      <c r="DW4255" s="1"/>
    </row>
    <row r="4256" spans="1:127" x14ac:dyDescent="0.3">
      <c r="A4256" s="1"/>
      <c r="B4256" s="1"/>
      <c r="C4256" s="1"/>
      <c r="D4256" s="1"/>
      <c r="E4256" s="1"/>
      <c r="F4256" s="1"/>
      <c r="G4256" s="2"/>
      <c r="H4256" s="2"/>
      <c r="I4256" s="1"/>
      <c r="J4256" s="1"/>
      <c r="K4256" s="2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2"/>
      <c r="BF4256" s="1"/>
      <c r="BG4256" s="1"/>
      <c r="BH4256" s="1"/>
      <c r="BI4256" s="1"/>
      <c r="BJ4256" s="1"/>
      <c r="BK4256" s="1"/>
      <c r="BL4256" s="1"/>
      <c r="BM4256" s="1"/>
      <c r="BN4256" s="2"/>
      <c r="BO4256" s="1"/>
      <c r="BP4256" s="1"/>
      <c r="BQ4256" s="1"/>
      <c r="BR4256" s="2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2"/>
      <c r="CG4256" s="1"/>
      <c r="CH4256" s="1"/>
      <c r="CI4256" s="2"/>
      <c r="CJ4256" s="1"/>
      <c r="CK4256" s="1"/>
      <c r="CL4256" s="1"/>
      <c r="CM4256" s="1"/>
      <c r="CN4256" s="1"/>
      <c r="CO4256" s="1"/>
      <c r="CP4256" s="1"/>
      <c r="CQ4256" s="1"/>
      <c r="CR4256" s="2"/>
      <c r="CS4256" s="2"/>
      <c r="CT4256" s="2"/>
      <c r="CU4256" s="2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2"/>
      <c r="DR4256" s="1"/>
      <c r="DS4256" s="1"/>
      <c r="DT4256" s="1"/>
      <c r="DU4256" s="2"/>
      <c r="DV4256" s="1"/>
      <c r="DW4256" s="1"/>
    </row>
    <row r="4257" spans="1:127" x14ac:dyDescent="0.3">
      <c r="A4257" s="1"/>
      <c r="B4257" s="1"/>
      <c r="C4257" s="1"/>
      <c r="D4257" s="1"/>
      <c r="E4257" s="1"/>
      <c r="F4257" s="1"/>
      <c r="G4257" s="1"/>
      <c r="H4257" s="2"/>
      <c r="I4257" s="1"/>
      <c r="J4257" s="1"/>
      <c r="K4257" s="2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2"/>
      <c r="BF4257" s="1"/>
      <c r="BG4257" s="1"/>
      <c r="BH4257" s="1"/>
      <c r="BI4257" s="1"/>
      <c r="BJ4257" s="1"/>
      <c r="BK4257" s="1"/>
      <c r="BL4257" s="1"/>
      <c r="BM4257" s="1"/>
      <c r="BN4257" s="2"/>
      <c r="BO4257" s="1"/>
      <c r="BP4257" s="1"/>
      <c r="BQ4257" s="1"/>
      <c r="BR4257" s="2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2"/>
      <c r="CG4257" s="1"/>
      <c r="CH4257" s="1"/>
      <c r="CI4257" s="2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2"/>
      <c r="DR4257" s="1"/>
      <c r="DS4257" s="1"/>
      <c r="DT4257" s="1"/>
      <c r="DU4257" s="2"/>
      <c r="DV4257" s="1"/>
      <c r="DW4257" s="1"/>
    </row>
    <row r="4258" spans="1:127" x14ac:dyDescent="0.3">
      <c r="A4258" s="1"/>
      <c r="B4258" s="1"/>
      <c r="C4258" s="1"/>
      <c r="D4258" s="1"/>
      <c r="E4258" s="1"/>
      <c r="F4258" s="1"/>
      <c r="G4258" s="1"/>
      <c r="H4258" s="2"/>
      <c r="I4258" s="1"/>
      <c r="J4258" s="1"/>
      <c r="K4258" s="2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2"/>
      <c r="BF4258" s="1"/>
      <c r="BG4258" s="1"/>
      <c r="BH4258" s="1"/>
      <c r="BI4258" s="1"/>
      <c r="BJ4258" s="1"/>
      <c r="BK4258" s="1"/>
      <c r="BL4258" s="1"/>
      <c r="BM4258" s="1"/>
      <c r="BN4258" s="2"/>
      <c r="BO4258" s="1"/>
      <c r="BP4258" s="1"/>
      <c r="BQ4258" s="1"/>
      <c r="BR4258" s="2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2"/>
      <c r="CG4258" s="1"/>
      <c r="CH4258" s="1"/>
      <c r="CI4258" s="2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2"/>
      <c r="DR4258" s="1"/>
      <c r="DS4258" s="1"/>
      <c r="DT4258" s="1"/>
      <c r="DU4258" s="2"/>
      <c r="DV4258" s="1"/>
      <c r="DW4258" s="1"/>
    </row>
    <row r="4259" spans="1:127" x14ac:dyDescent="0.3">
      <c r="A4259" s="1"/>
      <c r="B4259" s="1"/>
      <c r="C4259" s="1"/>
      <c r="D4259" s="1"/>
      <c r="E4259" s="1"/>
      <c r="F4259" s="1"/>
      <c r="G4259" s="1"/>
      <c r="H4259" s="2"/>
      <c r="I4259" s="1"/>
      <c r="J4259" s="1"/>
      <c r="K4259" s="2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2"/>
      <c r="BF4259" s="1"/>
      <c r="BG4259" s="1"/>
      <c r="BH4259" s="1"/>
      <c r="BI4259" s="1"/>
      <c r="BJ4259" s="1"/>
      <c r="BK4259" s="1"/>
      <c r="BL4259" s="1"/>
      <c r="BM4259" s="1"/>
      <c r="BN4259" s="2"/>
      <c r="BO4259" s="1"/>
      <c r="BP4259" s="1"/>
      <c r="BQ4259" s="1"/>
      <c r="BR4259" s="2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2"/>
      <c r="CG4259" s="1"/>
      <c r="CH4259" s="1"/>
      <c r="CI4259" s="2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2"/>
      <c r="DR4259" s="1"/>
      <c r="DS4259" s="1"/>
      <c r="DT4259" s="1"/>
      <c r="DU4259" s="2"/>
      <c r="DV4259" s="1"/>
      <c r="DW4259" s="1"/>
    </row>
    <row r="4260" spans="1:127" x14ac:dyDescent="0.3">
      <c r="A4260" s="1"/>
      <c r="B4260" s="1"/>
      <c r="C4260" s="1"/>
      <c r="D4260" s="1"/>
      <c r="E4260" s="1"/>
      <c r="F4260" s="1"/>
      <c r="G4260" s="1"/>
      <c r="H4260" s="2"/>
      <c r="I4260" s="1"/>
      <c r="J4260" s="1"/>
      <c r="K4260" s="2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2"/>
      <c r="BF4260" s="1"/>
      <c r="BG4260" s="1"/>
      <c r="BH4260" s="1"/>
      <c r="BI4260" s="1"/>
      <c r="BJ4260" s="1"/>
      <c r="BK4260" s="1"/>
      <c r="BL4260" s="1"/>
      <c r="BM4260" s="1"/>
      <c r="BN4260" s="2"/>
      <c r="BO4260" s="1"/>
      <c r="BP4260" s="1"/>
      <c r="BQ4260" s="1"/>
      <c r="BR4260" s="2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2"/>
      <c r="CG4260" s="1"/>
      <c r="CH4260" s="1"/>
      <c r="CI4260" s="2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2"/>
      <c r="DR4260" s="1"/>
      <c r="DS4260" s="1"/>
      <c r="DT4260" s="1"/>
      <c r="DU4260" s="1"/>
      <c r="DV4260" s="1"/>
      <c r="DW4260" s="1"/>
    </row>
    <row r="4261" spans="1:127" x14ac:dyDescent="0.3">
      <c r="A4261" s="1"/>
      <c r="B4261" s="1"/>
      <c r="C4261" s="1"/>
      <c r="D4261" s="1"/>
      <c r="E4261" s="1"/>
      <c r="F4261" s="1"/>
      <c r="G4261" s="1"/>
      <c r="H4261" s="2"/>
      <c r="I4261" s="1"/>
      <c r="J4261" s="1"/>
      <c r="K4261" s="2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2"/>
      <c r="BF4261" s="1"/>
      <c r="BG4261" s="1"/>
      <c r="BH4261" s="1"/>
      <c r="BI4261" s="1"/>
      <c r="BJ4261" s="1"/>
      <c r="BK4261" s="1"/>
      <c r="BL4261" s="1"/>
      <c r="BM4261" s="1"/>
      <c r="BN4261" s="2"/>
      <c r="BO4261" s="1"/>
      <c r="BP4261" s="1"/>
      <c r="BQ4261" s="1"/>
      <c r="BR4261" s="2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2"/>
      <c r="CG4261" s="1"/>
      <c r="CH4261" s="1"/>
      <c r="CI4261" s="2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2"/>
      <c r="DR4261" s="1"/>
      <c r="DS4261" s="1"/>
      <c r="DT4261" s="1"/>
      <c r="DU4261" s="1"/>
      <c r="DV4261" s="1"/>
      <c r="DW4261" s="1"/>
    </row>
    <row r="4262" spans="1:127" x14ac:dyDescent="0.3">
      <c r="A4262" s="1"/>
      <c r="B4262" s="1"/>
      <c r="C4262" s="1"/>
      <c r="D4262" s="1"/>
      <c r="E4262" s="1"/>
      <c r="F4262" s="1"/>
      <c r="G4262" s="1"/>
      <c r="H4262" s="2"/>
      <c r="I4262" s="1"/>
      <c r="J4262" s="1"/>
      <c r="K4262" s="2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2"/>
      <c r="BF4262" s="1"/>
      <c r="BG4262" s="1"/>
      <c r="BH4262" s="1"/>
      <c r="BI4262" s="1"/>
      <c r="BJ4262" s="1"/>
      <c r="BK4262" s="1"/>
      <c r="BL4262" s="1"/>
      <c r="BM4262" s="1"/>
      <c r="BN4262" s="2"/>
      <c r="BO4262" s="1"/>
      <c r="BP4262" s="1"/>
      <c r="BQ4262" s="1"/>
      <c r="BR4262" s="2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2"/>
      <c r="CG4262" s="1"/>
      <c r="CH4262" s="1"/>
      <c r="CI4262" s="2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2"/>
      <c r="DR4262" s="1"/>
      <c r="DS4262" s="1"/>
      <c r="DT4262" s="1"/>
      <c r="DU4262" s="1"/>
      <c r="DV4262" s="1"/>
      <c r="DW4262" s="1"/>
    </row>
    <row r="4263" spans="1:127" x14ac:dyDescent="0.3">
      <c r="A4263" s="1"/>
      <c r="B4263" s="1"/>
      <c r="C4263" s="1"/>
      <c r="D4263" s="1"/>
      <c r="E4263" s="1"/>
      <c r="F4263" s="1"/>
      <c r="G4263" s="1"/>
      <c r="H4263" s="2"/>
      <c r="I4263" s="1"/>
      <c r="J4263" s="1"/>
      <c r="K4263" s="2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2"/>
      <c r="BF4263" s="1"/>
      <c r="BG4263" s="1"/>
      <c r="BH4263" s="1"/>
      <c r="BI4263" s="1"/>
      <c r="BJ4263" s="1"/>
      <c r="BK4263" s="1"/>
      <c r="BL4263" s="1"/>
      <c r="BM4263" s="1"/>
      <c r="BN4263" s="2"/>
      <c r="BO4263" s="1"/>
      <c r="BP4263" s="1"/>
      <c r="BQ4263" s="1"/>
      <c r="BR4263" s="2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2"/>
      <c r="CG4263" s="1"/>
      <c r="CH4263" s="1"/>
      <c r="CI4263" s="2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2"/>
      <c r="DR4263" s="1"/>
      <c r="DS4263" s="1"/>
      <c r="DT4263" s="1"/>
      <c r="DU4263" s="2"/>
      <c r="DV4263" s="1"/>
      <c r="DW4263" s="1"/>
    </row>
    <row r="4264" spans="1:127" x14ac:dyDescent="0.3">
      <c r="A4264" s="1"/>
      <c r="B4264" s="1"/>
      <c r="C4264" s="1"/>
      <c r="D4264" s="1"/>
      <c r="E4264" s="1"/>
      <c r="F4264" s="1"/>
      <c r="G4264" s="1"/>
      <c r="H4264" s="2"/>
      <c r="I4264" s="1"/>
      <c r="J4264" s="1"/>
      <c r="K4264" s="2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2"/>
      <c r="BF4264" s="1"/>
      <c r="BG4264" s="1"/>
      <c r="BH4264" s="1"/>
      <c r="BI4264" s="1"/>
      <c r="BJ4264" s="1"/>
      <c r="BK4264" s="1"/>
      <c r="BL4264" s="1"/>
      <c r="BM4264" s="1"/>
      <c r="BN4264" s="2"/>
      <c r="BO4264" s="1"/>
      <c r="BP4264" s="1"/>
      <c r="BQ4264" s="1"/>
      <c r="BR4264" s="2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2"/>
      <c r="CG4264" s="1"/>
      <c r="CH4264" s="1"/>
      <c r="CI4264" s="2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2"/>
      <c r="DR4264" s="1"/>
      <c r="DS4264" s="1"/>
      <c r="DT4264" s="1"/>
      <c r="DU4264" s="2"/>
      <c r="DV4264" s="1"/>
      <c r="DW4264" s="1"/>
    </row>
    <row r="4265" spans="1:127" x14ac:dyDescent="0.3">
      <c r="A4265" s="1"/>
      <c r="B4265" s="1"/>
      <c r="C4265" s="1"/>
      <c r="D4265" s="1"/>
      <c r="E4265" s="1"/>
      <c r="F4265" s="1"/>
      <c r="G4265" s="1"/>
      <c r="H4265" s="2"/>
      <c r="I4265" s="1"/>
      <c r="J4265" s="1"/>
      <c r="K4265" s="2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2"/>
      <c r="BF4265" s="1"/>
      <c r="BG4265" s="1"/>
      <c r="BH4265" s="1"/>
      <c r="BI4265" s="1"/>
      <c r="BJ4265" s="1"/>
      <c r="BK4265" s="1"/>
      <c r="BL4265" s="1"/>
      <c r="BM4265" s="1"/>
      <c r="BN4265" s="2"/>
      <c r="BO4265" s="1"/>
      <c r="BP4265" s="1"/>
      <c r="BQ4265" s="1"/>
      <c r="BR4265" s="2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2"/>
      <c r="CG4265" s="1"/>
      <c r="CH4265" s="1"/>
      <c r="CI4265" s="2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2"/>
      <c r="DR4265" s="1"/>
      <c r="DS4265" s="1"/>
      <c r="DT4265" s="1"/>
      <c r="DU4265" s="1"/>
      <c r="DV4265" s="1"/>
      <c r="DW4265" s="1"/>
    </row>
    <row r="4266" spans="1:127" x14ac:dyDescent="0.3">
      <c r="A4266" s="1"/>
      <c r="B4266" s="1"/>
      <c r="C4266" s="1"/>
      <c r="D4266" s="1"/>
      <c r="E4266" s="1"/>
      <c r="F4266" s="1"/>
      <c r="G4266" s="1"/>
      <c r="H4266" s="2"/>
      <c r="I4266" s="1"/>
      <c r="J4266" s="1"/>
      <c r="K4266" s="2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2"/>
      <c r="BF4266" s="1"/>
      <c r="BG4266" s="1"/>
      <c r="BH4266" s="1"/>
      <c r="BI4266" s="1"/>
      <c r="BJ4266" s="1"/>
      <c r="BK4266" s="1"/>
      <c r="BL4266" s="1"/>
      <c r="BM4266" s="1"/>
      <c r="BN4266" s="2"/>
      <c r="BO4266" s="1"/>
      <c r="BP4266" s="1"/>
      <c r="BQ4266" s="1"/>
      <c r="BR4266" s="2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2"/>
      <c r="CG4266" s="1"/>
      <c r="CH4266" s="1"/>
      <c r="CI4266" s="2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2"/>
      <c r="DR4266" s="1"/>
      <c r="DS4266" s="1"/>
      <c r="DT4266" s="1"/>
      <c r="DU4266" s="2"/>
      <c r="DV4266" s="1"/>
      <c r="DW4266" s="1"/>
    </row>
    <row r="4267" spans="1:127" x14ac:dyDescent="0.3">
      <c r="A4267" s="1"/>
      <c r="B4267" s="1"/>
      <c r="C4267" s="1"/>
      <c r="D4267" s="1"/>
      <c r="E4267" s="1"/>
      <c r="F4267" s="1"/>
      <c r="G4267" s="1"/>
      <c r="H4267" s="2"/>
      <c r="I4267" s="1"/>
      <c r="J4267" s="1"/>
      <c r="K4267" s="2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2"/>
      <c r="BF4267" s="1"/>
      <c r="BG4267" s="1"/>
      <c r="BH4267" s="1"/>
      <c r="BI4267" s="1"/>
      <c r="BJ4267" s="1"/>
      <c r="BK4267" s="1"/>
      <c r="BL4267" s="1"/>
      <c r="BM4267" s="1"/>
      <c r="BN4267" s="2"/>
      <c r="BO4267" s="1"/>
      <c r="BP4267" s="1"/>
      <c r="BQ4267" s="1"/>
      <c r="BR4267" s="2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2"/>
      <c r="CG4267" s="1"/>
      <c r="CH4267" s="1"/>
      <c r="CI4267" s="2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2"/>
      <c r="DR4267" s="1"/>
      <c r="DS4267" s="1"/>
      <c r="DT4267" s="1"/>
      <c r="DU4267" s="1"/>
      <c r="DV4267" s="1"/>
      <c r="DW4267" s="1"/>
    </row>
    <row r="4268" spans="1:127" x14ac:dyDescent="0.3">
      <c r="A4268" s="1"/>
      <c r="B4268" s="1"/>
      <c r="C4268" s="1"/>
      <c r="D4268" s="1"/>
      <c r="E4268" s="1"/>
      <c r="F4268" s="1"/>
      <c r="G4268" s="1"/>
      <c r="H4268" s="2"/>
      <c r="I4268" s="1"/>
      <c r="J4268" s="1"/>
      <c r="K4268" s="2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2"/>
      <c r="BF4268" s="1"/>
      <c r="BG4268" s="1"/>
      <c r="BH4268" s="1"/>
      <c r="BI4268" s="1"/>
      <c r="BJ4268" s="1"/>
      <c r="BK4268" s="1"/>
      <c r="BL4268" s="1"/>
      <c r="BM4268" s="1"/>
      <c r="BN4268" s="2"/>
      <c r="BO4268" s="1"/>
      <c r="BP4268" s="1"/>
      <c r="BQ4268" s="1"/>
      <c r="BR4268" s="2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2"/>
      <c r="CG4268" s="1"/>
      <c r="CH4268" s="1"/>
      <c r="CI4268" s="2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2"/>
      <c r="DR4268" s="1"/>
      <c r="DS4268" s="1"/>
      <c r="DT4268" s="1"/>
      <c r="DU4268" s="1"/>
      <c r="DV4268" s="1"/>
      <c r="DW4268" s="1"/>
    </row>
    <row r="4269" spans="1:127" x14ac:dyDescent="0.3">
      <c r="A4269" s="1"/>
      <c r="B4269" s="1"/>
      <c r="C4269" s="1"/>
      <c r="D4269" s="1"/>
      <c r="E4269" s="1"/>
      <c r="F4269" s="1"/>
      <c r="G4269" s="1"/>
      <c r="H4269" s="2"/>
      <c r="I4269" s="1"/>
      <c r="J4269" s="1"/>
      <c r="K4269" s="2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2"/>
      <c r="BF4269" s="1"/>
      <c r="BG4269" s="1"/>
      <c r="BH4269" s="1"/>
      <c r="BI4269" s="1"/>
      <c r="BJ4269" s="1"/>
      <c r="BK4269" s="1"/>
      <c r="BL4269" s="1"/>
      <c r="BM4269" s="1"/>
      <c r="BN4269" s="2"/>
      <c r="BO4269" s="1"/>
      <c r="BP4269" s="1"/>
      <c r="BQ4269" s="1"/>
      <c r="BR4269" s="2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2"/>
      <c r="CG4269" s="1"/>
      <c r="CH4269" s="1"/>
      <c r="CI4269" s="2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2"/>
      <c r="DR4269" s="1"/>
      <c r="DS4269" s="1"/>
      <c r="DT4269" s="1"/>
      <c r="DU4269" s="1"/>
      <c r="DV4269" s="1"/>
      <c r="DW4269" s="1"/>
    </row>
    <row r="4270" spans="1:127" x14ac:dyDescent="0.3">
      <c r="A4270" s="1"/>
      <c r="B4270" s="1"/>
      <c r="C4270" s="1"/>
      <c r="D4270" s="1"/>
      <c r="E4270" s="1"/>
      <c r="F4270" s="1"/>
      <c r="G4270" s="1"/>
      <c r="H4270" s="2"/>
      <c r="I4270" s="1"/>
      <c r="J4270" s="1"/>
      <c r="K4270" s="2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2"/>
      <c r="BF4270" s="1"/>
      <c r="BG4270" s="1"/>
      <c r="BH4270" s="1"/>
      <c r="BI4270" s="1"/>
      <c r="BJ4270" s="1"/>
      <c r="BK4270" s="1"/>
      <c r="BL4270" s="1"/>
      <c r="BM4270" s="1"/>
      <c r="BN4270" s="2"/>
      <c r="BO4270" s="1"/>
      <c r="BP4270" s="1"/>
      <c r="BQ4270" s="1"/>
      <c r="BR4270" s="2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2"/>
      <c r="CG4270" s="1"/>
      <c r="CH4270" s="1"/>
      <c r="CI4270" s="2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2"/>
      <c r="DR4270" s="1"/>
      <c r="DS4270" s="1"/>
      <c r="DT4270" s="1"/>
      <c r="DU4270" s="1"/>
      <c r="DV4270" s="1"/>
      <c r="DW4270" s="1"/>
    </row>
    <row r="4271" spans="1:127" x14ac:dyDescent="0.3">
      <c r="A4271" s="1"/>
      <c r="B4271" s="1"/>
      <c r="C4271" s="1"/>
      <c r="D4271" s="1"/>
      <c r="E4271" s="1"/>
      <c r="F4271" s="1"/>
      <c r="G4271" s="1"/>
      <c r="H4271" s="2"/>
      <c r="I4271" s="1"/>
      <c r="J4271" s="1"/>
      <c r="K4271" s="2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2"/>
      <c r="BF4271" s="1"/>
      <c r="BG4271" s="1"/>
      <c r="BH4271" s="1"/>
      <c r="BI4271" s="1"/>
      <c r="BJ4271" s="1"/>
      <c r="BK4271" s="1"/>
      <c r="BL4271" s="1"/>
      <c r="BM4271" s="1"/>
      <c r="BN4271" s="2"/>
      <c r="BO4271" s="1"/>
      <c r="BP4271" s="1"/>
      <c r="BQ4271" s="1"/>
      <c r="BR4271" s="2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2"/>
      <c r="CG4271" s="1"/>
      <c r="CH4271" s="1"/>
      <c r="CI4271" s="2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2"/>
      <c r="DR4271" s="1"/>
      <c r="DS4271" s="1"/>
      <c r="DT4271" s="1"/>
      <c r="DU4271" s="1"/>
      <c r="DV4271" s="1"/>
      <c r="DW4271" s="1"/>
    </row>
    <row r="4272" spans="1:127" x14ac:dyDescent="0.3">
      <c r="A4272" s="1"/>
      <c r="B4272" s="1"/>
      <c r="C4272" s="1"/>
      <c r="D4272" s="1"/>
      <c r="E4272" s="1"/>
      <c r="F4272" s="1"/>
      <c r="G4272" s="1"/>
      <c r="H4272" s="2"/>
      <c r="I4272" s="1"/>
      <c r="J4272" s="1"/>
      <c r="K4272" s="2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2"/>
      <c r="BF4272" s="1"/>
      <c r="BG4272" s="1"/>
      <c r="BH4272" s="1"/>
      <c r="BI4272" s="1"/>
      <c r="BJ4272" s="1"/>
      <c r="BK4272" s="1"/>
      <c r="BL4272" s="1"/>
      <c r="BM4272" s="1"/>
      <c r="BN4272" s="2"/>
      <c r="BO4272" s="1"/>
      <c r="BP4272" s="1"/>
      <c r="BQ4272" s="1"/>
      <c r="BR4272" s="2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2"/>
      <c r="CG4272" s="1"/>
      <c r="CH4272" s="1"/>
      <c r="CI4272" s="2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2"/>
      <c r="DR4272" s="1"/>
      <c r="DS4272" s="1"/>
      <c r="DT4272" s="1"/>
      <c r="DU4272" s="1"/>
      <c r="DV4272" s="1"/>
      <c r="DW4272" s="1"/>
    </row>
    <row r="4273" spans="1:127" x14ac:dyDescent="0.3">
      <c r="A4273" s="1"/>
      <c r="B4273" s="1"/>
      <c r="C4273" s="1"/>
      <c r="D4273" s="1"/>
      <c r="E4273" s="1"/>
      <c r="F4273" s="1"/>
      <c r="G4273" s="1"/>
      <c r="H4273" s="2"/>
      <c r="I4273" s="1"/>
      <c r="J4273" s="1"/>
      <c r="K4273" s="2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2"/>
      <c r="BF4273" s="1"/>
      <c r="BG4273" s="1"/>
      <c r="BH4273" s="1"/>
      <c r="BI4273" s="1"/>
      <c r="BJ4273" s="1"/>
      <c r="BK4273" s="1"/>
      <c r="BL4273" s="1"/>
      <c r="BM4273" s="1"/>
      <c r="BN4273" s="2"/>
      <c r="BO4273" s="1"/>
      <c r="BP4273" s="1"/>
      <c r="BQ4273" s="1"/>
      <c r="BR4273" s="2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2"/>
      <c r="CG4273" s="1"/>
      <c r="CH4273" s="1"/>
      <c r="CI4273" s="2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2"/>
      <c r="DR4273" s="1"/>
      <c r="DS4273" s="1"/>
      <c r="DT4273" s="1"/>
      <c r="DU4273" s="1"/>
      <c r="DV4273" s="1"/>
      <c r="DW4273" s="1"/>
    </row>
    <row r="4274" spans="1:127" x14ac:dyDescent="0.3">
      <c r="A4274" s="1"/>
      <c r="B4274" s="1"/>
      <c r="C4274" s="1"/>
      <c r="D4274" s="1"/>
      <c r="E4274" s="1"/>
      <c r="F4274" s="1"/>
      <c r="G4274" s="1"/>
      <c r="H4274" s="2"/>
      <c r="I4274" s="1"/>
      <c r="J4274" s="1"/>
      <c r="K4274" s="2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2"/>
      <c r="BF4274" s="1"/>
      <c r="BG4274" s="1"/>
      <c r="BH4274" s="1"/>
      <c r="BI4274" s="1"/>
      <c r="BJ4274" s="1"/>
      <c r="BK4274" s="1"/>
      <c r="BL4274" s="1"/>
      <c r="BM4274" s="1"/>
      <c r="BN4274" s="2"/>
      <c r="BO4274" s="1"/>
      <c r="BP4274" s="1"/>
      <c r="BQ4274" s="1"/>
      <c r="BR4274" s="2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2"/>
      <c r="CG4274" s="1"/>
      <c r="CH4274" s="1"/>
      <c r="CI4274" s="2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2"/>
      <c r="DR4274" s="1"/>
      <c r="DS4274" s="1"/>
      <c r="DT4274" s="1"/>
      <c r="DU4274" s="1"/>
      <c r="DV4274" s="1"/>
      <c r="DW4274" s="1"/>
    </row>
    <row r="4275" spans="1:127" x14ac:dyDescent="0.3">
      <c r="A4275" s="1"/>
      <c r="B4275" s="1"/>
      <c r="C4275" s="1"/>
      <c r="D4275" s="1"/>
      <c r="E4275" s="1"/>
      <c r="F4275" s="1"/>
      <c r="G4275" s="1"/>
      <c r="H4275" s="2"/>
      <c r="I4275" s="1"/>
      <c r="J4275" s="1"/>
      <c r="K4275" s="2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2"/>
      <c r="BF4275" s="1"/>
      <c r="BG4275" s="1"/>
      <c r="BH4275" s="1"/>
      <c r="BI4275" s="1"/>
      <c r="BJ4275" s="1"/>
      <c r="BK4275" s="1"/>
      <c r="BL4275" s="1"/>
      <c r="BM4275" s="1"/>
      <c r="BN4275" s="2"/>
      <c r="BO4275" s="1"/>
      <c r="BP4275" s="1"/>
      <c r="BQ4275" s="1"/>
      <c r="BR4275" s="2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2"/>
      <c r="CG4275" s="1"/>
      <c r="CH4275" s="1"/>
      <c r="CI4275" s="2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2"/>
      <c r="DR4275" s="1"/>
      <c r="DS4275" s="1"/>
      <c r="DT4275" s="1"/>
      <c r="DU4275" s="1"/>
      <c r="DV4275" s="1"/>
      <c r="DW4275" s="1"/>
    </row>
    <row r="4276" spans="1:127" x14ac:dyDescent="0.3">
      <c r="A4276" s="1"/>
      <c r="B4276" s="1"/>
      <c r="C4276" s="1"/>
      <c r="D4276" s="1"/>
      <c r="E4276" s="1"/>
      <c r="F4276" s="1"/>
      <c r="G4276" s="1"/>
      <c r="H4276" s="2"/>
      <c r="I4276" s="1"/>
      <c r="J4276" s="1"/>
      <c r="K4276" s="2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2"/>
      <c r="BF4276" s="1"/>
      <c r="BG4276" s="1"/>
      <c r="BH4276" s="1"/>
      <c r="BI4276" s="1"/>
      <c r="BJ4276" s="1"/>
      <c r="BK4276" s="1"/>
      <c r="BL4276" s="1"/>
      <c r="BM4276" s="1"/>
      <c r="BN4276" s="2"/>
      <c r="BO4276" s="1"/>
      <c r="BP4276" s="1"/>
      <c r="BQ4276" s="1"/>
      <c r="BR4276" s="2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2"/>
      <c r="CG4276" s="1"/>
      <c r="CH4276" s="1"/>
      <c r="CI4276" s="2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2"/>
      <c r="DR4276" s="1"/>
      <c r="DS4276" s="1"/>
      <c r="DT4276" s="1"/>
      <c r="DU4276" s="1"/>
      <c r="DV4276" s="1"/>
      <c r="DW4276" s="1"/>
    </row>
    <row r="4277" spans="1:127" x14ac:dyDescent="0.3">
      <c r="A4277" s="1"/>
      <c r="B4277" s="1"/>
      <c r="C4277" s="1"/>
      <c r="D4277" s="1"/>
      <c r="E4277" s="1"/>
      <c r="F4277" s="1"/>
      <c r="G4277" s="1"/>
      <c r="H4277" s="2"/>
      <c r="I4277" s="1"/>
      <c r="J4277" s="1"/>
      <c r="K4277" s="2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2"/>
      <c r="BF4277" s="1"/>
      <c r="BG4277" s="1"/>
      <c r="BH4277" s="1"/>
      <c r="BI4277" s="1"/>
      <c r="BJ4277" s="1"/>
      <c r="BK4277" s="1"/>
      <c r="BL4277" s="1"/>
      <c r="BM4277" s="1"/>
      <c r="BN4277" s="2"/>
      <c r="BO4277" s="1"/>
      <c r="BP4277" s="1"/>
      <c r="BQ4277" s="1"/>
      <c r="BR4277" s="2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2"/>
      <c r="CG4277" s="1"/>
      <c r="CH4277" s="1"/>
      <c r="CI4277" s="2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2"/>
      <c r="DR4277" s="1"/>
      <c r="DS4277" s="1"/>
      <c r="DT4277" s="1"/>
      <c r="DU4277" s="1"/>
      <c r="DV4277" s="1"/>
      <c r="DW4277" s="1"/>
    </row>
    <row r="4278" spans="1:127" x14ac:dyDescent="0.3">
      <c r="A4278" s="1"/>
      <c r="B4278" s="1"/>
      <c r="C4278" s="1"/>
      <c r="D4278" s="1"/>
      <c r="E4278" s="1"/>
      <c r="F4278" s="1"/>
      <c r="G4278" s="1"/>
      <c r="H4278" s="2"/>
      <c r="I4278" s="1"/>
      <c r="J4278" s="1"/>
      <c r="K4278" s="2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2"/>
      <c r="BF4278" s="1"/>
      <c r="BG4278" s="1"/>
      <c r="BH4278" s="1"/>
      <c r="BI4278" s="1"/>
      <c r="BJ4278" s="1"/>
      <c r="BK4278" s="1"/>
      <c r="BL4278" s="1"/>
      <c r="BM4278" s="1"/>
      <c r="BN4278" s="2"/>
      <c r="BO4278" s="1"/>
      <c r="BP4278" s="1"/>
      <c r="BQ4278" s="1"/>
      <c r="BR4278" s="2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2"/>
      <c r="CG4278" s="1"/>
      <c r="CH4278" s="1"/>
      <c r="CI4278" s="2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2"/>
      <c r="DR4278" s="1"/>
      <c r="DS4278" s="1"/>
      <c r="DT4278" s="1"/>
      <c r="DU4278" s="2"/>
      <c r="DV4278" s="1"/>
      <c r="DW4278" s="1"/>
    </row>
    <row r="4279" spans="1:127" x14ac:dyDescent="0.3">
      <c r="A4279" s="1"/>
      <c r="B4279" s="1"/>
      <c r="C4279" s="1"/>
      <c r="D4279" s="1"/>
      <c r="E4279" s="1"/>
      <c r="F4279" s="1"/>
      <c r="G4279" s="1"/>
      <c r="H4279" s="2"/>
      <c r="I4279" s="1"/>
      <c r="J4279" s="1"/>
      <c r="K4279" s="2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2"/>
      <c r="BF4279" s="1"/>
      <c r="BG4279" s="1"/>
      <c r="BH4279" s="1"/>
      <c r="BI4279" s="1"/>
      <c r="BJ4279" s="1"/>
      <c r="BK4279" s="1"/>
      <c r="BL4279" s="1"/>
      <c r="BM4279" s="1"/>
      <c r="BN4279" s="2"/>
      <c r="BO4279" s="1"/>
      <c r="BP4279" s="1"/>
      <c r="BQ4279" s="1"/>
      <c r="BR4279" s="2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2"/>
      <c r="CG4279" s="1"/>
      <c r="CH4279" s="1"/>
      <c r="CI4279" s="2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2"/>
      <c r="DR4279" s="1"/>
      <c r="DS4279" s="1"/>
      <c r="DT4279" s="1"/>
      <c r="DU4279" s="2"/>
      <c r="DV4279" s="1"/>
      <c r="DW4279" s="1"/>
    </row>
    <row r="4280" spans="1:127" x14ac:dyDescent="0.3">
      <c r="A4280" s="1"/>
      <c r="B4280" s="1"/>
      <c r="C4280" s="1"/>
      <c r="D4280" s="1"/>
      <c r="E4280" s="1"/>
      <c r="F4280" s="1"/>
      <c r="G4280" s="1"/>
      <c r="H4280" s="2"/>
      <c r="I4280" s="1"/>
      <c r="J4280" s="1"/>
      <c r="K4280" s="2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2"/>
      <c r="BF4280" s="1"/>
      <c r="BG4280" s="1"/>
      <c r="BH4280" s="1"/>
      <c r="BI4280" s="1"/>
      <c r="BJ4280" s="1"/>
      <c r="BK4280" s="1"/>
      <c r="BL4280" s="1"/>
      <c r="BM4280" s="1"/>
      <c r="BN4280" s="2"/>
      <c r="BO4280" s="1"/>
      <c r="BP4280" s="1"/>
      <c r="BQ4280" s="1"/>
      <c r="BR4280" s="2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2"/>
      <c r="CG4280" s="1"/>
      <c r="CH4280" s="1"/>
      <c r="CI4280" s="2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2"/>
      <c r="DR4280" s="1"/>
      <c r="DS4280" s="1"/>
      <c r="DT4280" s="1"/>
      <c r="DU4280" s="1"/>
      <c r="DV4280" s="1"/>
      <c r="DW4280" s="1"/>
    </row>
    <row r="4281" spans="1:127" x14ac:dyDescent="0.3">
      <c r="A4281" s="1"/>
      <c r="B4281" s="1"/>
      <c r="C4281" s="1"/>
      <c r="D4281" s="1"/>
      <c r="E4281" s="1"/>
      <c r="F4281" s="1"/>
      <c r="G4281" s="1"/>
      <c r="H4281" s="2"/>
      <c r="I4281" s="1"/>
      <c r="J4281" s="1"/>
      <c r="K4281" s="2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2"/>
      <c r="BF4281" s="1"/>
      <c r="BG4281" s="1"/>
      <c r="BH4281" s="1"/>
      <c r="BI4281" s="1"/>
      <c r="BJ4281" s="1"/>
      <c r="BK4281" s="1"/>
      <c r="BL4281" s="1"/>
      <c r="BM4281" s="1"/>
      <c r="BN4281" s="2"/>
      <c r="BO4281" s="1"/>
      <c r="BP4281" s="1"/>
      <c r="BQ4281" s="1"/>
      <c r="BR4281" s="2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2"/>
      <c r="CG4281" s="1"/>
      <c r="CH4281" s="1"/>
      <c r="CI4281" s="2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2"/>
      <c r="DR4281" s="1"/>
      <c r="DS4281" s="1"/>
      <c r="DT4281" s="1"/>
      <c r="DU4281" s="1"/>
      <c r="DV4281" s="1"/>
      <c r="DW4281" s="1"/>
    </row>
    <row r="4282" spans="1:127" x14ac:dyDescent="0.3">
      <c r="A4282" s="1"/>
      <c r="B4282" s="1"/>
      <c r="C4282" s="1"/>
      <c r="D4282" s="1"/>
      <c r="E4282" s="1"/>
      <c r="F4282" s="1"/>
      <c r="G4282" s="2"/>
      <c r="H4282" s="2"/>
      <c r="I4282" s="1"/>
      <c r="J4282" s="1"/>
      <c r="K4282" s="2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2"/>
      <c r="BF4282" s="1"/>
      <c r="BG4282" s="1"/>
      <c r="BH4282" s="1"/>
      <c r="BI4282" s="1"/>
      <c r="BJ4282" s="1"/>
      <c r="BK4282" s="1"/>
      <c r="BL4282" s="1"/>
      <c r="BM4282" s="1"/>
      <c r="BN4282" s="2"/>
      <c r="BO4282" s="1"/>
      <c r="BP4282" s="1"/>
      <c r="BQ4282" s="1"/>
      <c r="BR4282" s="2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2"/>
      <c r="CG4282" s="1"/>
      <c r="CH4282" s="1"/>
      <c r="CI4282" s="2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2"/>
      <c r="CU4282" s="2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2"/>
      <c r="DR4282" s="1"/>
      <c r="DS4282" s="1"/>
      <c r="DT4282" s="1"/>
      <c r="DU4282" s="2"/>
      <c r="DV4282" s="1"/>
      <c r="DW4282" s="1"/>
    </row>
    <row r="4283" spans="1:127" x14ac:dyDescent="0.3">
      <c r="A4283" s="1"/>
      <c r="B4283" s="1"/>
      <c r="C4283" s="1"/>
      <c r="D4283" s="1"/>
      <c r="E4283" s="1"/>
      <c r="F4283" s="1"/>
      <c r="G4283" s="2"/>
      <c r="H4283" s="2"/>
      <c r="I4283" s="1"/>
      <c r="J4283" s="1"/>
      <c r="K4283" s="2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2"/>
      <c r="BF4283" s="1"/>
      <c r="BG4283" s="1"/>
      <c r="BH4283" s="1"/>
      <c r="BI4283" s="1"/>
      <c r="BJ4283" s="1"/>
      <c r="BK4283" s="1"/>
      <c r="BL4283" s="1"/>
      <c r="BM4283" s="1"/>
      <c r="BN4283" s="2"/>
      <c r="BO4283" s="1"/>
      <c r="BP4283" s="1"/>
      <c r="BQ4283" s="1"/>
      <c r="BR4283" s="2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2"/>
      <c r="CG4283" s="1"/>
      <c r="CH4283" s="1"/>
      <c r="CI4283" s="2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2"/>
      <c r="CU4283" s="2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2"/>
      <c r="DR4283" s="1"/>
      <c r="DS4283" s="1"/>
      <c r="DT4283" s="1"/>
      <c r="DU4283" s="2"/>
      <c r="DV4283" s="1"/>
      <c r="DW4283" s="1"/>
    </row>
    <row r="4284" spans="1:127" x14ac:dyDescent="0.3">
      <c r="A4284" s="1"/>
      <c r="B4284" s="1"/>
      <c r="C4284" s="1"/>
      <c r="D4284" s="1"/>
      <c r="E4284" s="1"/>
      <c r="F4284" s="1"/>
      <c r="G4284" s="2"/>
      <c r="H4284" s="2"/>
      <c r="I4284" s="1"/>
      <c r="J4284" s="1"/>
      <c r="K4284" s="2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2"/>
      <c r="BF4284" s="1"/>
      <c r="BG4284" s="1"/>
      <c r="BH4284" s="1"/>
      <c r="BI4284" s="1"/>
      <c r="BJ4284" s="1"/>
      <c r="BK4284" s="1"/>
      <c r="BL4284" s="1"/>
      <c r="BM4284" s="1"/>
      <c r="BN4284" s="2"/>
      <c r="BO4284" s="1"/>
      <c r="BP4284" s="1"/>
      <c r="BQ4284" s="1"/>
      <c r="BR4284" s="2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2"/>
      <c r="CG4284" s="1"/>
      <c r="CH4284" s="1"/>
      <c r="CI4284" s="2"/>
      <c r="CJ4284" s="1"/>
      <c r="CK4284" s="1"/>
      <c r="CL4284" s="1"/>
      <c r="CM4284" s="1"/>
      <c r="CN4284" s="1"/>
      <c r="CO4284" s="1"/>
      <c r="CP4284" s="1"/>
      <c r="CQ4284" s="1"/>
      <c r="CR4284" s="2"/>
      <c r="CS4284" s="2"/>
      <c r="CT4284" s="2"/>
      <c r="CU4284" s="2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2"/>
      <c r="DR4284" s="1"/>
      <c r="DS4284" s="1"/>
      <c r="DT4284" s="1"/>
      <c r="DU4284" s="2"/>
      <c r="DV4284" s="1"/>
      <c r="DW4284" s="1"/>
    </row>
    <row r="4285" spans="1:127" x14ac:dyDescent="0.3">
      <c r="A4285" s="1"/>
      <c r="B4285" s="1"/>
      <c r="C4285" s="1"/>
      <c r="D4285" s="1"/>
      <c r="E4285" s="1"/>
      <c r="F4285" s="1"/>
      <c r="G4285" s="1"/>
      <c r="H4285" s="2"/>
      <c r="I4285" s="1"/>
      <c r="J4285" s="1"/>
      <c r="K4285" s="2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2"/>
      <c r="BF4285" s="1"/>
      <c r="BG4285" s="1"/>
      <c r="BH4285" s="1"/>
      <c r="BI4285" s="1"/>
      <c r="BJ4285" s="1"/>
      <c r="BK4285" s="1"/>
      <c r="BL4285" s="1"/>
      <c r="BM4285" s="1"/>
      <c r="BN4285" s="2"/>
      <c r="BO4285" s="1"/>
      <c r="BP4285" s="1"/>
      <c r="BQ4285" s="1"/>
      <c r="BR4285" s="2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2"/>
      <c r="CG4285" s="1"/>
      <c r="CH4285" s="1"/>
      <c r="CI4285" s="2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2"/>
      <c r="DR4285" s="1"/>
      <c r="DS4285" s="1"/>
      <c r="DT4285" s="1"/>
      <c r="DU4285" s="2"/>
      <c r="DV4285" s="1"/>
      <c r="DW4285" s="1"/>
    </row>
    <row r="4286" spans="1:127" x14ac:dyDescent="0.3">
      <c r="A4286" s="1"/>
      <c r="B4286" s="1"/>
      <c r="C4286" s="1"/>
      <c r="D4286" s="1"/>
      <c r="E4286" s="1"/>
      <c r="F4286" s="1"/>
      <c r="G4286" s="1"/>
      <c r="H4286" s="2"/>
      <c r="I4286" s="1"/>
      <c r="J4286" s="1"/>
      <c r="K4286" s="2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2"/>
      <c r="BF4286" s="1"/>
      <c r="BG4286" s="1"/>
      <c r="BH4286" s="1"/>
      <c r="BI4286" s="1"/>
      <c r="BJ4286" s="1"/>
      <c r="BK4286" s="1"/>
      <c r="BL4286" s="1"/>
      <c r="BM4286" s="1"/>
      <c r="BN4286" s="2"/>
      <c r="BO4286" s="1"/>
      <c r="BP4286" s="1"/>
      <c r="BQ4286" s="1"/>
      <c r="BR4286" s="2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2"/>
      <c r="CG4286" s="1"/>
      <c r="CH4286" s="1"/>
      <c r="CI4286" s="2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2"/>
      <c r="DR4286" s="1"/>
      <c r="DS4286" s="1"/>
      <c r="DT4286" s="1"/>
      <c r="DU4286" s="2"/>
      <c r="DV4286" s="1"/>
      <c r="DW4286" s="1"/>
    </row>
    <row r="4287" spans="1:127" x14ac:dyDescent="0.3">
      <c r="A4287" s="1"/>
      <c r="B4287" s="1"/>
      <c r="C4287" s="1"/>
      <c r="D4287" s="1"/>
      <c r="E4287" s="1"/>
      <c r="F4287" s="1"/>
      <c r="G4287" s="2"/>
      <c r="H4287" s="2"/>
      <c r="I4287" s="1"/>
      <c r="J4287" s="1"/>
      <c r="K4287" s="2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2"/>
      <c r="BF4287" s="1"/>
      <c r="BG4287" s="1"/>
      <c r="BH4287" s="1"/>
      <c r="BI4287" s="1"/>
      <c r="BJ4287" s="1"/>
      <c r="BK4287" s="1"/>
      <c r="BL4287" s="1"/>
      <c r="BM4287" s="1"/>
      <c r="BN4287" s="2"/>
      <c r="BO4287" s="1"/>
      <c r="BP4287" s="1"/>
      <c r="BQ4287" s="1"/>
      <c r="BR4287" s="2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2"/>
      <c r="CG4287" s="1"/>
      <c r="CH4287" s="1"/>
      <c r="CI4287" s="2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2"/>
      <c r="CU4287" s="2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2"/>
      <c r="DR4287" s="1"/>
      <c r="DS4287" s="1"/>
      <c r="DT4287" s="1"/>
      <c r="DU4287" s="2"/>
      <c r="DV4287" s="1"/>
      <c r="DW4287" s="1"/>
    </row>
    <row r="4288" spans="1:127" x14ac:dyDescent="0.3">
      <c r="A4288" s="1"/>
      <c r="B4288" s="1"/>
      <c r="C4288" s="1"/>
      <c r="D4288" s="1"/>
      <c r="E4288" s="1"/>
      <c r="F4288" s="1"/>
      <c r="G4288" s="1"/>
      <c r="H4288" s="2"/>
      <c r="I4288" s="1"/>
      <c r="J4288" s="1"/>
      <c r="K4288" s="2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2"/>
      <c r="BF4288" s="1"/>
      <c r="BG4288" s="1"/>
      <c r="BH4288" s="1"/>
      <c r="BI4288" s="1"/>
      <c r="BJ4288" s="1"/>
      <c r="BK4288" s="1"/>
      <c r="BL4288" s="1"/>
      <c r="BM4288" s="1"/>
      <c r="BN4288" s="2"/>
      <c r="BO4288" s="1"/>
      <c r="BP4288" s="1"/>
      <c r="BQ4288" s="1"/>
      <c r="BR4288" s="2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2"/>
      <c r="CG4288" s="1"/>
      <c r="CH4288" s="1"/>
      <c r="CI4288" s="2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2"/>
      <c r="DR4288" s="1"/>
      <c r="DS4288" s="1"/>
      <c r="DT4288" s="1"/>
      <c r="DU4288" s="1"/>
      <c r="DV4288" s="1"/>
      <c r="DW4288" s="1"/>
    </row>
    <row r="4289" spans="1:127" x14ac:dyDescent="0.3">
      <c r="A4289" s="1"/>
      <c r="B4289" s="1"/>
      <c r="C4289" s="1"/>
      <c r="D4289" s="1"/>
      <c r="E4289" s="1"/>
      <c r="F4289" s="1"/>
      <c r="G4289" s="1"/>
      <c r="H4289" s="2"/>
      <c r="I4289" s="1"/>
      <c r="J4289" s="1"/>
      <c r="K4289" s="2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2"/>
      <c r="BF4289" s="1"/>
      <c r="BG4289" s="1"/>
      <c r="BH4289" s="1"/>
      <c r="BI4289" s="1"/>
      <c r="BJ4289" s="1"/>
      <c r="BK4289" s="1"/>
      <c r="BL4289" s="1"/>
      <c r="BM4289" s="1"/>
      <c r="BN4289" s="2"/>
      <c r="BO4289" s="1"/>
      <c r="BP4289" s="1"/>
      <c r="BQ4289" s="1"/>
      <c r="BR4289" s="2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2"/>
      <c r="CG4289" s="1"/>
      <c r="CH4289" s="1"/>
      <c r="CI4289" s="2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2"/>
      <c r="DR4289" s="1"/>
      <c r="DS4289" s="1"/>
      <c r="DT4289" s="1"/>
      <c r="DU4289" s="2"/>
      <c r="DV4289" s="1"/>
      <c r="DW4289" s="1"/>
    </row>
    <row r="4290" spans="1:127" x14ac:dyDescent="0.3">
      <c r="A4290" s="1"/>
      <c r="B4290" s="1"/>
      <c r="C4290" s="1"/>
      <c r="D4290" s="1"/>
      <c r="E4290" s="1"/>
      <c r="F4290" s="1"/>
      <c r="G4290" s="2"/>
      <c r="H4290" s="2"/>
      <c r="I4290" s="1"/>
      <c r="J4290" s="1"/>
      <c r="K4290" s="2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2"/>
      <c r="BF4290" s="1"/>
      <c r="BG4290" s="1"/>
      <c r="BH4290" s="1"/>
      <c r="BI4290" s="1"/>
      <c r="BJ4290" s="1"/>
      <c r="BK4290" s="1"/>
      <c r="BL4290" s="1"/>
      <c r="BM4290" s="1"/>
      <c r="BN4290" s="2"/>
      <c r="BO4290" s="1"/>
      <c r="BP4290" s="1"/>
      <c r="BQ4290" s="1"/>
      <c r="BR4290" s="2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2"/>
      <c r="CG4290" s="1"/>
      <c r="CH4290" s="1"/>
      <c r="CI4290" s="2"/>
      <c r="CJ4290" s="1"/>
      <c r="CK4290" s="1"/>
      <c r="CL4290" s="1"/>
      <c r="CM4290" s="1"/>
      <c r="CN4290" s="1"/>
      <c r="CO4290" s="1"/>
      <c r="CP4290" s="1"/>
      <c r="CQ4290" s="1"/>
      <c r="CR4290" s="2"/>
      <c r="CS4290" s="2"/>
      <c r="CT4290" s="2"/>
      <c r="CU4290" s="2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2"/>
      <c r="DR4290" s="1"/>
      <c r="DS4290" s="1"/>
      <c r="DT4290" s="1"/>
      <c r="DU4290" s="2"/>
      <c r="DV4290" s="1"/>
      <c r="DW4290" s="1"/>
    </row>
    <row r="4291" spans="1:127" x14ac:dyDescent="0.3">
      <c r="A4291" s="1"/>
      <c r="B4291" s="1"/>
      <c r="C4291" s="1"/>
      <c r="D4291" s="1"/>
      <c r="E4291" s="1"/>
      <c r="F4291" s="1"/>
      <c r="G4291" s="2"/>
      <c r="H4291" s="2"/>
      <c r="I4291" s="1"/>
      <c r="J4291" s="1"/>
      <c r="K4291" s="2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2"/>
      <c r="BF4291" s="1"/>
      <c r="BG4291" s="1"/>
      <c r="BH4291" s="1"/>
      <c r="BI4291" s="1"/>
      <c r="BJ4291" s="1"/>
      <c r="BK4291" s="1"/>
      <c r="BL4291" s="1"/>
      <c r="BM4291" s="1"/>
      <c r="BN4291" s="2"/>
      <c r="BO4291" s="1"/>
      <c r="BP4291" s="1"/>
      <c r="BQ4291" s="1"/>
      <c r="BR4291" s="2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2"/>
      <c r="CG4291" s="1"/>
      <c r="CH4291" s="1"/>
      <c r="CI4291" s="2"/>
      <c r="CJ4291" s="1"/>
      <c r="CK4291" s="1"/>
      <c r="CL4291" s="1"/>
      <c r="CM4291" s="1"/>
      <c r="CN4291" s="1"/>
      <c r="CO4291" s="1"/>
      <c r="CP4291" s="1"/>
      <c r="CQ4291" s="1"/>
      <c r="CR4291" s="2"/>
      <c r="CS4291" s="2"/>
      <c r="CT4291" s="2"/>
      <c r="CU4291" s="2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2"/>
      <c r="DR4291" s="1"/>
      <c r="DS4291" s="1"/>
      <c r="DT4291" s="1"/>
      <c r="DU4291" s="2"/>
      <c r="DV4291" s="1"/>
      <c r="DW4291" s="1"/>
    </row>
    <row r="4292" spans="1:127" x14ac:dyDescent="0.3">
      <c r="A4292" s="1"/>
      <c r="B4292" s="1"/>
      <c r="C4292" s="1"/>
      <c r="D4292" s="1"/>
      <c r="E4292" s="1"/>
      <c r="F4292" s="1"/>
      <c r="G4292" s="2"/>
      <c r="H4292" s="2"/>
      <c r="I4292" s="1"/>
      <c r="J4292" s="1"/>
      <c r="K4292" s="2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2"/>
      <c r="BF4292" s="1"/>
      <c r="BG4292" s="1"/>
      <c r="BH4292" s="1"/>
      <c r="BI4292" s="1"/>
      <c r="BJ4292" s="1"/>
      <c r="BK4292" s="1"/>
      <c r="BL4292" s="1"/>
      <c r="BM4292" s="1"/>
      <c r="BN4292" s="2"/>
      <c r="BO4292" s="1"/>
      <c r="BP4292" s="1"/>
      <c r="BQ4292" s="1"/>
      <c r="BR4292" s="2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2"/>
      <c r="CG4292" s="1"/>
      <c r="CH4292" s="1"/>
      <c r="CI4292" s="2"/>
      <c r="CJ4292" s="1"/>
      <c r="CK4292" s="1"/>
      <c r="CL4292" s="1"/>
      <c r="CM4292" s="1"/>
      <c r="CN4292" s="1"/>
      <c r="CO4292" s="1"/>
      <c r="CP4292" s="1"/>
      <c r="CQ4292" s="1"/>
      <c r="CR4292" s="2"/>
      <c r="CS4292" s="2"/>
      <c r="CT4292" s="2"/>
      <c r="CU4292" s="2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2"/>
      <c r="DR4292" s="1"/>
      <c r="DS4292" s="1"/>
      <c r="DT4292" s="1"/>
      <c r="DU4292" s="2"/>
      <c r="DV4292" s="1"/>
      <c r="DW4292" s="1"/>
    </row>
    <row r="4293" spans="1:127" x14ac:dyDescent="0.3">
      <c r="A4293" s="1"/>
      <c r="B4293" s="1"/>
      <c r="C4293" s="1"/>
      <c r="D4293" s="1"/>
      <c r="E4293" s="1"/>
      <c r="F4293" s="1"/>
      <c r="G4293" s="2"/>
      <c r="H4293" s="2"/>
      <c r="I4293" s="1"/>
      <c r="J4293" s="1"/>
      <c r="K4293" s="2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2"/>
      <c r="BF4293" s="1"/>
      <c r="BG4293" s="1"/>
      <c r="BH4293" s="1"/>
      <c r="BI4293" s="1"/>
      <c r="BJ4293" s="1"/>
      <c r="BK4293" s="1"/>
      <c r="BL4293" s="1"/>
      <c r="BM4293" s="1"/>
      <c r="BN4293" s="2"/>
      <c r="BO4293" s="1"/>
      <c r="BP4293" s="1"/>
      <c r="BQ4293" s="1"/>
      <c r="BR4293" s="2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2"/>
      <c r="CG4293" s="1"/>
      <c r="CH4293" s="1"/>
      <c r="CI4293" s="2"/>
      <c r="CJ4293" s="1"/>
      <c r="CK4293" s="1"/>
      <c r="CL4293" s="1"/>
      <c r="CM4293" s="1"/>
      <c r="CN4293" s="1"/>
      <c r="CO4293" s="1"/>
      <c r="CP4293" s="1"/>
      <c r="CQ4293" s="1"/>
      <c r="CR4293" s="2"/>
      <c r="CS4293" s="2"/>
      <c r="CT4293" s="2"/>
      <c r="CU4293" s="2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2"/>
      <c r="DR4293" s="1"/>
      <c r="DS4293" s="1"/>
      <c r="DT4293" s="1"/>
      <c r="DU4293" s="2"/>
      <c r="DV4293" s="1"/>
      <c r="DW4293" s="1"/>
    </row>
    <row r="4294" spans="1:127" x14ac:dyDescent="0.3">
      <c r="A4294" s="1"/>
      <c r="B4294" s="1"/>
      <c r="C4294" s="1"/>
      <c r="D4294" s="1"/>
      <c r="E4294" s="1"/>
      <c r="F4294" s="1"/>
      <c r="G4294" s="2"/>
      <c r="H4294" s="2"/>
      <c r="I4294" s="1"/>
      <c r="J4294" s="1"/>
      <c r="K4294" s="2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2"/>
      <c r="BF4294" s="1"/>
      <c r="BG4294" s="1"/>
      <c r="BH4294" s="1"/>
      <c r="BI4294" s="1"/>
      <c r="BJ4294" s="1"/>
      <c r="BK4294" s="1"/>
      <c r="BL4294" s="1"/>
      <c r="BM4294" s="1"/>
      <c r="BN4294" s="2"/>
      <c r="BO4294" s="1"/>
      <c r="BP4294" s="1"/>
      <c r="BQ4294" s="1"/>
      <c r="BR4294" s="2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2"/>
      <c r="CG4294" s="1"/>
      <c r="CH4294" s="1"/>
      <c r="CI4294" s="2"/>
      <c r="CJ4294" s="1"/>
      <c r="CK4294" s="1"/>
      <c r="CL4294" s="1"/>
      <c r="CM4294" s="1"/>
      <c r="CN4294" s="1"/>
      <c r="CO4294" s="1"/>
      <c r="CP4294" s="1"/>
      <c r="CQ4294" s="1"/>
      <c r="CR4294" s="2"/>
      <c r="CS4294" s="2"/>
      <c r="CT4294" s="2"/>
      <c r="CU4294" s="2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2"/>
      <c r="DR4294" s="1"/>
      <c r="DS4294" s="1"/>
      <c r="DT4294" s="1"/>
      <c r="DU4294" s="2"/>
      <c r="DV4294" s="1"/>
      <c r="DW4294" s="1"/>
    </row>
    <row r="4295" spans="1:127" x14ac:dyDescent="0.3">
      <c r="A4295" s="1"/>
      <c r="B4295" s="1"/>
      <c r="C4295" s="1"/>
      <c r="D4295" s="1"/>
      <c r="E4295" s="1"/>
      <c r="F4295" s="1"/>
      <c r="G4295" s="2"/>
      <c r="H4295" s="2"/>
      <c r="I4295" s="1"/>
      <c r="J4295" s="1"/>
      <c r="K4295" s="2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2"/>
      <c r="BF4295" s="1"/>
      <c r="BG4295" s="1"/>
      <c r="BH4295" s="1"/>
      <c r="BI4295" s="1"/>
      <c r="BJ4295" s="1"/>
      <c r="BK4295" s="1"/>
      <c r="BL4295" s="1"/>
      <c r="BM4295" s="1"/>
      <c r="BN4295" s="2"/>
      <c r="BO4295" s="1"/>
      <c r="BP4295" s="1"/>
      <c r="BQ4295" s="1"/>
      <c r="BR4295" s="2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2"/>
      <c r="CG4295" s="1"/>
      <c r="CH4295" s="1"/>
      <c r="CI4295" s="2"/>
      <c r="CJ4295" s="1"/>
      <c r="CK4295" s="1"/>
      <c r="CL4295" s="1"/>
      <c r="CM4295" s="1"/>
      <c r="CN4295" s="1"/>
      <c r="CO4295" s="1"/>
      <c r="CP4295" s="1"/>
      <c r="CQ4295" s="1"/>
      <c r="CR4295" s="2"/>
      <c r="CS4295" s="2"/>
      <c r="CT4295" s="2"/>
      <c r="CU4295" s="2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2"/>
      <c r="DR4295" s="1"/>
      <c r="DS4295" s="1"/>
      <c r="DT4295" s="1"/>
      <c r="DU4295" s="2"/>
      <c r="DV4295" s="1"/>
      <c r="DW4295" s="1"/>
    </row>
    <row r="4296" spans="1:127" x14ac:dyDescent="0.3">
      <c r="A4296" s="1"/>
      <c r="B4296" s="1"/>
      <c r="C4296" s="1"/>
      <c r="D4296" s="1"/>
      <c r="E4296" s="1"/>
      <c r="F4296" s="1"/>
      <c r="G4296" s="1"/>
      <c r="H4296" s="2"/>
      <c r="I4296" s="1"/>
      <c r="J4296" s="1"/>
      <c r="K4296" s="2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2"/>
      <c r="BF4296" s="1"/>
      <c r="BG4296" s="1"/>
      <c r="BH4296" s="1"/>
      <c r="BI4296" s="1"/>
      <c r="BJ4296" s="1"/>
      <c r="BK4296" s="1"/>
      <c r="BL4296" s="1"/>
      <c r="BM4296" s="1"/>
      <c r="BN4296" s="2"/>
      <c r="BO4296" s="1"/>
      <c r="BP4296" s="1"/>
      <c r="BQ4296" s="1"/>
      <c r="BR4296" s="2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2"/>
      <c r="CG4296" s="1"/>
      <c r="CH4296" s="1"/>
      <c r="CI4296" s="2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2"/>
      <c r="DR4296" s="1"/>
      <c r="DS4296" s="1"/>
      <c r="DT4296" s="1"/>
      <c r="DU4296" s="1"/>
      <c r="DV4296" s="1"/>
      <c r="DW4296" s="1"/>
    </row>
    <row r="4297" spans="1:127" x14ac:dyDescent="0.3">
      <c r="A4297" s="1"/>
      <c r="B4297" s="1"/>
      <c r="C4297" s="1"/>
      <c r="D4297" s="1"/>
      <c r="E4297" s="1"/>
      <c r="F4297" s="1"/>
      <c r="G4297" s="1"/>
      <c r="H4297" s="2"/>
      <c r="I4297" s="1"/>
      <c r="J4297" s="1"/>
      <c r="K4297" s="2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2"/>
      <c r="BF4297" s="1"/>
      <c r="BG4297" s="1"/>
      <c r="BH4297" s="1"/>
      <c r="BI4297" s="1"/>
      <c r="BJ4297" s="1"/>
      <c r="BK4297" s="1"/>
      <c r="BL4297" s="1"/>
      <c r="BM4297" s="1"/>
      <c r="BN4297" s="2"/>
      <c r="BO4297" s="1"/>
      <c r="BP4297" s="1"/>
      <c r="BQ4297" s="1"/>
      <c r="BR4297" s="2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2"/>
      <c r="CG4297" s="1"/>
      <c r="CH4297" s="1"/>
      <c r="CI4297" s="2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2"/>
      <c r="DR4297" s="1"/>
      <c r="DS4297" s="1"/>
      <c r="DT4297" s="1"/>
      <c r="DU4297" s="1"/>
      <c r="DV4297" s="1"/>
      <c r="DW4297" s="1"/>
    </row>
    <row r="4298" spans="1:127" x14ac:dyDescent="0.3">
      <c r="A4298" s="1"/>
      <c r="B4298" s="1"/>
      <c r="C4298" s="1"/>
      <c r="D4298" s="1"/>
      <c r="E4298" s="1"/>
      <c r="F4298" s="1"/>
      <c r="G4298" s="1"/>
      <c r="H4298" s="2"/>
      <c r="I4298" s="1"/>
      <c r="J4298" s="1"/>
      <c r="K4298" s="2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2"/>
      <c r="BF4298" s="1"/>
      <c r="BG4298" s="1"/>
      <c r="BH4298" s="1"/>
      <c r="BI4298" s="1"/>
      <c r="BJ4298" s="1"/>
      <c r="BK4298" s="1"/>
      <c r="BL4298" s="1"/>
      <c r="BM4298" s="1"/>
      <c r="BN4298" s="2"/>
      <c r="BO4298" s="1"/>
      <c r="BP4298" s="1"/>
      <c r="BQ4298" s="1"/>
      <c r="BR4298" s="2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2"/>
      <c r="CG4298" s="1"/>
      <c r="CH4298" s="1"/>
      <c r="CI4298" s="2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2"/>
      <c r="DR4298" s="1"/>
      <c r="DS4298" s="1"/>
      <c r="DT4298" s="1"/>
      <c r="DU4298" s="1"/>
      <c r="DV4298" s="1"/>
      <c r="DW4298" s="1"/>
    </row>
    <row r="4299" spans="1:127" x14ac:dyDescent="0.3">
      <c r="A4299" s="1"/>
      <c r="B4299" s="1"/>
      <c r="C4299" s="1"/>
      <c r="D4299" s="1"/>
      <c r="E4299" s="1"/>
      <c r="F4299" s="1"/>
      <c r="G4299" s="1"/>
      <c r="H4299" s="2"/>
      <c r="I4299" s="1"/>
      <c r="J4299" s="1"/>
      <c r="K4299" s="2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2"/>
      <c r="BF4299" s="1"/>
      <c r="BG4299" s="1"/>
      <c r="BH4299" s="1"/>
      <c r="BI4299" s="1"/>
      <c r="BJ4299" s="1"/>
      <c r="BK4299" s="1"/>
      <c r="BL4299" s="1"/>
      <c r="BM4299" s="1"/>
      <c r="BN4299" s="2"/>
      <c r="BO4299" s="1"/>
      <c r="BP4299" s="1"/>
      <c r="BQ4299" s="1"/>
      <c r="BR4299" s="2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2"/>
      <c r="CG4299" s="1"/>
      <c r="CH4299" s="1"/>
      <c r="CI4299" s="2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2"/>
      <c r="DR4299" s="1"/>
      <c r="DS4299" s="1"/>
      <c r="DT4299" s="1"/>
      <c r="DU4299" s="1"/>
      <c r="DV4299" s="1"/>
      <c r="DW4299" s="1"/>
    </row>
    <row r="4300" spans="1:127" x14ac:dyDescent="0.3">
      <c r="A4300" s="1"/>
      <c r="B4300" s="1"/>
      <c r="C4300" s="1"/>
      <c r="D4300" s="1"/>
      <c r="E4300" s="1"/>
      <c r="F4300" s="1"/>
      <c r="G4300" s="2"/>
      <c r="H4300" s="2"/>
      <c r="I4300" s="1"/>
      <c r="J4300" s="1"/>
      <c r="K4300" s="2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2"/>
      <c r="BF4300" s="1"/>
      <c r="BG4300" s="1"/>
      <c r="BH4300" s="1"/>
      <c r="BI4300" s="1"/>
      <c r="BJ4300" s="1"/>
      <c r="BK4300" s="1"/>
      <c r="BL4300" s="1"/>
      <c r="BM4300" s="1"/>
      <c r="BN4300" s="2"/>
      <c r="BO4300" s="1"/>
      <c r="BP4300" s="1"/>
      <c r="BQ4300" s="1"/>
      <c r="BR4300" s="2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2"/>
      <c r="CG4300" s="1"/>
      <c r="CH4300" s="1"/>
      <c r="CI4300" s="2"/>
      <c r="CJ4300" s="1"/>
      <c r="CK4300" s="1"/>
      <c r="CL4300" s="1"/>
      <c r="CM4300" s="1"/>
      <c r="CN4300" s="1"/>
      <c r="CO4300" s="1"/>
      <c r="CP4300" s="1"/>
      <c r="CQ4300" s="1"/>
      <c r="CR4300" s="2"/>
      <c r="CS4300" s="2"/>
      <c r="CT4300" s="2"/>
      <c r="CU4300" s="2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2"/>
      <c r="DR4300" s="1"/>
      <c r="DS4300" s="1"/>
      <c r="DT4300" s="1"/>
      <c r="DU4300" s="2"/>
      <c r="DV4300" s="1"/>
      <c r="DW4300" s="1"/>
    </row>
    <row r="4301" spans="1:127" x14ac:dyDescent="0.3">
      <c r="A4301" s="1"/>
      <c r="B4301" s="1"/>
      <c r="C4301" s="1"/>
      <c r="D4301" s="1"/>
      <c r="E4301" s="1"/>
      <c r="F4301" s="1"/>
      <c r="G4301" s="2"/>
      <c r="H4301" s="2"/>
      <c r="I4301" s="1"/>
      <c r="J4301" s="1"/>
      <c r="K4301" s="2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2"/>
      <c r="BF4301" s="1"/>
      <c r="BG4301" s="1"/>
      <c r="BH4301" s="1"/>
      <c r="BI4301" s="1"/>
      <c r="BJ4301" s="1"/>
      <c r="BK4301" s="1"/>
      <c r="BL4301" s="1"/>
      <c r="BM4301" s="1"/>
      <c r="BN4301" s="2"/>
      <c r="BO4301" s="1"/>
      <c r="BP4301" s="1"/>
      <c r="BQ4301" s="1"/>
      <c r="BR4301" s="2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2"/>
      <c r="CG4301" s="1"/>
      <c r="CH4301" s="1"/>
      <c r="CI4301" s="2"/>
      <c r="CJ4301" s="1"/>
      <c r="CK4301" s="1"/>
      <c r="CL4301" s="1"/>
      <c r="CM4301" s="1"/>
      <c r="CN4301" s="1"/>
      <c r="CO4301" s="1"/>
      <c r="CP4301" s="1"/>
      <c r="CQ4301" s="1"/>
      <c r="CR4301" s="2"/>
      <c r="CS4301" s="2"/>
      <c r="CT4301" s="2"/>
      <c r="CU4301" s="2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2"/>
      <c r="DR4301" s="1"/>
      <c r="DS4301" s="1"/>
      <c r="DT4301" s="1"/>
      <c r="DU4301" s="2"/>
      <c r="DV4301" s="1"/>
      <c r="DW4301" s="1"/>
    </row>
    <row r="4302" spans="1:127" x14ac:dyDescent="0.3">
      <c r="A4302" s="1"/>
      <c r="B4302" s="1"/>
      <c r="C4302" s="1"/>
      <c r="D4302" s="1"/>
      <c r="E4302" s="1"/>
      <c r="F4302" s="1"/>
      <c r="G4302" s="2"/>
      <c r="H4302" s="2"/>
      <c r="I4302" s="1"/>
      <c r="J4302" s="1"/>
      <c r="K4302" s="2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2"/>
      <c r="BF4302" s="1"/>
      <c r="BG4302" s="1"/>
      <c r="BH4302" s="1"/>
      <c r="BI4302" s="1"/>
      <c r="BJ4302" s="1"/>
      <c r="BK4302" s="1"/>
      <c r="BL4302" s="1"/>
      <c r="BM4302" s="1"/>
      <c r="BN4302" s="2"/>
      <c r="BO4302" s="1"/>
      <c r="BP4302" s="1"/>
      <c r="BQ4302" s="1"/>
      <c r="BR4302" s="2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2"/>
      <c r="CG4302" s="1"/>
      <c r="CH4302" s="1"/>
      <c r="CI4302" s="2"/>
      <c r="CJ4302" s="1"/>
      <c r="CK4302" s="1"/>
      <c r="CL4302" s="1"/>
      <c r="CM4302" s="1"/>
      <c r="CN4302" s="1"/>
      <c r="CO4302" s="1"/>
      <c r="CP4302" s="1"/>
      <c r="CQ4302" s="1"/>
      <c r="CR4302" s="2"/>
      <c r="CS4302" s="2"/>
      <c r="CT4302" s="2"/>
      <c r="CU4302" s="2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2"/>
      <c r="DR4302" s="1"/>
      <c r="DS4302" s="1"/>
      <c r="DT4302" s="1"/>
      <c r="DU4302" s="2"/>
      <c r="DV4302" s="1"/>
      <c r="DW4302" s="1"/>
    </row>
    <row r="4303" spans="1:127" x14ac:dyDescent="0.3">
      <c r="A4303" s="1"/>
      <c r="B4303" s="1"/>
      <c r="C4303" s="1"/>
      <c r="D4303" s="1"/>
      <c r="E4303" s="1"/>
      <c r="F4303" s="1"/>
      <c r="G4303" s="2"/>
      <c r="H4303" s="2"/>
      <c r="I4303" s="1"/>
      <c r="J4303" s="1"/>
      <c r="K4303" s="2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2"/>
      <c r="BF4303" s="1"/>
      <c r="BG4303" s="1"/>
      <c r="BH4303" s="1"/>
      <c r="BI4303" s="1"/>
      <c r="BJ4303" s="1"/>
      <c r="BK4303" s="1"/>
      <c r="BL4303" s="1"/>
      <c r="BM4303" s="1"/>
      <c r="BN4303" s="2"/>
      <c r="BO4303" s="1"/>
      <c r="BP4303" s="1"/>
      <c r="BQ4303" s="1"/>
      <c r="BR4303" s="2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2"/>
      <c r="CG4303" s="1"/>
      <c r="CH4303" s="1"/>
      <c r="CI4303" s="2"/>
      <c r="CJ4303" s="1"/>
      <c r="CK4303" s="1"/>
      <c r="CL4303" s="1"/>
      <c r="CM4303" s="1"/>
      <c r="CN4303" s="1"/>
      <c r="CO4303" s="1"/>
      <c r="CP4303" s="1"/>
      <c r="CQ4303" s="1"/>
      <c r="CR4303" s="2"/>
      <c r="CS4303" s="2"/>
      <c r="CT4303" s="2"/>
      <c r="CU4303" s="2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2"/>
      <c r="DR4303" s="1"/>
      <c r="DS4303" s="1"/>
      <c r="DT4303" s="1"/>
      <c r="DU4303" s="2"/>
      <c r="DV4303" s="1"/>
      <c r="DW4303" s="1"/>
    </row>
    <row r="4304" spans="1:127" x14ac:dyDescent="0.3">
      <c r="A4304" s="1"/>
      <c r="B4304" s="1"/>
      <c r="C4304" s="1"/>
      <c r="D4304" s="1"/>
      <c r="E4304" s="1"/>
      <c r="F4304" s="1"/>
      <c r="G4304" s="2"/>
      <c r="H4304" s="2"/>
      <c r="I4304" s="1"/>
      <c r="J4304" s="1"/>
      <c r="K4304" s="2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2"/>
      <c r="BF4304" s="1"/>
      <c r="BG4304" s="1"/>
      <c r="BH4304" s="1"/>
      <c r="BI4304" s="1"/>
      <c r="BJ4304" s="1"/>
      <c r="BK4304" s="1"/>
      <c r="BL4304" s="1"/>
      <c r="BM4304" s="1"/>
      <c r="BN4304" s="2"/>
      <c r="BO4304" s="1"/>
      <c r="BP4304" s="1"/>
      <c r="BQ4304" s="1"/>
      <c r="BR4304" s="2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2"/>
      <c r="CG4304" s="1"/>
      <c r="CH4304" s="1"/>
      <c r="CI4304" s="2"/>
      <c r="CJ4304" s="1"/>
      <c r="CK4304" s="1"/>
      <c r="CL4304" s="1"/>
      <c r="CM4304" s="1"/>
      <c r="CN4304" s="1"/>
      <c r="CO4304" s="1"/>
      <c r="CP4304" s="1"/>
      <c r="CQ4304" s="1"/>
      <c r="CR4304" s="2"/>
      <c r="CS4304" s="2"/>
      <c r="CT4304" s="2"/>
      <c r="CU4304" s="2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2"/>
      <c r="DR4304" s="1"/>
      <c r="DS4304" s="1"/>
      <c r="DT4304" s="1"/>
      <c r="DU4304" s="2"/>
      <c r="DV4304" s="1"/>
      <c r="DW4304" s="1"/>
    </row>
    <row r="4305" spans="1:127" x14ac:dyDescent="0.3">
      <c r="A4305" s="1"/>
      <c r="B4305" s="1"/>
      <c r="C4305" s="1"/>
      <c r="D4305" s="1"/>
      <c r="E4305" s="1"/>
      <c r="F4305" s="1"/>
      <c r="G4305" s="2"/>
      <c r="H4305" s="2"/>
      <c r="I4305" s="1"/>
      <c r="J4305" s="1"/>
      <c r="K4305" s="2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2"/>
      <c r="BF4305" s="1"/>
      <c r="BG4305" s="1"/>
      <c r="BH4305" s="1"/>
      <c r="BI4305" s="1"/>
      <c r="BJ4305" s="1"/>
      <c r="BK4305" s="1"/>
      <c r="BL4305" s="1"/>
      <c r="BM4305" s="1"/>
      <c r="BN4305" s="2"/>
      <c r="BO4305" s="1"/>
      <c r="BP4305" s="1"/>
      <c r="BQ4305" s="1"/>
      <c r="BR4305" s="2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2"/>
      <c r="CG4305" s="1"/>
      <c r="CH4305" s="1"/>
      <c r="CI4305" s="2"/>
      <c r="CJ4305" s="1"/>
      <c r="CK4305" s="1"/>
      <c r="CL4305" s="1"/>
      <c r="CM4305" s="1"/>
      <c r="CN4305" s="1"/>
      <c r="CO4305" s="1"/>
      <c r="CP4305" s="1"/>
      <c r="CQ4305" s="1"/>
      <c r="CR4305" s="2"/>
      <c r="CS4305" s="2"/>
      <c r="CT4305" s="2"/>
      <c r="CU4305" s="2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2"/>
      <c r="DR4305" s="1"/>
      <c r="DS4305" s="1"/>
      <c r="DT4305" s="1"/>
      <c r="DU4305" s="2"/>
      <c r="DV4305" s="1"/>
      <c r="DW4305" s="1"/>
    </row>
    <row r="4306" spans="1:127" x14ac:dyDescent="0.3">
      <c r="A4306" s="1"/>
      <c r="B4306" s="1"/>
      <c r="C4306" s="1"/>
      <c r="D4306" s="1"/>
      <c r="E4306" s="1"/>
      <c r="F4306" s="1"/>
      <c r="G4306" s="2"/>
      <c r="H4306" s="2"/>
      <c r="I4306" s="1"/>
      <c r="J4306" s="1"/>
      <c r="K4306" s="2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2"/>
      <c r="BF4306" s="1"/>
      <c r="BG4306" s="1"/>
      <c r="BH4306" s="1"/>
      <c r="BI4306" s="1"/>
      <c r="BJ4306" s="1"/>
      <c r="BK4306" s="1"/>
      <c r="BL4306" s="1"/>
      <c r="BM4306" s="1"/>
      <c r="BN4306" s="2"/>
      <c r="BO4306" s="1"/>
      <c r="BP4306" s="1"/>
      <c r="BQ4306" s="1"/>
      <c r="BR4306" s="2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2"/>
      <c r="CG4306" s="1"/>
      <c r="CH4306" s="1"/>
      <c r="CI4306" s="2"/>
      <c r="CJ4306" s="1"/>
      <c r="CK4306" s="1"/>
      <c r="CL4306" s="1"/>
      <c r="CM4306" s="1"/>
      <c r="CN4306" s="1"/>
      <c r="CO4306" s="1"/>
      <c r="CP4306" s="1"/>
      <c r="CQ4306" s="1"/>
      <c r="CR4306" s="2"/>
      <c r="CS4306" s="2"/>
      <c r="CT4306" s="2"/>
      <c r="CU4306" s="2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2"/>
      <c r="DR4306" s="1"/>
      <c r="DS4306" s="1"/>
      <c r="DT4306" s="1"/>
      <c r="DU4306" s="2"/>
      <c r="DV4306" s="1"/>
      <c r="DW4306" s="1"/>
    </row>
    <row r="4307" spans="1:127" x14ac:dyDescent="0.3">
      <c r="A4307" s="1"/>
      <c r="B4307" s="1"/>
      <c r="C4307" s="1"/>
      <c r="D4307" s="1"/>
      <c r="E4307" s="1"/>
      <c r="F4307" s="1"/>
      <c r="G4307" s="2"/>
      <c r="H4307" s="2"/>
      <c r="I4307" s="1"/>
      <c r="J4307" s="1"/>
      <c r="K4307" s="2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2"/>
      <c r="BF4307" s="1"/>
      <c r="BG4307" s="1"/>
      <c r="BH4307" s="1"/>
      <c r="BI4307" s="1"/>
      <c r="BJ4307" s="1"/>
      <c r="BK4307" s="1"/>
      <c r="BL4307" s="1"/>
      <c r="BM4307" s="1"/>
      <c r="BN4307" s="2"/>
      <c r="BO4307" s="1"/>
      <c r="BP4307" s="1"/>
      <c r="BQ4307" s="1"/>
      <c r="BR4307" s="2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2"/>
      <c r="CG4307" s="1"/>
      <c r="CH4307" s="1"/>
      <c r="CI4307" s="2"/>
      <c r="CJ4307" s="1"/>
      <c r="CK4307" s="1"/>
      <c r="CL4307" s="1"/>
      <c r="CM4307" s="1"/>
      <c r="CN4307" s="1"/>
      <c r="CO4307" s="1"/>
      <c r="CP4307" s="1"/>
      <c r="CQ4307" s="1"/>
      <c r="CR4307" s="2"/>
      <c r="CS4307" s="2"/>
      <c r="CT4307" s="2"/>
      <c r="CU4307" s="2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2"/>
      <c r="DR4307" s="1"/>
      <c r="DS4307" s="1"/>
      <c r="DT4307" s="1"/>
      <c r="DU4307" s="2"/>
      <c r="DV4307" s="1"/>
      <c r="DW4307" s="1"/>
    </row>
    <row r="4308" spans="1:127" x14ac:dyDescent="0.3">
      <c r="A4308" s="1"/>
      <c r="B4308" s="1"/>
      <c r="C4308" s="1"/>
      <c r="D4308" s="1"/>
      <c r="E4308" s="1"/>
      <c r="F4308" s="1"/>
      <c r="G4308" s="2"/>
      <c r="H4308" s="2"/>
      <c r="I4308" s="1"/>
      <c r="J4308" s="1"/>
      <c r="K4308" s="2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2"/>
      <c r="BF4308" s="1"/>
      <c r="BG4308" s="1"/>
      <c r="BH4308" s="1"/>
      <c r="BI4308" s="1"/>
      <c r="BJ4308" s="1"/>
      <c r="BK4308" s="1"/>
      <c r="BL4308" s="1"/>
      <c r="BM4308" s="1"/>
      <c r="BN4308" s="2"/>
      <c r="BO4308" s="1"/>
      <c r="BP4308" s="1"/>
      <c r="BQ4308" s="1"/>
      <c r="BR4308" s="2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2"/>
      <c r="CG4308" s="1"/>
      <c r="CH4308" s="1"/>
      <c r="CI4308" s="2"/>
      <c r="CJ4308" s="1"/>
      <c r="CK4308" s="1"/>
      <c r="CL4308" s="1"/>
      <c r="CM4308" s="1"/>
      <c r="CN4308" s="1"/>
      <c r="CO4308" s="1"/>
      <c r="CP4308" s="1"/>
      <c r="CQ4308" s="1"/>
      <c r="CR4308" s="2"/>
      <c r="CS4308" s="2"/>
      <c r="CT4308" s="2"/>
      <c r="CU4308" s="2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2"/>
      <c r="DR4308" s="1"/>
      <c r="DS4308" s="1"/>
      <c r="DT4308" s="1"/>
      <c r="DU4308" s="2"/>
      <c r="DV4308" s="1"/>
      <c r="DW4308" s="1"/>
    </row>
    <row r="4309" spans="1:127" x14ac:dyDescent="0.3">
      <c r="A4309" s="1"/>
      <c r="B4309" s="1"/>
      <c r="C4309" s="1"/>
      <c r="D4309" s="1"/>
      <c r="E4309" s="1"/>
      <c r="F4309" s="1"/>
      <c r="G4309" s="2"/>
      <c r="H4309" s="2"/>
      <c r="I4309" s="1"/>
      <c r="J4309" s="1"/>
      <c r="K4309" s="2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2"/>
      <c r="BF4309" s="1"/>
      <c r="BG4309" s="1"/>
      <c r="BH4309" s="1"/>
      <c r="BI4309" s="1"/>
      <c r="BJ4309" s="1"/>
      <c r="BK4309" s="1"/>
      <c r="BL4309" s="1"/>
      <c r="BM4309" s="1"/>
      <c r="BN4309" s="2"/>
      <c r="BO4309" s="1"/>
      <c r="BP4309" s="1"/>
      <c r="BQ4309" s="1"/>
      <c r="BR4309" s="2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2"/>
      <c r="CG4309" s="1"/>
      <c r="CH4309" s="1"/>
      <c r="CI4309" s="2"/>
      <c r="CJ4309" s="1"/>
      <c r="CK4309" s="1"/>
      <c r="CL4309" s="1"/>
      <c r="CM4309" s="1"/>
      <c r="CN4309" s="1"/>
      <c r="CO4309" s="1"/>
      <c r="CP4309" s="1"/>
      <c r="CQ4309" s="1"/>
      <c r="CR4309" s="2"/>
      <c r="CS4309" s="2"/>
      <c r="CT4309" s="2"/>
      <c r="CU4309" s="2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2"/>
      <c r="DR4309" s="1"/>
      <c r="DS4309" s="1"/>
      <c r="DT4309" s="1"/>
      <c r="DU4309" s="2"/>
      <c r="DV4309" s="1"/>
      <c r="DW4309" s="1"/>
    </row>
    <row r="4310" spans="1:127" x14ac:dyDescent="0.3">
      <c r="A4310" s="1"/>
      <c r="B4310" s="1"/>
      <c r="C4310" s="1"/>
      <c r="D4310" s="1"/>
      <c r="E4310" s="1"/>
      <c r="F4310" s="1"/>
      <c r="G4310" s="1"/>
      <c r="H4310" s="2"/>
      <c r="I4310" s="1"/>
      <c r="J4310" s="1"/>
      <c r="K4310" s="2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2"/>
      <c r="BF4310" s="1"/>
      <c r="BG4310" s="1"/>
      <c r="BH4310" s="1"/>
      <c r="BI4310" s="1"/>
      <c r="BJ4310" s="1"/>
      <c r="BK4310" s="1"/>
      <c r="BL4310" s="1"/>
      <c r="BM4310" s="1"/>
      <c r="BN4310" s="2"/>
      <c r="BO4310" s="1"/>
      <c r="BP4310" s="1"/>
      <c r="BQ4310" s="1"/>
      <c r="BR4310" s="2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2"/>
      <c r="CG4310" s="1"/>
      <c r="CH4310" s="1"/>
      <c r="CI4310" s="2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2"/>
      <c r="DR4310" s="1"/>
      <c r="DS4310" s="1"/>
      <c r="DT4310" s="1"/>
      <c r="DU4310" s="1"/>
      <c r="DV4310" s="1"/>
      <c r="DW4310" s="1"/>
    </row>
    <row r="4311" spans="1:127" x14ac:dyDescent="0.3">
      <c r="A4311" s="1"/>
      <c r="B4311" s="1"/>
      <c r="C4311" s="1"/>
      <c r="D4311" s="1"/>
      <c r="E4311" s="1"/>
      <c r="F4311" s="1"/>
      <c r="G4311" s="1"/>
      <c r="H4311" s="2"/>
      <c r="I4311" s="1"/>
      <c r="J4311" s="1"/>
      <c r="K4311" s="2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2"/>
      <c r="BF4311" s="1"/>
      <c r="BG4311" s="1"/>
      <c r="BH4311" s="1"/>
      <c r="BI4311" s="1"/>
      <c r="BJ4311" s="1"/>
      <c r="BK4311" s="1"/>
      <c r="BL4311" s="1"/>
      <c r="BM4311" s="1"/>
      <c r="BN4311" s="2"/>
      <c r="BO4311" s="1"/>
      <c r="BP4311" s="1"/>
      <c r="BQ4311" s="1"/>
      <c r="BR4311" s="2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2"/>
      <c r="CG4311" s="1"/>
      <c r="CH4311" s="1"/>
      <c r="CI4311" s="2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2"/>
      <c r="DR4311" s="1"/>
      <c r="DS4311" s="1"/>
      <c r="DT4311" s="1"/>
      <c r="DU4311" s="1"/>
      <c r="DV4311" s="1"/>
      <c r="DW4311" s="1"/>
    </row>
    <row r="4312" spans="1:127" x14ac:dyDescent="0.3">
      <c r="A4312" s="1"/>
      <c r="B4312" s="1"/>
      <c r="C4312" s="1"/>
      <c r="D4312" s="1"/>
      <c r="E4312" s="1"/>
      <c r="F4312" s="1"/>
      <c r="G4312" s="1"/>
      <c r="H4312" s="2"/>
      <c r="I4312" s="1"/>
      <c r="J4312" s="1"/>
      <c r="K4312" s="2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2"/>
      <c r="BF4312" s="1"/>
      <c r="BG4312" s="1"/>
      <c r="BH4312" s="1"/>
      <c r="BI4312" s="1"/>
      <c r="BJ4312" s="1"/>
      <c r="BK4312" s="1"/>
      <c r="BL4312" s="1"/>
      <c r="BM4312" s="1"/>
      <c r="BN4312" s="2"/>
      <c r="BO4312" s="1"/>
      <c r="BP4312" s="1"/>
      <c r="BQ4312" s="1"/>
      <c r="BR4312" s="2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2"/>
      <c r="CG4312" s="1"/>
      <c r="CH4312" s="1"/>
      <c r="CI4312" s="2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2"/>
      <c r="DR4312" s="1"/>
      <c r="DS4312" s="1"/>
      <c r="DT4312" s="1"/>
      <c r="DU4312" s="1"/>
      <c r="DV4312" s="1"/>
      <c r="DW4312" s="1"/>
    </row>
    <row r="4313" spans="1:127" x14ac:dyDescent="0.3">
      <c r="A4313" s="1"/>
      <c r="B4313" s="1"/>
      <c r="C4313" s="1"/>
      <c r="D4313" s="1"/>
      <c r="E4313" s="1"/>
      <c r="F4313" s="1"/>
      <c r="G4313" s="1"/>
      <c r="H4313" s="2"/>
      <c r="I4313" s="1"/>
      <c r="J4313" s="1"/>
      <c r="K4313" s="2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2"/>
      <c r="BF4313" s="1"/>
      <c r="BG4313" s="1"/>
      <c r="BH4313" s="1"/>
      <c r="BI4313" s="1"/>
      <c r="BJ4313" s="1"/>
      <c r="BK4313" s="1"/>
      <c r="BL4313" s="1"/>
      <c r="BM4313" s="1"/>
      <c r="BN4313" s="2"/>
      <c r="BO4313" s="1"/>
      <c r="BP4313" s="1"/>
      <c r="BQ4313" s="1"/>
      <c r="BR4313" s="2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2"/>
      <c r="CG4313" s="1"/>
      <c r="CH4313" s="1"/>
      <c r="CI4313" s="2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2"/>
      <c r="DR4313" s="1"/>
      <c r="DS4313" s="1"/>
      <c r="DT4313" s="1"/>
      <c r="DU4313" s="1"/>
      <c r="DV4313" s="1"/>
      <c r="DW4313" s="1"/>
    </row>
    <row r="4314" spans="1:127" x14ac:dyDescent="0.3">
      <c r="A4314" s="1"/>
      <c r="B4314" s="1"/>
      <c r="C4314" s="1"/>
      <c r="D4314" s="1"/>
      <c r="E4314" s="1"/>
      <c r="F4314" s="1"/>
      <c r="G4314" s="1"/>
      <c r="H4314" s="2"/>
      <c r="I4314" s="1"/>
      <c r="J4314" s="1"/>
      <c r="K4314" s="2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2"/>
      <c r="BF4314" s="1"/>
      <c r="BG4314" s="1"/>
      <c r="BH4314" s="1"/>
      <c r="BI4314" s="1"/>
      <c r="BJ4314" s="1"/>
      <c r="BK4314" s="1"/>
      <c r="BL4314" s="1"/>
      <c r="BM4314" s="1"/>
      <c r="BN4314" s="2"/>
      <c r="BO4314" s="1"/>
      <c r="BP4314" s="1"/>
      <c r="BQ4314" s="1"/>
      <c r="BR4314" s="2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2"/>
      <c r="CG4314" s="1"/>
      <c r="CH4314" s="1"/>
      <c r="CI4314" s="2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2"/>
      <c r="DR4314" s="1"/>
      <c r="DS4314" s="1"/>
      <c r="DT4314" s="1"/>
      <c r="DU4314" s="1"/>
      <c r="DV4314" s="1"/>
      <c r="DW4314" s="1"/>
    </row>
    <row r="4315" spans="1:127" x14ac:dyDescent="0.3">
      <c r="A4315" s="1"/>
      <c r="B4315" s="1"/>
      <c r="C4315" s="1"/>
      <c r="D4315" s="1"/>
      <c r="E4315" s="1"/>
      <c r="F4315" s="1"/>
      <c r="G4315" s="1"/>
      <c r="H4315" s="2"/>
      <c r="I4315" s="1"/>
      <c r="J4315" s="1"/>
      <c r="K4315" s="2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2"/>
      <c r="BF4315" s="1"/>
      <c r="BG4315" s="1"/>
      <c r="BH4315" s="1"/>
      <c r="BI4315" s="1"/>
      <c r="BJ4315" s="1"/>
      <c r="BK4315" s="1"/>
      <c r="BL4315" s="1"/>
      <c r="BM4315" s="1"/>
      <c r="BN4315" s="2"/>
      <c r="BO4315" s="1"/>
      <c r="BP4315" s="1"/>
      <c r="BQ4315" s="1"/>
      <c r="BR4315" s="2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2"/>
      <c r="CG4315" s="1"/>
      <c r="CH4315" s="1"/>
      <c r="CI4315" s="2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2"/>
      <c r="DR4315" s="1"/>
      <c r="DS4315" s="1"/>
      <c r="DT4315" s="1"/>
      <c r="DU4315" s="1"/>
      <c r="DV4315" s="1"/>
      <c r="DW4315" s="1"/>
    </row>
    <row r="4316" spans="1:127" x14ac:dyDescent="0.3">
      <c r="A4316" s="1"/>
      <c r="B4316" s="1"/>
      <c r="C4316" s="1"/>
      <c r="D4316" s="1"/>
      <c r="E4316" s="1"/>
      <c r="F4316" s="1"/>
      <c r="G4316" s="1"/>
      <c r="H4316" s="2"/>
      <c r="I4316" s="1"/>
      <c r="J4316" s="1"/>
      <c r="K4316" s="2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2"/>
      <c r="BF4316" s="1"/>
      <c r="BG4316" s="1"/>
      <c r="BH4316" s="1"/>
      <c r="BI4316" s="1"/>
      <c r="BJ4316" s="1"/>
      <c r="BK4316" s="1"/>
      <c r="BL4316" s="1"/>
      <c r="BM4316" s="1"/>
      <c r="BN4316" s="2"/>
      <c r="BO4316" s="1"/>
      <c r="BP4316" s="1"/>
      <c r="BQ4316" s="1"/>
      <c r="BR4316" s="2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2"/>
      <c r="CG4316" s="1"/>
      <c r="CH4316" s="1"/>
      <c r="CI4316" s="2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2"/>
      <c r="DR4316" s="1"/>
      <c r="DS4316" s="1"/>
      <c r="DT4316" s="1"/>
      <c r="DU4316" s="1"/>
      <c r="DV4316" s="1"/>
      <c r="DW4316" s="1"/>
    </row>
    <row r="4317" spans="1:127" x14ac:dyDescent="0.3">
      <c r="A4317" s="1"/>
      <c r="B4317" s="1"/>
      <c r="C4317" s="1"/>
      <c r="D4317" s="1"/>
      <c r="E4317" s="1"/>
      <c r="F4317" s="1"/>
      <c r="G4317" s="2"/>
      <c r="H4317" s="2"/>
      <c r="I4317" s="1"/>
      <c r="J4317" s="1"/>
      <c r="K4317" s="2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2"/>
      <c r="BF4317" s="1"/>
      <c r="BG4317" s="1"/>
      <c r="BH4317" s="1"/>
      <c r="BI4317" s="1"/>
      <c r="BJ4317" s="1"/>
      <c r="BK4317" s="1"/>
      <c r="BL4317" s="1"/>
      <c r="BM4317" s="1"/>
      <c r="BN4317" s="2"/>
      <c r="BO4317" s="1"/>
      <c r="BP4317" s="1"/>
      <c r="BQ4317" s="1"/>
      <c r="BR4317" s="2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2"/>
      <c r="CG4317" s="1"/>
      <c r="CH4317" s="1"/>
      <c r="CI4317" s="2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2"/>
      <c r="CU4317" s="2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2"/>
      <c r="DR4317" s="1"/>
      <c r="DS4317" s="1"/>
      <c r="DT4317" s="1"/>
      <c r="DU4317" s="2"/>
      <c r="DV4317" s="1"/>
      <c r="DW4317" s="1"/>
    </row>
    <row r="4318" spans="1:127" x14ac:dyDescent="0.3">
      <c r="A4318" s="1"/>
      <c r="B4318" s="1"/>
      <c r="C4318" s="1"/>
      <c r="D4318" s="1"/>
      <c r="E4318" s="1"/>
      <c r="F4318" s="1"/>
      <c r="G4318" s="2"/>
      <c r="H4318" s="2"/>
      <c r="I4318" s="1"/>
      <c r="J4318" s="1"/>
      <c r="K4318" s="2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2"/>
      <c r="BF4318" s="1"/>
      <c r="BG4318" s="1"/>
      <c r="BH4318" s="1"/>
      <c r="BI4318" s="1"/>
      <c r="BJ4318" s="1"/>
      <c r="BK4318" s="1"/>
      <c r="BL4318" s="1"/>
      <c r="BM4318" s="1"/>
      <c r="BN4318" s="2"/>
      <c r="BO4318" s="1"/>
      <c r="BP4318" s="1"/>
      <c r="BQ4318" s="1"/>
      <c r="BR4318" s="2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2"/>
      <c r="CG4318" s="1"/>
      <c r="CH4318" s="1"/>
      <c r="CI4318" s="2"/>
      <c r="CJ4318" s="1"/>
      <c r="CK4318" s="1"/>
      <c r="CL4318" s="1"/>
      <c r="CM4318" s="1"/>
      <c r="CN4318" s="1"/>
      <c r="CO4318" s="1"/>
      <c r="CP4318" s="1"/>
      <c r="CQ4318" s="1"/>
      <c r="CR4318" s="2"/>
      <c r="CS4318" s="2"/>
      <c r="CT4318" s="2"/>
      <c r="CU4318" s="2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2"/>
      <c r="DR4318" s="1"/>
      <c r="DS4318" s="1"/>
      <c r="DT4318" s="1"/>
      <c r="DU4318" s="2"/>
      <c r="DV4318" s="1"/>
      <c r="DW4318" s="1"/>
    </row>
    <row r="4319" spans="1:127" x14ac:dyDescent="0.3">
      <c r="A4319" s="1"/>
      <c r="B4319" s="1"/>
      <c r="C4319" s="1"/>
      <c r="D4319" s="1"/>
      <c r="E4319" s="1"/>
      <c r="F4319" s="1"/>
      <c r="G4319" s="2"/>
      <c r="H4319" s="2"/>
      <c r="I4319" s="1"/>
      <c r="J4319" s="1"/>
      <c r="K4319" s="2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2"/>
      <c r="BF4319" s="1"/>
      <c r="BG4319" s="1"/>
      <c r="BH4319" s="1"/>
      <c r="BI4319" s="1"/>
      <c r="BJ4319" s="1"/>
      <c r="BK4319" s="1"/>
      <c r="BL4319" s="1"/>
      <c r="BM4319" s="1"/>
      <c r="BN4319" s="2"/>
      <c r="BO4319" s="1"/>
      <c r="BP4319" s="1"/>
      <c r="BQ4319" s="1"/>
      <c r="BR4319" s="2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2"/>
      <c r="CG4319" s="1"/>
      <c r="CH4319" s="1"/>
      <c r="CI4319" s="2"/>
      <c r="CJ4319" s="1"/>
      <c r="CK4319" s="1"/>
      <c r="CL4319" s="1"/>
      <c r="CM4319" s="1"/>
      <c r="CN4319" s="1"/>
      <c r="CO4319" s="1"/>
      <c r="CP4319" s="1"/>
      <c r="CQ4319" s="1"/>
      <c r="CR4319" s="2"/>
      <c r="CS4319" s="2"/>
      <c r="CT4319" s="2"/>
      <c r="CU4319" s="2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2"/>
      <c r="DR4319" s="1"/>
      <c r="DS4319" s="1"/>
      <c r="DT4319" s="1"/>
      <c r="DU4319" s="2"/>
      <c r="DV4319" s="1"/>
      <c r="DW4319" s="1"/>
    </row>
    <row r="4320" spans="1:127" x14ac:dyDescent="0.3">
      <c r="A4320" s="1"/>
      <c r="B4320" s="1"/>
      <c r="C4320" s="1"/>
      <c r="D4320" s="1"/>
      <c r="E4320" s="1"/>
      <c r="F4320" s="1"/>
      <c r="G4320" s="1"/>
      <c r="H4320" s="2"/>
      <c r="I4320" s="1"/>
      <c r="J4320" s="1"/>
      <c r="K4320" s="2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2"/>
      <c r="BF4320" s="1"/>
      <c r="BG4320" s="1"/>
      <c r="BH4320" s="1"/>
      <c r="BI4320" s="1"/>
      <c r="BJ4320" s="1"/>
      <c r="BK4320" s="1"/>
      <c r="BL4320" s="1"/>
      <c r="BM4320" s="1"/>
      <c r="BN4320" s="2"/>
      <c r="BO4320" s="1"/>
      <c r="BP4320" s="1"/>
      <c r="BQ4320" s="1"/>
      <c r="BR4320" s="2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2"/>
      <c r="CG4320" s="1"/>
      <c r="CH4320" s="1"/>
      <c r="CI4320" s="2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2"/>
      <c r="DR4320" s="1"/>
      <c r="DS4320" s="1"/>
      <c r="DT4320" s="1"/>
      <c r="DU4320" s="1"/>
      <c r="DV4320" s="1"/>
      <c r="DW4320" s="1"/>
    </row>
    <row r="4321" spans="1:127" x14ac:dyDescent="0.3">
      <c r="A4321" s="1"/>
      <c r="B4321" s="1"/>
      <c r="C4321" s="1"/>
      <c r="D4321" s="1"/>
      <c r="E4321" s="1"/>
      <c r="F4321" s="1"/>
      <c r="G4321" s="2"/>
      <c r="H4321" s="2"/>
      <c r="I4321" s="1"/>
      <c r="J4321" s="1"/>
      <c r="K4321" s="2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2"/>
      <c r="BF4321" s="1"/>
      <c r="BG4321" s="1"/>
      <c r="BH4321" s="1"/>
      <c r="BI4321" s="1"/>
      <c r="BJ4321" s="1"/>
      <c r="BK4321" s="1"/>
      <c r="BL4321" s="1"/>
      <c r="BM4321" s="1"/>
      <c r="BN4321" s="2"/>
      <c r="BO4321" s="1"/>
      <c r="BP4321" s="1"/>
      <c r="BQ4321" s="1"/>
      <c r="BR4321" s="2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2"/>
      <c r="CG4321" s="1"/>
      <c r="CH4321" s="1"/>
      <c r="CI4321" s="2"/>
      <c r="CJ4321" s="1"/>
      <c r="CK4321" s="1"/>
      <c r="CL4321" s="1"/>
      <c r="CM4321" s="1"/>
      <c r="CN4321" s="1"/>
      <c r="CO4321" s="1"/>
      <c r="CP4321" s="1"/>
      <c r="CQ4321" s="1"/>
      <c r="CR4321" s="2"/>
      <c r="CS4321" s="2"/>
      <c r="CT4321" s="2"/>
      <c r="CU4321" s="2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2"/>
      <c r="DR4321" s="1"/>
      <c r="DS4321" s="1"/>
      <c r="DT4321" s="1"/>
      <c r="DU4321" s="2"/>
      <c r="DV4321" s="1"/>
      <c r="DW4321" s="1"/>
    </row>
    <row r="4322" spans="1:127" x14ac:dyDescent="0.3">
      <c r="A4322" s="1"/>
      <c r="B4322" s="1"/>
      <c r="C4322" s="1"/>
      <c r="D4322" s="1"/>
      <c r="E4322" s="1"/>
      <c r="F4322" s="1"/>
      <c r="G4322" s="2"/>
      <c r="H4322" s="2"/>
      <c r="I4322" s="1"/>
      <c r="J4322" s="1"/>
      <c r="K4322" s="2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2"/>
      <c r="BF4322" s="1"/>
      <c r="BG4322" s="1"/>
      <c r="BH4322" s="1"/>
      <c r="BI4322" s="1"/>
      <c r="BJ4322" s="1"/>
      <c r="BK4322" s="1"/>
      <c r="BL4322" s="1"/>
      <c r="BM4322" s="1"/>
      <c r="BN4322" s="2"/>
      <c r="BO4322" s="1"/>
      <c r="BP4322" s="1"/>
      <c r="BQ4322" s="1"/>
      <c r="BR4322" s="2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2"/>
      <c r="CG4322" s="1"/>
      <c r="CH4322" s="1"/>
      <c r="CI4322" s="2"/>
      <c r="CJ4322" s="1"/>
      <c r="CK4322" s="1"/>
      <c r="CL4322" s="1"/>
      <c r="CM4322" s="1"/>
      <c r="CN4322" s="1"/>
      <c r="CO4322" s="1"/>
      <c r="CP4322" s="1"/>
      <c r="CQ4322" s="1"/>
      <c r="CR4322" s="2"/>
      <c r="CS4322" s="2"/>
      <c r="CT4322" s="2"/>
      <c r="CU4322" s="2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2"/>
      <c r="DR4322" s="1"/>
      <c r="DS4322" s="1"/>
      <c r="DT4322" s="1"/>
      <c r="DU4322" s="2"/>
      <c r="DV4322" s="1"/>
      <c r="DW4322" s="1"/>
    </row>
    <row r="4323" spans="1:127" x14ac:dyDescent="0.3">
      <c r="A4323" s="1"/>
      <c r="B4323" s="1"/>
      <c r="C4323" s="1"/>
      <c r="D4323" s="1"/>
      <c r="E4323" s="1"/>
      <c r="F4323" s="1"/>
      <c r="G4323" s="2"/>
      <c r="H4323" s="2"/>
      <c r="I4323" s="1"/>
      <c r="J4323" s="1"/>
      <c r="K4323" s="2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2"/>
      <c r="BF4323" s="1"/>
      <c r="BG4323" s="1"/>
      <c r="BH4323" s="1"/>
      <c r="BI4323" s="1"/>
      <c r="BJ4323" s="1"/>
      <c r="BK4323" s="1"/>
      <c r="BL4323" s="1"/>
      <c r="BM4323" s="1"/>
      <c r="BN4323" s="2"/>
      <c r="BO4323" s="1"/>
      <c r="BP4323" s="1"/>
      <c r="BQ4323" s="1"/>
      <c r="BR4323" s="2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2"/>
      <c r="CG4323" s="1"/>
      <c r="CH4323" s="1"/>
      <c r="CI4323" s="2"/>
      <c r="CJ4323" s="1"/>
      <c r="CK4323" s="1"/>
      <c r="CL4323" s="1"/>
      <c r="CM4323" s="1"/>
      <c r="CN4323" s="1"/>
      <c r="CO4323" s="1"/>
      <c r="CP4323" s="1"/>
      <c r="CQ4323" s="1"/>
      <c r="CR4323" s="2"/>
      <c r="CS4323" s="2"/>
      <c r="CT4323" s="2"/>
      <c r="CU4323" s="2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2"/>
      <c r="DR4323" s="1"/>
      <c r="DS4323" s="1"/>
      <c r="DT4323" s="1"/>
      <c r="DU4323" s="2"/>
      <c r="DV4323" s="1"/>
      <c r="DW4323" s="1"/>
    </row>
    <row r="4324" spans="1:127" x14ac:dyDescent="0.3">
      <c r="A4324" s="1"/>
      <c r="B4324" s="1"/>
      <c r="C4324" s="1"/>
      <c r="D4324" s="1"/>
      <c r="E4324" s="1"/>
      <c r="F4324" s="1"/>
      <c r="G4324" s="2"/>
      <c r="H4324" s="2"/>
      <c r="I4324" s="1"/>
      <c r="J4324" s="1"/>
      <c r="K4324" s="2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2"/>
      <c r="BF4324" s="1"/>
      <c r="BG4324" s="1"/>
      <c r="BH4324" s="1"/>
      <c r="BI4324" s="1"/>
      <c r="BJ4324" s="1"/>
      <c r="BK4324" s="1"/>
      <c r="BL4324" s="1"/>
      <c r="BM4324" s="1"/>
      <c r="BN4324" s="2"/>
      <c r="BO4324" s="1"/>
      <c r="BP4324" s="1"/>
      <c r="BQ4324" s="1"/>
      <c r="BR4324" s="2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2"/>
      <c r="CG4324" s="1"/>
      <c r="CH4324" s="1"/>
      <c r="CI4324" s="2"/>
      <c r="CJ4324" s="1"/>
      <c r="CK4324" s="1"/>
      <c r="CL4324" s="1"/>
      <c r="CM4324" s="1"/>
      <c r="CN4324" s="1"/>
      <c r="CO4324" s="1"/>
      <c r="CP4324" s="1"/>
      <c r="CQ4324" s="1"/>
      <c r="CR4324" s="2"/>
      <c r="CS4324" s="2"/>
      <c r="CT4324" s="2"/>
      <c r="CU4324" s="2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2"/>
      <c r="DR4324" s="1"/>
      <c r="DS4324" s="1"/>
      <c r="DT4324" s="1"/>
      <c r="DU4324" s="2"/>
      <c r="DV4324" s="1"/>
      <c r="DW4324" s="1"/>
    </row>
    <row r="4325" spans="1:127" x14ac:dyDescent="0.3">
      <c r="A4325" s="1"/>
      <c r="B4325" s="1"/>
      <c r="C4325" s="1"/>
      <c r="D4325" s="1"/>
      <c r="E4325" s="1"/>
      <c r="F4325" s="1"/>
      <c r="G4325" s="2"/>
      <c r="H4325" s="2"/>
      <c r="I4325" s="1"/>
      <c r="J4325" s="1"/>
      <c r="K4325" s="2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2"/>
      <c r="BF4325" s="1"/>
      <c r="BG4325" s="1"/>
      <c r="BH4325" s="1"/>
      <c r="BI4325" s="1"/>
      <c r="BJ4325" s="1"/>
      <c r="BK4325" s="1"/>
      <c r="BL4325" s="1"/>
      <c r="BM4325" s="1"/>
      <c r="BN4325" s="2"/>
      <c r="BO4325" s="1"/>
      <c r="BP4325" s="1"/>
      <c r="BQ4325" s="1"/>
      <c r="BR4325" s="2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2"/>
      <c r="CG4325" s="1"/>
      <c r="CH4325" s="1"/>
      <c r="CI4325" s="2"/>
      <c r="CJ4325" s="1"/>
      <c r="CK4325" s="1"/>
      <c r="CL4325" s="1"/>
      <c r="CM4325" s="1"/>
      <c r="CN4325" s="1"/>
      <c r="CO4325" s="1"/>
      <c r="CP4325" s="1"/>
      <c r="CQ4325" s="1"/>
      <c r="CR4325" s="2"/>
      <c r="CS4325" s="2"/>
      <c r="CT4325" s="2"/>
      <c r="CU4325" s="2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2"/>
      <c r="DR4325" s="1"/>
      <c r="DS4325" s="1"/>
      <c r="DT4325" s="1"/>
      <c r="DU4325" s="2"/>
      <c r="DV4325" s="1"/>
      <c r="DW4325" s="1"/>
    </row>
    <row r="4326" spans="1:127" x14ac:dyDescent="0.3">
      <c r="A4326" s="1"/>
      <c r="B4326" s="1"/>
      <c r="C4326" s="1"/>
      <c r="D4326" s="1"/>
      <c r="E4326" s="1"/>
      <c r="F4326" s="1"/>
      <c r="G4326" s="2"/>
      <c r="H4326" s="2"/>
      <c r="I4326" s="1"/>
      <c r="J4326" s="1"/>
      <c r="K4326" s="2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2"/>
      <c r="BF4326" s="1"/>
      <c r="BG4326" s="1"/>
      <c r="BH4326" s="1"/>
      <c r="BI4326" s="1"/>
      <c r="BJ4326" s="1"/>
      <c r="BK4326" s="1"/>
      <c r="BL4326" s="1"/>
      <c r="BM4326" s="1"/>
      <c r="BN4326" s="2"/>
      <c r="BO4326" s="1"/>
      <c r="BP4326" s="1"/>
      <c r="BQ4326" s="1"/>
      <c r="BR4326" s="2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2"/>
      <c r="CG4326" s="1"/>
      <c r="CH4326" s="1"/>
      <c r="CI4326" s="2"/>
      <c r="CJ4326" s="1"/>
      <c r="CK4326" s="1"/>
      <c r="CL4326" s="1"/>
      <c r="CM4326" s="1"/>
      <c r="CN4326" s="1"/>
      <c r="CO4326" s="1"/>
      <c r="CP4326" s="1"/>
      <c r="CQ4326" s="1"/>
      <c r="CR4326" s="2"/>
      <c r="CS4326" s="2"/>
      <c r="CT4326" s="2"/>
      <c r="CU4326" s="2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2"/>
      <c r="DR4326" s="1"/>
      <c r="DS4326" s="1"/>
      <c r="DT4326" s="1"/>
      <c r="DU4326" s="2"/>
      <c r="DV4326" s="1"/>
      <c r="DW4326" s="1"/>
    </row>
    <row r="4327" spans="1:127" x14ac:dyDescent="0.3">
      <c r="A4327" s="1"/>
      <c r="B4327" s="1"/>
      <c r="C4327" s="1"/>
      <c r="D4327" s="1"/>
      <c r="E4327" s="1"/>
      <c r="F4327" s="1"/>
      <c r="G4327" s="2"/>
      <c r="H4327" s="2"/>
      <c r="I4327" s="1"/>
      <c r="J4327" s="1"/>
      <c r="K4327" s="2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2"/>
      <c r="BF4327" s="1"/>
      <c r="BG4327" s="1"/>
      <c r="BH4327" s="1"/>
      <c r="BI4327" s="1"/>
      <c r="BJ4327" s="1"/>
      <c r="BK4327" s="1"/>
      <c r="BL4327" s="1"/>
      <c r="BM4327" s="1"/>
      <c r="BN4327" s="2"/>
      <c r="BO4327" s="1"/>
      <c r="BP4327" s="1"/>
      <c r="BQ4327" s="1"/>
      <c r="BR4327" s="2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2"/>
      <c r="CG4327" s="1"/>
      <c r="CH4327" s="1"/>
      <c r="CI4327" s="2"/>
      <c r="CJ4327" s="1"/>
      <c r="CK4327" s="1"/>
      <c r="CL4327" s="1"/>
      <c r="CM4327" s="1"/>
      <c r="CN4327" s="1"/>
      <c r="CO4327" s="1"/>
      <c r="CP4327" s="1"/>
      <c r="CQ4327" s="1"/>
      <c r="CR4327" s="2"/>
      <c r="CS4327" s="2"/>
      <c r="CT4327" s="2"/>
      <c r="CU4327" s="2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2"/>
      <c r="DR4327" s="1"/>
      <c r="DS4327" s="1"/>
      <c r="DT4327" s="1"/>
      <c r="DU4327" s="2"/>
      <c r="DV4327" s="1"/>
      <c r="DW4327" s="1"/>
    </row>
    <row r="4328" spans="1:127" x14ac:dyDescent="0.3">
      <c r="A4328" s="1"/>
      <c r="B4328" s="1"/>
      <c r="C4328" s="1"/>
      <c r="D4328" s="1"/>
      <c r="E4328" s="1"/>
      <c r="F4328" s="1"/>
      <c r="G4328" s="2"/>
      <c r="H4328" s="2"/>
      <c r="I4328" s="1"/>
      <c r="J4328" s="1"/>
      <c r="K4328" s="2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2"/>
      <c r="BF4328" s="1"/>
      <c r="BG4328" s="1"/>
      <c r="BH4328" s="1"/>
      <c r="BI4328" s="1"/>
      <c r="BJ4328" s="1"/>
      <c r="BK4328" s="1"/>
      <c r="BL4328" s="1"/>
      <c r="BM4328" s="1"/>
      <c r="BN4328" s="2"/>
      <c r="BO4328" s="1"/>
      <c r="BP4328" s="1"/>
      <c r="BQ4328" s="1"/>
      <c r="BR4328" s="2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2"/>
      <c r="CG4328" s="1"/>
      <c r="CH4328" s="1"/>
      <c r="CI4328" s="2"/>
      <c r="CJ4328" s="1"/>
      <c r="CK4328" s="1"/>
      <c r="CL4328" s="1"/>
      <c r="CM4328" s="1"/>
      <c r="CN4328" s="1"/>
      <c r="CO4328" s="1"/>
      <c r="CP4328" s="1"/>
      <c r="CQ4328" s="1"/>
      <c r="CR4328" s="2"/>
      <c r="CS4328" s="2"/>
      <c r="CT4328" s="2"/>
      <c r="CU4328" s="2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2"/>
      <c r="DR4328" s="1"/>
      <c r="DS4328" s="1"/>
      <c r="DT4328" s="1"/>
      <c r="DU4328" s="2"/>
      <c r="DV4328" s="1"/>
      <c r="DW4328" s="1"/>
    </row>
    <row r="4329" spans="1:127" x14ac:dyDescent="0.3">
      <c r="A4329" s="1"/>
      <c r="B4329" s="1"/>
      <c r="C4329" s="1"/>
      <c r="D4329" s="1"/>
      <c r="E4329" s="1"/>
      <c r="F4329" s="1"/>
      <c r="G4329" s="2"/>
      <c r="H4329" s="2"/>
      <c r="I4329" s="1"/>
      <c r="J4329" s="1"/>
      <c r="K4329" s="2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2"/>
      <c r="BF4329" s="1"/>
      <c r="BG4329" s="1"/>
      <c r="BH4329" s="1"/>
      <c r="BI4329" s="1"/>
      <c r="BJ4329" s="1"/>
      <c r="BK4329" s="1"/>
      <c r="BL4329" s="1"/>
      <c r="BM4329" s="1"/>
      <c r="BN4329" s="2"/>
      <c r="BO4329" s="1"/>
      <c r="BP4329" s="1"/>
      <c r="BQ4329" s="1"/>
      <c r="BR4329" s="2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2"/>
      <c r="CG4329" s="1"/>
      <c r="CH4329" s="1"/>
      <c r="CI4329" s="2"/>
      <c r="CJ4329" s="1"/>
      <c r="CK4329" s="1"/>
      <c r="CL4329" s="1"/>
      <c r="CM4329" s="1"/>
      <c r="CN4329" s="1"/>
      <c r="CO4329" s="1"/>
      <c r="CP4329" s="1"/>
      <c r="CQ4329" s="1"/>
      <c r="CR4329" s="2"/>
      <c r="CS4329" s="2"/>
      <c r="CT4329" s="2"/>
      <c r="CU4329" s="2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2"/>
      <c r="DR4329" s="1"/>
      <c r="DS4329" s="1"/>
      <c r="DT4329" s="1"/>
      <c r="DU4329" s="2"/>
      <c r="DV4329" s="1"/>
      <c r="DW4329" s="1"/>
    </row>
    <row r="4330" spans="1:127" x14ac:dyDescent="0.3">
      <c r="A4330" s="1"/>
      <c r="B4330" s="1"/>
      <c r="C4330" s="1"/>
      <c r="D4330" s="1"/>
      <c r="E4330" s="1"/>
      <c r="F4330" s="1"/>
      <c r="G4330" s="2"/>
      <c r="H4330" s="2"/>
      <c r="I4330" s="1"/>
      <c r="J4330" s="1"/>
      <c r="K4330" s="2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2"/>
      <c r="BF4330" s="1"/>
      <c r="BG4330" s="1"/>
      <c r="BH4330" s="1"/>
      <c r="BI4330" s="1"/>
      <c r="BJ4330" s="1"/>
      <c r="BK4330" s="1"/>
      <c r="BL4330" s="1"/>
      <c r="BM4330" s="1"/>
      <c r="BN4330" s="2"/>
      <c r="BO4330" s="1"/>
      <c r="BP4330" s="1"/>
      <c r="BQ4330" s="1"/>
      <c r="BR4330" s="2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2"/>
      <c r="CG4330" s="1"/>
      <c r="CH4330" s="1"/>
      <c r="CI4330" s="2"/>
      <c r="CJ4330" s="1"/>
      <c r="CK4330" s="1"/>
      <c r="CL4330" s="1"/>
      <c r="CM4330" s="1"/>
      <c r="CN4330" s="1"/>
      <c r="CO4330" s="1"/>
      <c r="CP4330" s="1"/>
      <c r="CQ4330" s="1"/>
      <c r="CR4330" s="2"/>
      <c r="CS4330" s="2"/>
      <c r="CT4330" s="2"/>
      <c r="CU4330" s="2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2"/>
      <c r="DR4330" s="1"/>
      <c r="DS4330" s="1"/>
      <c r="DT4330" s="1"/>
      <c r="DU4330" s="2"/>
      <c r="DV4330" s="1"/>
      <c r="DW4330" s="1"/>
    </row>
    <row r="4331" spans="1:127" x14ac:dyDescent="0.3">
      <c r="A4331" s="1"/>
      <c r="B4331" s="1"/>
      <c r="C4331" s="1"/>
      <c r="D4331" s="1"/>
      <c r="E4331" s="1"/>
      <c r="F4331" s="1"/>
      <c r="G4331" s="2"/>
      <c r="H4331" s="2"/>
      <c r="I4331" s="1"/>
      <c r="J4331" s="1"/>
      <c r="K4331" s="2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2"/>
      <c r="BF4331" s="1"/>
      <c r="BG4331" s="1"/>
      <c r="BH4331" s="1"/>
      <c r="BI4331" s="1"/>
      <c r="BJ4331" s="1"/>
      <c r="BK4331" s="1"/>
      <c r="BL4331" s="1"/>
      <c r="BM4331" s="1"/>
      <c r="BN4331" s="2"/>
      <c r="BO4331" s="1"/>
      <c r="BP4331" s="1"/>
      <c r="BQ4331" s="1"/>
      <c r="BR4331" s="2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2"/>
      <c r="CG4331" s="1"/>
      <c r="CH4331" s="1"/>
      <c r="CI4331" s="2"/>
      <c r="CJ4331" s="1"/>
      <c r="CK4331" s="1"/>
      <c r="CL4331" s="1"/>
      <c r="CM4331" s="1"/>
      <c r="CN4331" s="1"/>
      <c r="CO4331" s="1"/>
      <c r="CP4331" s="1"/>
      <c r="CQ4331" s="1"/>
      <c r="CR4331" s="2"/>
      <c r="CS4331" s="2"/>
      <c r="CT4331" s="2"/>
      <c r="CU4331" s="2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2"/>
      <c r="DR4331" s="1"/>
      <c r="DS4331" s="1"/>
      <c r="DT4331" s="1"/>
      <c r="DU4331" s="2"/>
      <c r="DV4331" s="1"/>
      <c r="DW4331" s="1"/>
    </row>
    <row r="4332" spans="1:127" x14ac:dyDescent="0.3">
      <c r="A4332" s="1"/>
      <c r="B4332" s="1"/>
      <c r="C4332" s="1"/>
      <c r="D4332" s="1"/>
      <c r="E4332" s="1"/>
      <c r="F4332" s="1"/>
      <c r="G4332" s="2"/>
      <c r="H4332" s="2"/>
      <c r="I4332" s="1"/>
      <c r="J4332" s="1"/>
      <c r="K4332" s="2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2"/>
      <c r="BF4332" s="1"/>
      <c r="BG4332" s="1"/>
      <c r="BH4332" s="1"/>
      <c r="BI4332" s="1"/>
      <c r="BJ4332" s="1"/>
      <c r="BK4332" s="1"/>
      <c r="BL4332" s="1"/>
      <c r="BM4332" s="1"/>
      <c r="BN4332" s="2"/>
      <c r="BO4332" s="1"/>
      <c r="BP4332" s="1"/>
      <c r="BQ4332" s="1"/>
      <c r="BR4332" s="2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2"/>
      <c r="CG4332" s="1"/>
      <c r="CH4332" s="1"/>
      <c r="CI4332" s="2"/>
      <c r="CJ4332" s="1"/>
      <c r="CK4332" s="1"/>
      <c r="CL4332" s="1"/>
      <c r="CM4332" s="1"/>
      <c r="CN4332" s="1"/>
      <c r="CO4332" s="1"/>
      <c r="CP4332" s="1"/>
      <c r="CQ4332" s="1"/>
      <c r="CR4332" s="2"/>
      <c r="CS4332" s="2"/>
      <c r="CT4332" s="2"/>
      <c r="CU4332" s="2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2"/>
      <c r="DR4332" s="1"/>
      <c r="DS4332" s="1"/>
      <c r="DT4332" s="1"/>
      <c r="DU4332" s="2"/>
      <c r="DV4332" s="1"/>
      <c r="DW4332" s="1"/>
    </row>
    <row r="4333" spans="1:127" x14ac:dyDescent="0.3">
      <c r="A4333" s="1"/>
      <c r="B4333" s="1"/>
      <c r="C4333" s="1"/>
      <c r="D4333" s="1"/>
      <c r="E4333" s="1"/>
      <c r="F4333" s="1"/>
      <c r="G4333" s="2"/>
      <c r="H4333" s="2"/>
      <c r="I4333" s="1"/>
      <c r="J4333" s="1"/>
      <c r="K4333" s="2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2"/>
      <c r="BF4333" s="1"/>
      <c r="BG4333" s="1"/>
      <c r="BH4333" s="1"/>
      <c r="BI4333" s="1"/>
      <c r="BJ4333" s="1"/>
      <c r="BK4333" s="1"/>
      <c r="BL4333" s="1"/>
      <c r="BM4333" s="1"/>
      <c r="BN4333" s="2"/>
      <c r="BO4333" s="1"/>
      <c r="BP4333" s="1"/>
      <c r="BQ4333" s="1"/>
      <c r="BR4333" s="2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2"/>
      <c r="CG4333" s="1"/>
      <c r="CH4333" s="1"/>
      <c r="CI4333" s="2"/>
      <c r="CJ4333" s="1"/>
      <c r="CK4333" s="1"/>
      <c r="CL4333" s="1"/>
      <c r="CM4333" s="1"/>
      <c r="CN4333" s="1"/>
      <c r="CO4333" s="1"/>
      <c r="CP4333" s="1"/>
      <c r="CQ4333" s="1"/>
      <c r="CR4333" s="2"/>
      <c r="CS4333" s="2"/>
      <c r="CT4333" s="2"/>
      <c r="CU4333" s="2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2"/>
      <c r="DR4333" s="1"/>
      <c r="DS4333" s="1"/>
      <c r="DT4333" s="1"/>
      <c r="DU4333" s="2"/>
      <c r="DV4333" s="1"/>
      <c r="DW4333" s="1"/>
    </row>
    <row r="4334" spans="1:127" x14ac:dyDescent="0.3">
      <c r="A4334" s="1"/>
      <c r="B4334" s="1"/>
      <c r="C4334" s="1"/>
      <c r="D4334" s="1"/>
      <c r="E4334" s="1"/>
      <c r="F4334" s="1"/>
      <c r="G4334" s="2"/>
      <c r="H4334" s="2"/>
      <c r="I4334" s="1"/>
      <c r="J4334" s="1"/>
      <c r="K4334" s="2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2"/>
      <c r="BF4334" s="1"/>
      <c r="BG4334" s="1"/>
      <c r="BH4334" s="1"/>
      <c r="BI4334" s="1"/>
      <c r="BJ4334" s="1"/>
      <c r="BK4334" s="1"/>
      <c r="BL4334" s="1"/>
      <c r="BM4334" s="1"/>
      <c r="BN4334" s="2"/>
      <c r="BO4334" s="1"/>
      <c r="BP4334" s="1"/>
      <c r="BQ4334" s="1"/>
      <c r="BR4334" s="2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2"/>
      <c r="CG4334" s="1"/>
      <c r="CH4334" s="1"/>
      <c r="CI4334" s="2"/>
      <c r="CJ4334" s="1"/>
      <c r="CK4334" s="1"/>
      <c r="CL4334" s="1"/>
      <c r="CM4334" s="1"/>
      <c r="CN4334" s="1"/>
      <c r="CO4334" s="1"/>
      <c r="CP4334" s="1"/>
      <c r="CQ4334" s="1"/>
      <c r="CR4334" s="2"/>
      <c r="CS4334" s="2"/>
      <c r="CT4334" s="2"/>
      <c r="CU4334" s="2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2"/>
      <c r="DR4334" s="1"/>
      <c r="DS4334" s="1"/>
      <c r="DT4334" s="1"/>
      <c r="DU4334" s="2"/>
      <c r="DV4334" s="1"/>
      <c r="DW4334" s="1"/>
    </row>
    <row r="4335" spans="1:127" x14ac:dyDescent="0.3">
      <c r="A4335" s="1"/>
      <c r="B4335" s="1"/>
      <c r="C4335" s="1"/>
      <c r="D4335" s="1"/>
      <c r="E4335" s="1"/>
      <c r="F4335" s="1"/>
      <c r="G4335" s="2"/>
      <c r="H4335" s="2"/>
      <c r="I4335" s="1"/>
      <c r="J4335" s="1"/>
      <c r="K4335" s="2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2"/>
      <c r="BF4335" s="1"/>
      <c r="BG4335" s="1"/>
      <c r="BH4335" s="1"/>
      <c r="BI4335" s="1"/>
      <c r="BJ4335" s="1"/>
      <c r="BK4335" s="1"/>
      <c r="BL4335" s="1"/>
      <c r="BM4335" s="1"/>
      <c r="BN4335" s="2"/>
      <c r="BO4335" s="1"/>
      <c r="BP4335" s="1"/>
      <c r="BQ4335" s="1"/>
      <c r="BR4335" s="2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2"/>
      <c r="CG4335" s="1"/>
      <c r="CH4335" s="1"/>
      <c r="CI4335" s="2"/>
      <c r="CJ4335" s="1"/>
      <c r="CK4335" s="1"/>
      <c r="CL4335" s="1"/>
      <c r="CM4335" s="1"/>
      <c r="CN4335" s="1"/>
      <c r="CO4335" s="1"/>
      <c r="CP4335" s="1"/>
      <c r="CQ4335" s="1"/>
      <c r="CR4335" s="2"/>
      <c r="CS4335" s="2"/>
      <c r="CT4335" s="2"/>
      <c r="CU4335" s="2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2"/>
      <c r="DR4335" s="1"/>
      <c r="DS4335" s="1"/>
      <c r="DT4335" s="1"/>
      <c r="DU4335" s="2"/>
      <c r="DV4335" s="1"/>
      <c r="DW4335" s="1"/>
    </row>
    <row r="4336" spans="1:127" x14ac:dyDescent="0.3">
      <c r="A4336" s="1"/>
      <c r="B4336" s="1"/>
      <c r="C4336" s="1"/>
      <c r="D4336" s="1"/>
      <c r="E4336" s="1"/>
      <c r="F4336" s="1"/>
      <c r="G4336" s="2"/>
      <c r="H4336" s="2"/>
      <c r="I4336" s="1"/>
      <c r="J4336" s="1"/>
      <c r="K4336" s="2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2"/>
      <c r="BF4336" s="1"/>
      <c r="BG4336" s="1"/>
      <c r="BH4336" s="1"/>
      <c r="BI4336" s="1"/>
      <c r="BJ4336" s="1"/>
      <c r="BK4336" s="1"/>
      <c r="BL4336" s="1"/>
      <c r="BM4336" s="1"/>
      <c r="BN4336" s="2"/>
      <c r="BO4336" s="1"/>
      <c r="BP4336" s="1"/>
      <c r="BQ4336" s="1"/>
      <c r="BR4336" s="2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2"/>
      <c r="CG4336" s="1"/>
      <c r="CH4336" s="1"/>
      <c r="CI4336" s="2"/>
      <c r="CJ4336" s="1"/>
      <c r="CK4336" s="1"/>
      <c r="CL4336" s="1"/>
      <c r="CM4336" s="1"/>
      <c r="CN4336" s="1"/>
      <c r="CO4336" s="1"/>
      <c r="CP4336" s="1"/>
      <c r="CQ4336" s="1"/>
      <c r="CR4336" s="2"/>
      <c r="CS4336" s="2"/>
      <c r="CT4336" s="2"/>
      <c r="CU4336" s="2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2"/>
      <c r="DR4336" s="1"/>
      <c r="DS4336" s="1"/>
      <c r="DT4336" s="1"/>
      <c r="DU4336" s="2"/>
      <c r="DV4336" s="1"/>
      <c r="DW4336" s="1"/>
    </row>
    <row r="4337" spans="1:127" x14ac:dyDescent="0.3">
      <c r="A4337" s="1"/>
      <c r="B4337" s="1"/>
      <c r="C4337" s="1"/>
      <c r="D4337" s="1"/>
      <c r="E4337" s="1"/>
      <c r="F4337" s="1"/>
      <c r="G4337" s="1"/>
      <c r="H4337" s="2"/>
      <c r="I4337" s="1"/>
      <c r="J4337" s="1"/>
      <c r="K4337" s="2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2"/>
      <c r="BF4337" s="1"/>
      <c r="BG4337" s="1"/>
      <c r="BH4337" s="1"/>
      <c r="BI4337" s="1"/>
      <c r="BJ4337" s="1"/>
      <c r="BK4337" s="1"/>
      <c r="BL4337" s="1"/>
      <c r="BM4337" s="1"/>
      <c r="BN4337" s="2"/>
      <c r="BO4337" s="1"/>
      <c r="BP4337" s="1"/>
      <c r="BQ4337" s="1"/>
      <c r="BR4337" s="2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2"/>
      <c r="CG4337" s="1"/>
      <c r="CH4337" s="1"/>
      <c r="CI4337" s="2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2"/>
      <c r="DR4337" s="1"/>
      <c r="DS4337" s="1"/>
      <c r="DT4337" s="1"/>
      <c r="DU4337" s="1"/>
      <c r="DV4337" s="1"/>
      <c r="DW4337" s="1"/>
    </row>
    <row r="4338" spans="1:127" x14ac:dyDescent="0.3">
      <c r="A4338" s="1"/>
      <c r="B4338" s="1"/>
      <c r="C4338" s="1"/>
      <c r="D4338" s="1"/>
      <c r="E4338" s="1"/>
      <c r="F4338" s="1"/>
      <c r="G4338" s="1"/>
      <c r="H4338" s="2"/>
      <c r="I4338" s="1"/>
      <c r="J4338" s="1"/>
      <c r="K4338" s="2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2"/>
      <c r="BF4338" s="1"/>
      <c r="BG4338" s="1"/>
      <c r="BH4338" s="1"/>
      <c r="BI4338" s="1"/>
      <c r="BJ4338" s="1"/>
      <c r="BK4338" s="1"/>
      <c r="BL4338" s="1"/>
      <c r="BM4338" s="1"/>
      <c r="BN4338" s="2"/>
      <c r="BO4338" s="1"/>
      <c r="BP4338" s="1"/>
      <c r="BQ4338" s="1"/>
      <c r="BR4338" s="2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2"/>
      <c r="CG4338" s="1"/>
      <c r="CH4338" s="1"/>
      <c r="CI4338" s="2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2"/>
      <c r="DR4338" s="1"/>
      <c r="DS4338" s="1"/>
      <c r="DT4338" s="1"/>
      <c r="DU4338" s="1"/>
      <c r="DV4338" s="1"/>
      <c r="DW4338" s="1"/>
    </row>
    <row r="4339" spans="1:127" x14ac:dyDescent="0.3">
      <c r="A4339" s="1"/>
      <c r="B4339" s="1"/>
      <c r="C4339" s="1"/>
      <c r="D4339" s="1"/>
      <c r="E4339" s="1"/>
      <c r="F4339" s="1"/>
      <c r="G4339" s="1"/>
      <c r="H4339" s="2"/>
      <c r="I4339" s="1"/>
      <c r="J4339" s="1"/>
      <c r="K4339" s="2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2"/>
      <c r="BF4339" s="1"/>
      <c r="BG4339" s="1"/>
      <c r="BH4339" s="1"/>
      <c r="BI4339" s="1"/>
      <c r="BJ4339" s="1"/>
      <c r="BK4339" s="1"/>
      <c r="BL4339" s="1"/>
      <c r="BM4339" s="1"/>
      <c r="BN4339" s="2"/>
      <c r="BO4339" s="1"/>
      <c r="BP4339" s="1"/>
      <c r="BQ4339" s="1"/>
      <c r="BR4339" s="2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2"/>
      <c r="CG4339" s="1"/>
      <c r="CH4339" s="1"/>
      <c r="CI4339" s="2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2"/>
      <c r="DR4339" s="1"/>
      <c r="DS4339" s="1"/>
      <c r="DT4339" s="1"/>
      <c r="DU4339" s="1"/>
      <c r="DV4339" s="1"/>
      <c r="DW4339" s="1"/>
    </row>
    <row r="4340" spans="1:127" x14ac:dyDescent="0.3">
      <c r="A4340" s="1"/>
      <c r="B4340" s="1"/>
      <c r="C4340" s="1"/>
      <c r="D4340" s="1"/>
      <c r="E4340" s="1"/>
      <c r="F4340" s="1"/>
      <c r="G4340" s="1"/>
      <c r="H4340" s="2"/>
      <c r="I4340" s="1"/>
      <c r="J4340" s="1"/>
      <c r="K4340" s="2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2"/>
      <c r="BF4340" s="1"/>
      <c r="BG4340" s="1"/>
      <c r="BH4340" s="1"/>
      <c r="BI4340" s="1"/>
      <c r="BJ4340" s="1"/>
      <c r="BK4340" s="1"/>
      <c r="BL4340" s="1"/>
      <c r="BM4340" s="1"/>
      <c r="BN4340" s="2"/>
      <c r="BO4340" s="1"/>
      <c r="BP4340" s="1"/>
      <c r="BQ4340" s="1"/>
      <c r="BR4340" s="2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2"/>
      <c r="CG4340" s="1"/>
      <c r="CH4340" s="1"/>
      <c r="CI4340" s="2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2"/>
      <c r="DR4340" s="1"/>
      <c r="DS4340" s="1"/>
      <c r="DT4340" s="1"/>
      <c r="DU4340" s="1"/>
      <c r="DV4340" s="1"/>
      <c r="DW4340" s="1"/>
    </row>
    <row r="4341" spans="1:127" x14ac:dyDescent="0.3">
      <c r="A4341" s="1"/>
      <c r="B4341" s="1"/>
      <c r="C4341" s="1"/>
      <c r="D4341" s="1"/>
      <c r="E4341" s="1"/>
      <c r="F4341" s="1"/>
      <c r="G4341" s="1"/>
      <c r="H4341" s="2"/>
      <c r="I4341" s="1"/>
      <c r="J4341" s="1"/>
      <c r="K4341" s="2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2"/>
      <c r="BF4341" s="1"/>
      <c r="BG4341" s="1"/>
      <c r="BH4341" s="1"/>
      <c r="BI4341" s="1"/>
      <c r="BJ4341" s="1"/>
      <c r="BK4341" s="1"/>
      <c r="BL4341" s="1"/>
      <c r="BM4341" s="1"/>
      <c r="BN4341" s="2"/>
      <c r="BO4341" s="1"/>
      <c r="BP4341" s="1"/>
      <c r="BQ4341" s="1"/>
      <c r="BR4341" s="2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2"/>
      <c r="CG4341" s="1"/>
      <c r="CH4341" s="1"/>
      <c r="CI4341" s="2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2"/>
      <c r="DR4341" s="1"/>
      <c r="DS4341" s="1"/>
      <c r="DT4341" s="1"/>
      <c r="DU4341" s="1"/>
      <c r="DV4341" s="1"/>
      <c r="DW4341" s="1"/>
    </row>
    <row r="4342" spans="1:127" x14ac:dyDescent="0.3">
      <c r="A4342" s="1"/>
      <c r="B4342" s="1"/>
      <c r="C4342" s="1"/>
      <c r="D4342" s="1"/>
      <c r="E4342" s="1"/>
      <c r="F4342" s="1"/>
      <c r="G4342" s="1"/>
      <c r="H4342" s="2"/>
      <c r="I4342" s="1"/>
      <c r="J4342" s="1"/>
      <c r="K4342" s="2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2"/>
      <c r="BF4342" s="1"/>
      <c r="BG4342" s="1"/>
      <c r="BH4342" s="1"/>
      <c r="BI4342" s="1"/>
      <c r="BJ4342" s="1"/>
      <c r="BK4342" s="1"/>
      <c r="BL4342" s="1"/>
      <c r="BM4342" s="1"/>
      <c r="BN4342" s="2"/>
      <c r="BO4342" s="1"/>
      <c r="BP4342" s="1"/>
      <c r="BQ4342" s="1"/>
      <c r="BR4342" s="2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2"/>
      <c r="CG4342" s="1"/>
      <c r="CH4342" s="1"/>
      <c r="CI4342" s="2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2"/>
      <c r="DR4342" s="1"/>
      <c r="DS4342" s="1"/>
      <c r="DT4342" s="1"/>
      <c r="DU4342" s="1"/>
      <c r="DV4342" s="1"/>
      <c r="DW4342" s="1"/>
    </row>
    <row r="4343" spans="1:127" x14ac:dyDescent="0.3">
      <c r="A4343" s="1"/>
      <c r="B4343" s="1"/>
      <c r="C4343" s="1"/>
      <c r="D4343" s="1"/>
      <c r="E4343" s="1"/>
      <c r="F4343" s="1"/>
      <c r="G4343" s="1"/>
      <c r="H4343" s="2"/>
      <c r="I4343" s="1"/>
      <c r="J4343" s="1"/>
      <c r="K4343" s="2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2"/>
      <c r="BF4343" s="1"/>
      <c r="BG4343" s="1"/>
      <c r="BH4343" s="1"/>
      <c r="BI4343" s="1"/>
      <c r="BJ4343" s="1"/>
      <c r="BK4343" s="1"/>
      <c r="BL4343" s="1"/>
      <c r="BM4343" s="1"/>
      <c r="BN4343" s="2"/>
      <c r="BO4343" s="1"/>
      <c r="BP4343" s="1"/>
      <c r="BQ4343" s="1"/>
      <c r="BR4343" s="2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2"/>
      <c r="CG4343" s="1"/>
      <c r="CH4343" s="1"/>
      <c r="CI4343" s="2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2"/>
      <c r="DR4343" s="1"/>
      <c r="DS4343" s="1"/>
      <c r="DT4343" s="1"/>
      <c r="DU4343" s="1"/>
      <c r="DV4343" s="1"/>
      <c r="DW4343" s="1"/>
    </row>
    <row r="4344" spans="1:127" x14ac:dyDescent="0.3">
      <c r="A4344" s="1"/>
      <c r="B4344" s="1"/>
      <c r="C4344" s="1"/>
      <c r="D4344" s="1"/>
      <c r="E4344" s="1"/>
      <c r="F4344" s="1"/>
      <c r="G4344" s="1"/>
      <c r="H4344" s="2"/>
      <c r="I4344" s="1"/>
      <c r="J4344" s="1"/>
      <c r="K4344" s="2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2"/>
      <c r="BF4344" s="1"/>
      <c r="BG4344" s="1"/>
      <c r="BH4344" s="1"/>
      <c r="BI4344" s="1"/>
      <c r="BJ4344" s="1"/>
      <c r="BK4344" s="1"/>
      <c r="BL4344" s="1"/>
      <c r="BM4344" s="1"/>
      <c r="BN4344" s="2"/>
      <c r="BO4344" s="1"/>
      <c r="BP4344" s="1"/>
      <c r="BQ4344" s="1"/>
      <c r="BR4344" s="2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2"/>
      <c r="CG4344" s="1"/>
      <c r="CH4344" s="1"/>
      <c r="CI4344" s="2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2"/>
      <c r="DR4344" s="1"/>
      <c r="DS4344" s="1"/>
      <c r="DT4344" s="1"/>
      <c r="DU4344" s="1"/>
      <c r="DV4344" s="1"/>
      <c r="DW4344" s="1"/>
    </row>
    <row r="4345" spans="1:127" x14ac:dyDescent="0.3">
      <c r="A4345" s="1"/>
      <c r="B4345" s="1"/>
      <c r="C4345" s="1"/>
      <c r="D4345" s="1"/>
      <c r="E4345" s="1"/>
      <c r="F4345" s="1"/>
      <c r="G4345" s="1"/>
      <c r="H4345" s="2"/>
      <c r="I4345" s="1"/>
      <c r="J4345" s="1"/>
      <c r="K4345" s="2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2"/>
      <c r="BF4345" s="1"/>
      <c r="BG4345" s="1"/>
      <c r="BH4345" s="1"/>
      <c r="BI4345" s="1"/>
      <c r="BJ4345" s="1"/>
      <c r="BK4345" s="1"/>
      <c r="BL4345" s="1"/>
      <c r="BM4345" s="1"/>
      <c r="BN4345" s="2"/>
      <c r="BO4345" s="1"/>
      <c r="BP4345" s="1"/>
      <c r="BQ4345" s="1"/>
      <c r="BR4345" s="2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2"/>
      <c r="CG4345" s="1"/>
      <c r="CH4345" s="1"/>
      <c r="CI4345" s="2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2"/>
      <c r="DR4345" s="1"/>
      <c r="DS4345" s="1"/>
      <c r="DT4345" s="1"/>
      <c r="DU4345" s="1"/>
      <c r="DV4345" s="1"/>
      <c r="DW4345" s="1"/>
    </row>
    <row r="4346" spans="1:127" x14ac:dyDescent="0.3">
      <c r="A4346" s="1"/>
      <c r="B4346" s="1"/>
      <c r="C4346" s="1"/>
      <c r="D4346" s="1"/>
      <c r="E4346" s="1"/>
      <c r="F4346" s="1"/>
      <c r="G4346" s="1"/>
      <c r="H4346" s="2"/>
      <c r="I4346" s="1"/>
      <c r="J4346" s="1"/>
      <c r="K4346" s="2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2"/>
      <c r="BF4346" s="1"/>
      <c r="BG4346" s="1"/>
      <c r="BH4346" s="1"/>
      <c r="BI4346" s="1"/>
      <c r="BJ4346" s="1"/>
      <c r="BK4346" s="1"/>
      <c r="BL4346" s="1"/>
      <c r="BM4346" s="1"/>
      <c r="BN4346" s="2"/>
      <c r="BO4346" s="1"/>
      <c r="BP4346" s="1"/>
      <c r="BQ4346" s="1"/>
      <c r="BR4346" s="2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2"/>
      <c r="CG4346" s="1"/>
      <c r="CH4346" s="1"/>
      <c r="CI4346" s="2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2"/>
      <c r="DR4346" s="1"/>
      <c r="DS4346" s="1"/>
      <c r="DT4346" s="1"/>
      <c r="DU4346" s="1"/>
      <c r="DV4346" s="1"/>
      <c r="DW4346" s="1"/>
    </row>
    <row r="4347" spans="1:127" x14ac:dyDescent="0.3">
      <c r="A4347" s="1"/>
      <c r="B4347" s="1"/>
      <c r="C4347" s="1"/>
      <c r="D4347" s="1"/>
      <c r="E4347" s="1"/>
      <c r="F4347" s="1"/>
      <c r="G4347" s="1"/>
      <c r="H4347" s="2"/>
      <c r="I4347" s="1"/>
      <c r="J4347" s="1"/>
      <c r="K4347" s="2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2"/>
      <c r="BF4347" s="1"/>
      <c r="BG4347" s="1"/>
      <c r="BH4347" s="1"/>
      <c r="BI4347" s="1"/>
      <c r="BJ4347" s="1"/>
      <c r="BK4347" s="1"/>
      <c r="BL4347" s="1"/>
      <c r="BM4347" s="1"/>
      <c r="BN4347" s="2"/>
      <c r="BO4347" s="1"/>
      <c r="BP4347" s="1"/>
      <c r="BQ4347" s="1"/>
      <c r="BR4347" s="2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2"/>
      <c r="CG4347" s="1"/>
      <c r="CH4347" s="1"/>
      <c r="CI4347" s="2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2"/>
      <c r="DR4347" s="1"/>
      <c r="DS4347" s="1"/>
      <c r="DT4347" s="1"/>
      <c r="DU4347" s="1"/>
      <c r="DV4347" s="1"/>
      <c r="DW4347" s="1"/>
    </row>
    <row r="4348" spans="1:127" x14ac:dyDescent="0.3">
      <c r="A4348" s="1"/>
      <c r="B4348" s="1"/>
      <c r="C4348" s="1"/>
      <c r="D4348" s="1"/>
      <c r="E4348" s="1"/>
      <c r="F4348" s="1"/>
      <c r="G4348" s="1"/>
      <c r="H4348" s="2"/>
      <c r="I4348" s="1"/>
      <c r="J4348" s="1"/>
      <c r="K4348" s="2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2"/>
      <c r="BF4348" s="1"/>
      <c r="BG4348" s="1"/>
      <c r="BH4348" s="1"/>
      <c r="BI4348" s="1"/>
      <c r="BJ4348" s="1"/>
      <c r="BK4348" s="1"/>
      <c r="BL4348" s="1"/>
      <c r="BM4348" s="1"/>
      <c r="BN4348" s="2"/>
      <c r="BO4348" s="1"/>
      <c r="BP4348" s="1"/>
      <c r="BQ4348" s="1"/>
      <c r="BR4348" s="2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2"/>
      <c r="CG4348" s="1"/>
      <c r="CH4348" s="1"/>
      <c r="CI4348" s="2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2"/>
      <c r="DR4348" s="1"/>
      <c r="DS4348" s="1"/>
      <c r="DT4348" s="1"/>
      <c r="DU4348" s="1"/>
      <c r="DV4348" s="1"/>
      <c r="DW4348" s="1"/>
    </row>
    <row r="4349" spans="1:127" x14ac:dyDescent="0.3">
      <c r="A4349" s="1"/>
      <c r="B4349" s="1"/>
      <c r="C4349" s="1"/>
      <c r="D4349" s="1"/>
      <c r="E4349" s="1"/>
      <c r="F4349" s="1"/>
      <c r="G4349" s="1"/>
      <c r="H4349" s="2"/>
      <c r="I4349" s="1"/>
      <c r="J4349" s="1"/>
      <c r="K4349" s="2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2"/>
      <c r="BF4349" s="1"/>
      <c r="BG4349" s="1"/>
      <c r="BH4349" s="1"/>
      <c r="BI4349" s="1"/>
      <c r="BJ4349" s="1"/>
      <c r="BK4349" s="1"/>
      <c r="BL4349" s="1"/>
      <c r="BM4349" s="1"/>
      <c r="BN4349" s="2"/>
      <c r="BO4349" s="1"/>
      <c r="BP4349" s="1"/>
      <c r="BQ4349" s="1"/>
      <c r="BR4349" s="2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2"/>
      <c r="CG4349" s="1"/>
      <c r="CH4349" s="1"/>
      <c r="CI4349" s="2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2"/>
      <c r="DR4349" s="1"/>
      <c r="DS4349" s="1"/>
      <c r="DT4349" s="1"/>
      <c r="DU4349" s="1"/>
      <c r="DV4349" s="1"/>
      <c r="DW4349" s="1"/>
    </row>
    <row r="4350" spans="1:127" x14ac:dyDescent="0.3">
      <c r="A4350" s="1"/>
      <c r="B4350" s="1"/>
      <c r="C4350" s="1"/>
      <c r="D4350" s="1"/>
      <c r="E4350" s="1"/>
      <c r="F4350" s="1"/>
      <c r="G4350" s="1"/>
      <c r="H4350" s="2"/>
      <c r="I4350" s="1"/>
      <c r="J4350" s="1"/>
      <c r="K4350" s="2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2"/>
      <c r="BF4350" s="1"/>
      <c r="BG4350" s="1"/>
      <c r="BH4350" s="1"/>
      <c r="BI4350" s="1"/>
      <c r="BJ4350" s="1"/>
      <c r="BK4350" s="1"/>
      <c r="BL4350" s="1"/>
      <c r="BM4350" s="1"/>
      <c r="BN4350" s="2"/>
      <c r="BO4350" s="1"/>
      <c r="BP4350" s="1"/>
      <c r="BQ4350" s="1"/>
      <c r="BR4350" s="2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2"/>
      <c r="CG4350" s="1"/>
      <c r="CH4350" s="1"/>
      <c r="CI4350" s="2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2"/>
      <c r="DR4350" s="1"/>
      <c r="DS4350" s="1"/>
      <c r="DT4350" s="1"/>
      <c r="DU4350" s="1"/>
      <c r="DV4350" s="1"/>
      <c r="DW4350" s="1"/>
    </row>
    <row r="4351" spans="1:127" x14ac:dyDescent="0.3">
      <c r="A4351" s="1"/>
      <c r="B4351" s="1"/>
      <c r="C4351" s="1"/>
      <c r="D4351" s="1"/>
      <c r="E4351" s="1"/>
      <c r="F4351" s="1"/>
      <c r="G4351" s="2"/>
      <c r="H4351" s="2"/>
      <c r="I4351" s="1"/>
      <c r="J4351" s="1"/>
      <c r="K4351" s="2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2"/>
      <c r="BF4351" s="1"/>
      <c r="BG4351" s="1"/>
      <c r="BH4351" s="1"/>
      <c r="BI4351" s="1"/>
      <c r="BJ4351" s="1"/>
      <c r="BK4351" s="1"/>
      <c r="BL4351" s="1"/>
      <c r="BM4351" s="1"/>
      <c r="BN4351" s="2"/>
      <c r="BO4351" s="1"/>
      <c r="BP4351" s="1"/>
      <c r="BQ4351" s="1"/>
      <c r="BR4351" s="2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2"/>
      <c r="CG4351" s="1"/>
      <c r="CH4351" s="1"/>
      <c r="CI4351" s="2"/>
      <c r="CJ4351" s="1"/>
      <c r="CK4351" s="1"/>
      <c r="CL4351" s="1"/>
      <c r="CM4351" s="1"/>
      <c r="CN4351" s="1"/>
      <c r="CO4351" s="1"/>
      <c r="CP4351" s="1"/>
      <c r="CQ4351" s="1"/>
      <c r="CR4351" s="2"/>
      <c r="CS4351" s="2"/>
      <c r="CT4351" s="2"/>
      <c r="CU4351" s="2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2"/>
      <c r="DR4351" s="1"/>
      <c r="DS4351" s="1"/>
      <c r="DT4351" s="1"/>
      <c r="DU4351" s="2"/>
      <c r="DV4351" s="1"/>
      <c r="DW4351" s="1"/>
    </row>
    <row r="4352" spans="1:127" x14ac:dyDescent="0.3">
      <c r="A4352" s="1"/>
      <c r="B4352" s="1"/>
      <c r="C4352" s="1"/>
      <c r="D4352" s="1"/>
      <c r="E4352" s="1"/>
      <c r="F4352" s="1"/>
      <c r="G4352" s="1"/>
      <c r="H4352" s="2"/>
      <c r="I4352" s="1"/>
      <c r="J4352" s="1"/>
      <c r="K4352" s="2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2"/>
      <c r="BF4352" s="1"/>
      <c r="BG4352" s="1"/>
      <c r="BH4352" s="1"/>
      <c r="BI4352" s="1"/>
      <c r="BJ4352" s="1"/>
      <c r="BK4352" s="1"/>
      <c r="BL4352" s="1"/>
      <c r="BM4352" s="1"/>
      <c r="BN4352" s="2"/>
      <c r="BO4352" s="1"/>
      <c r="BP4352" s="1"/>
      <c r="BQ4352" s="1"/>
      <c r="BR4352" s="2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2"/>
      <c r="CG4352" s="1"/>
      <c r="CH4352" s="1"/>
      <c r="CI4352" s="2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2"/>
      <c r="DR4352" s="1"/>
      <c r="DS4352" s="1"/>
      <c r="DT4352" s="1"/>
      <c r="DU4352" s="2"/>
      <c r="DV4352" s="1"/>
      <c r="DW4352" s="1"/>
    </row>
    <row r="4353" spans="1:127" x14ac:dyDescent="0.3">
      <c r="A4353" s="1"/>
      <c r="B4353" s="1"/>
      <c r="C4353" s="1"/>
      <c r="D4353" s="1"/>
      <c r="E4353" s="1"/>
      <c r="F4353" s="1"/>
      <c r="G4353" s="1"/>
      <c r="H4353" s="2"/>
      <c r="I4353" s="1"/>
      <c r="J4353" s="1"/>
      <c r="K4353" s="2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2"/>
      <c r="BF4353" s="1"/>
      <c r="BG4353" s="1"/>
      <c r="BH4353" s="1"/>
      <c r="BI4353" s="1"/>
      <c r="BJ4353" s="1"/>
      <c r="BK4353" s="1"/>
      <c r="BL4353" s="1"/>
      <c r="BM4353" s="1"/>
      <c r="BN4353" s="2"/>
      <c r="BO4353" s="1"/>
      <c r="BP4353" s="1"/>
      <c r="BQ4353" s="1"/>
      <c r="BR4353" s="2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2"/>
      <c r="CG4353" s="1"/>
      <c r="CH4353" s="1"/>
      <c r="CI4353" s="2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2"/>
      <c r="DR4353" s="1"/>
      <c r="DS4353" s="1"/>
      <c r="DT4353" s="1"/>
      <c r="DU4353" s="2"/>
      <c r="DV4353" s="1"/>
      <c r="DW4353" s="1"/>
    </row>
    <row r="4354" spans="1:127" x14ac:dyDescent="0.3">
      <c r="A4354" s="1"/>
      <c r="B4354" s="1"/>
      <c r="C4354" s="1"/>
      <c r="D4354" s="1"/>
      <c r="E4354" s="1"/>
      <c r="F4354" s="1"/>
      <c r="G4354" s="1"/>
      <c r="H4354" s="2"/>
      <c r="I4354" s="1"/>
      <c r="J4354" s="1"/>
      <c r="K4354" s="2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2"/>
      <c r="BF4354" s="1"/>
      <c r="BG4354" s="1"/>
      <c r="BH4354" s="1"/>
      <c r="BI4354" s="1"/>
      <c r="BJ4354" s="1"/>
      <c r="BK4354" s="1"/>
      <c r="BL4354" s="1"/>
      <c r="BM4354" s="1"/>
      <c r="BN4354" s="2"/>
      <c r="BO4354" s="1"/>
      <c r="BP4354" s="1"/>
      <c r="BQ4354" s="1"/>
      <c r="BR4354" s="2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2"/>
      <c r="CG4354" s="1"/>
      <c r="CH4354" s="1"/>
      <c r="CI4354" s="2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2"/>
      <c r="DR4354" s="1"/>
      <c r="DS4354" s="1"/>
      <c r="DT4354" s="1"/>
      <c r="DU4354" s="1"/>
      <c r="DV4354" s="1"/>
      <c r="DW4354" s="1"/>
    </row>
    <row r="4355" spans="1:127" x14ac:dyDescent="0.3">
      <c r="A4355" s="1"/>
      <c r="B4355" s="1"/>
      <c r="C4355" s="1"/>
      <c r="D4355" s="1"/>
      <c r="E4355" s="1"/>
      <c r="F4355" s="1"/>
      <c r="G4355" s="2"/>
      <c r="H4355" s="2"/>
      <c r="I4355" s="1"/>
      <c r="J4355" s="1"/>
      <c r="K4355" s="2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2"/>
      <c r="BF4355" s="1"/>
      <c r="BG4355" s="1"/>
      <c r="BH4355" s="1"/>
      <c r="BI4355" s="1"/>
      <c r="BJ4355" s="1"/>
      <c r="BK4355" s="1"/>
      <c r="BL4355" s="1"/>
      <c r="BM4355" s="1"/>
      <c r="BN4355" s="2"/>
      <c r="BO4355" s="1"/>
      <c r="BP4355" s="1"/>
      <c r="BQ4355" s="1"/>
      <c r="BR4355" s="2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2"/>
      <c r="CG4355" s="1"/>
      <c r="CH4355" s="1"/>
      <c r="CI4355" s="2"/>
      <c r="CJ4355" s="1"/>
      <c r="CK4355" s="1"/>
      <c r="CL4355" s="1"/>
      <c r="CM4355" s="1"/>
      <c r="CN4355" s="1"/>
      <c r="CO4355" s="1"/>
      <c r="CP4355" s="1"/>
      <c r="CQ4355" s="1"/>
      <c r="CR4355" s="2"/>
      <c r="CS4355" s="2"/>
      <c r="CT4355" s="2"/>
      <c r="CU4355" s="2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2"/>
      <c r="DR4355" s="1"/>
      <c r="DS4355" s="1"/>
      <c r="DT4355" s="1"/>
      <c r="DU4355" s="2"/>
      <c r="DV4355" s="1"/>
      <c r="DW4355" s="1"/>
    </row>
    <row r="4356" spans="1:127" x14ac:dyDescent="0.3">
      <c r="A4356" s="1"/>
      <c r="B4356" s="1"/>
      <c r="C4356" s="1"/>
      <c r="D4356" s="1"/>
      <c r="E4356" s="1"/>
      <c r="F4356" s="1"/>
      <c r="G4356" s="2"/>
      <c r="H4356" s="2"/>
      <c r="I4356" s="1"/>
      <c r="J4356" s="1"/>
      <c r="K4356" s="2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2"/>
      <c r="BF4356" s="1"/>
      <c r="BG4356" s="1"/>
      <c r="BH4356" s="1"/>
      <c r="BI4356" s="1"/>
      <c r="BJ4356" s="1"/>
      <c r="BK4356" s="1"/>
      <c r="BL4356" s="1"/>
      <c r="BM4356" s="1"/>
      <c r="BN4356" s="2"/>
      <c r="BO4356" s="1"/>
      <c r="BP4356" s="1"/>
      <c r="BQ4356" s="1"/>
      <c r="BR4356" s="2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2"/>
      <c r="CG4356" s="1"/>
      <c r="CH4356" s="1"/>
      <c r="CI4356" s="2"/>
      <c r="CJ4356" s="1"/>
      <c r="CK4356" s="1"/>
      <c r="CL4356" s="1"/>
      <c r="CM4356" s="1"/>
      <c r="CN4356" s="1"/>
      <c r="CO4356" s="1"/>
      <c r="CP4356" s="1"/>
      <c r="CQ4356" s="1"/>
      <c r="CR4356" s="2"/>
      <c r="CS4356" s="2"/>
      <c r="CT4356" s="2"/>
      <c r="CU4356" s="2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2"/>
      <c r="DR4356" s="1"/>
      <c r="DS4356" s="1"/>
      <c r="DT4356" s="1"/>
      <c r="DU4356" s="2"/>
      <c r="DV4356" s="1"/>
      <c r="DW4356" s="1"/>
    </row>
    <row r="4357" spans="1:127" x14ac:dyDescent="0.3">
      <c r="A4357" s="1"/>
      <c r="B4357" s="1"/>
      <c r="C4357" s="1"/>
      <c r="D4357" s="1"/>
      <c r="E4357" s="1"/>
      <c r="F4357" s="1"/>
      <c r="G4357" s="1"/>
      <c r="H4357" s="2"/>
      <c r="I4357" s="1"/>
      <c r="J4357" s="1"/>
      <c r="K4357" s="2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2"/>
      <c r="BF4357" s="1"/>
      <c r="BG4357" s="1"/>
      <c r="BH4357" s="1"/>
      <c r="BI4357" s="1"/>
      <c r="BJ4357" s="1"/>
      <c r="BK4357" s="1"/>
      <c r="BL4357" s="1"/>
      <c r="BM4357" s="1"/>
      <c r="BN4357" s="2"/>
      <c r="BO4357" s="1"/>
      <c r="BP4357" s="1"/>
      <c r="BQ4357" s="1"/>
      <c r="BR4357" s="2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2"/>
      <c r="CG4357" s="1"/>
      <c r="CH4357" s="1"/>
      <c r="CI4357" s="2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2"/>
      <c r="DR4357" s="1"/>
      <c r="DS4357" s="1"/>
      <c r="DT4357" s="1"/>
      <c r="DU4357" s="1"/>
      <c r="DV4357" s="1"/>
      <c r="DW4357" s="1"/>
    </row>
    <row r="4358" spans="1:127" x14ac:dyDescent="0.3">
      <c r="A4358" s="1"/>
      <c r="B4358" s="1"/>
      <c r="C4358" s="1"/>
      <c r="D4358" s="1"/>
      <c r="E4358" s="1"/>
      <c r="F4358" s="1"/>
      <c r="G4358" s="2"/>
      <c r="H4358" s="2"/>
      <c r="I4358" s="1"/>
      <c r="J4358" s="1"/>
      <c r="K4358" s="2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2"/>
      <c r="BF4358" s="1"/>
      <c r="BG4358" s="1"/>
      <c r="BH4358" s="1"/>
      <c r="BI4358" s="1"/>
      <c r="BJ4358" s="1"/>
      <c r="BK4358" s="1"/>
      <c r="BL4358" s="1"/>
      <c r="BM4358" s="1"/>
      <c r="BN4358" s="2"/>
      <c r="BO4358" s="1"/>
      <c r="BP4358" s="1"/>
      <c r="BQ4358" s="1"/>
      <c r="BR4358" s="2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2"/>
      <c r="CG4358" s="1"/>
      <c r="CH4358" s="1"/>
      <c r="CI4358" s="2"/>
      <c r="CJ4358" s="1"/>
      <c r="CK4358" s="1"/>
      <c r="CL4358" s="1"/>
      <c r="CM4358" s="1"/>
      <c r="CN4358" s="1"/>
      <c r="CO4358" s="1"/>
      <c r="CP4358" s="1"/>
      <c r="CQ4358" s="1"/>
      <c r="CR4358" s="2"/>
      <c r="CS4358" s="2"/>
      <c r="CT4358" s="2"/>
      <c r="CU4358" s="2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2"/>
      <c r="DR4358" s="1"/>
      <c r="DS4358" s="1"/>
      <c r="DT4358" s="1"/>
      <c r="DU4358" s="2"/>
      <c r="DV4358" s="1"/>
      <c r="DW4358" s="1"/>
    </row>
    <row r="4359" spans="1:127" x14ac:dyDescent="0.3">
      <c r="A4359" s="1"/>
      <c r="B4359" s="1"/>
      <c r="C4359" s="1"/>
      <c r="D4359" s="1"/>
      <c r="E4359" s="1"/>
      <c r="F4359" s="1"/>
      <c r="G4359" s="1"/>
      <c r="H4359" s="2"/>
      <c r="I4359" s="1"/>
      <c r="J4359" s="1"/>
      <c r="K4359" s="2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2"/>
      <c r="BF4359" s="1"/>
      <c r="BG4359" s="1"/>
      <c r="BH4359" s="1"/>
      <c r="BI4359" s="1"/>
      <c r="BJ4359" s="1"/>
      <c r="BK4359" s="1"/>
      <c r="BL4359" s="1"/>
      <c r="BM4359" s="1"/>
      <c r="BN4359" s="2"/>
      <c r="BO4359" s="1"/>
      <c r="BP4359" s="1"/>
      <c r="BQ4359" s="1"/>
      <c r="BR4359" s="2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2"/>
      <c r="CG4359" s="1"/>
      <c r="CH4359" s="1"/>
      <c r="CI4359" s="2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2"/>
      <c r="DR4359" s="1"/>
      <c r="DS4359" s="1"/>
      <c r="DT4359" s="1"/>
      <c r="DU4359" s="1"/>
      <c r="DV4359" s="1"/>
      <c r="DW4359" s="1"/>
    </row>
    <row r="4360" spans="1:127" x14ac:dyDescent="0.3">
      <c r="A4360" s="1"/>
      <c r="B4360" s="1"/>
      <c r="C4360" s="1"/>
      <c r="D4360" s="1"/>
      <c r="E4360" s="1"/>
      <c r="F4360" s="1"/>
      <c r="G4360" s="2"/>
      <c r="H4360" s="2"/>
      <c r="I4360" s="1"/>
      <c r="J4360" s="1"/>
      <c r="K4360" s="2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2"/>
      <c r="BF4360" s="1"/>
      <c r="BG4360" s="1"/>
      <c r="BH4360" s="1"/>
      <c r="BI4360" s="1"/>
      <c r="BJ4360" s="1"/>
      <c r="BK4360" s="1"/>
      <c r="BL4360" s="1"/>
      <c r="BM4360" s="1"/>
      <c r="BN4360" s="2"/>
      <c r="BO4360" s="1"/>
      <c r="BP4360" s="1"/>
      <c r="BQ4360" s="1"/>
      <c r="BR4360" s="2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2"/>
      <c r="CG4360" s="1"/>
      <c r="CH4360" s="1"/>
      <c r="CI4360" s="2"/>
      <c r="CJ4360" s="1"/>
      <c r="CK4360" s="1"/>
      <c r="CL4360" s="1"/>
      <c r="CM4360" s="1"/>
      <c r="CN4360" s="1"/>
      <c r="CO4360" s="1"/>
      <c r="CP4360" s="1"/>
      <c r="CQ4360" s="1"/>
      <c r="CR4360" s="2"/>
      <c r="CS4360" s="2"/>
      <c r="CT4360" s="2"/>
      <c r="CU4360" s="2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2"/>
      <c r="DR4360" s="1"/>
      <c r="DS4360" s="1"/>
      <c r="DT4360" s="1"/>
      <c r="DU4360" s="2"/>
      <c r="DV4360" s="1"/>
      <c r="DW4360" s="1"/>
    </row>
    <row r="4361" spans="1:127" x14ac:dyDescent="0.3">
      <c r="A4361" s="1"/>
      <c r="B4361" s="1"/>
      <c r="C4361" s="1"/>
      <c r="D4361" s="1"/>
      <c r="E4361" s="1"/>
      <c r="F4361" s="1"/>
      <c r="G4361" s="2"/>
      <c r="H4361" s="2"/>
      <c r="I4361" s="1"/>
      <c r="J4361" s="1"/>
      <c r="K4361" s="2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2"/>
      <c r="BF4361" s="1"/>
      <c r="BG4361" s="1"/>
      <c r="BH4361" s="1"/>
      <c r="BI4361" s="1"/>
      <c r="BJ4361" s="1"/>
      <c r="BK4361" s="1"/>
      <c r="BL4361" s="1"/>
      <c r="BM4361" s="1"/>
      <c r="BN4361" s="2"/>
      <c r="BO4361" s="1"/>
      <c r="BP4361" s="1"/>
      <c r="BQ4361" s="1"/>
      <c r="BR4361" s="2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2"/>
      <c r="CG4361" s="1"/>
      <c r="CH4361" s="1"/>
      <c r="CI4361" s="2"/>
      <c r="CJ4361" s="1"/>
      <c r="CK4361" s="1"/>
      <c r="CL4361" s="1"/>
      <c r="CM4361" s="1"/>
      <c r="CN4361" s="1"/>
      <c r="CO4361" s="1"/>
      <c r="CP4361" s="1"/>
      <c r="CQ4361" s="1"/>
      <c r="CR4361" s="2"/>
      <c r="CS4361" s="2"/>
      <c r="CT4361" s="2"/>
      <c r="CU4361" s="2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2"/>
      <c r="DR4361" s="1"/>
      <c r="DS4361" s="1"/>
      <c r="DT4361" s="1"/>
      <c r="DU4361" s="2"/>
      <c r="DV4361" s="1"/>
      <c r="DW4361" s="1"/>
    </row>
    <row r="4362" spans="1:127" x14ac:dyDescent="0.3">
      <c r="A4362" s="1"/>
      <c r="B4362" s="1"/>
      <c r="C4362" s="1"/>
      <c r="D4362" s="1"/>
      <c r="E4362" s="1"/>
      <c r="F4362" s="1"/>
      <c r="G4362" s="2"/>
      <c r="H4362" s="2"/>
      <c r="I4362" s="1"/>
      <c r="J4362" s="1"/>
      <c r="K4362" s="2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2"/>
      <c r="BF4362" s="1"/>
      <c r="BG4362" s="1"/>
      <c r="BH4362" s="1"/>
      <c r="BI4362" s="1"/>
      <c r="BJ4362" s="1"/>
      <c r="BK4362" s="1"/>
      <c r="BL4362" s="1"/>
      <c r="BM4362" s="1"/>
      <c r="BN4362" s="2"/>
      <c r="BO4362" s="1"/>
      <c r="BP4362" s="1"/>
      <c r="BQ4362" s="1"/>
      <c r="BR4362" s="2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2"/>
      <c r="CG4362" s="1"/>
      <c r="CH4362" s="1"/>
      <c r="CI4362" s="2"/>
      <c r="CJ4362" s="1"/>
      <c r="CK4362" s="1"/>
      <c r="CL4362" s="1"/>
      <c r="CM4362" s="1"/>
      <c r="CN4362" s="1"/>
      <c r="CO4362" s="1"/>
      <c r="CP4362" s="1"/>
      <c r="CQ4362" s="1"/>
      <c r="CR4362" s="2"/>
      <c r="CS4362" s="2"/>
      <c r="CT4362" s="2"/>
      <c r="CU4362" s="2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2"/>
      <c r="DR4362" s="1"/>
      <c r="DS4362" s="1"/>
      <c r="DT4362" s="1"/>
      <c r="DU4362" s="2"/>
      <c r="DV4362" s="1"/>
      <c r="DW4362" s="1"/>
    </row>
    <row r="4363" spans="1:127" x14ac:dyDescent="0.3">
      <c r="A4363" s="1"/>
      <c r="B4363" s="1"/>
      <c r="C4363" s="1"/>
      <c r="D4363" s="1"/>
      <c r="E4363" s="1"/>
      <c r="F4363" s="1"/>
      <c r="G4363" s="2"/>
      <c r="H4363" s="2"/>
      <c r="I4363" s="1"/>
      <c r="J4363" s="1"/>
      <c r="K4363" s="2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2"/>
      <c r="BF4363" s="1"/>
      <c r="BG4363" s="1"/>
      <c r="BH4363" s="1"/>
      <c r="BI4363" s="1"/>
      <c r="BJ4363" s="1"/>
      <c r="BK4363" s="1"/>
      <c r="BL4363" s="1"/>
      <c r="BM4363" s="1"/>
      <c r="BN4363" s="2"/>
      <c r="BO4363" s="1"/>
      <c r="BP4363" s="1"/>
      <c r="BQ4363" s="1"/>
      <c r="BR4363" s="2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2"/>
      <c r="CG4363" s="1"/>
      <c r="CH4363" s="1"/>
      <c r="CI4363" s="2"/>
      <c r="CJ4363" s="1"/>
      <c r="CK4363" s="1"/>
      <c r="CL4363" s="1"/>
      <c r="CM4363" s="1"/>
      <c r="CN4363" s="1"/>
      <c r="CO4363" s="1"/>
      <c r="CP4363" s="1"/>
      <c r="CQ4363" s="1"/>
      <c r="CR4363" s="2"/>
      <c r="CS4363" s="2"/>
      <c r="CT4363" s="2"/>
      <c r="CU4363" s="2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2"/>
      <c r="DR4363" s="1"/>
      <c r="DS4363" s="1"/>
      <c r="DT4363" s="1"/>
      <c r="DU4363" s="2"/>
      <c r="DV4363" s="1"/>
      <c r="DW4363" s="1"/>
    </row>
    <row r="4364" spans="1:127" x14ac:dyDescent="0.3">
      <c r="A4364" s="1"/>
      <c r="B4364" s="1"/>
      <c r="C4364" s="1"/>
      <c r="D4364" s="1"/>
      <c r="E4364" s="1"/>
      <c r="F4364" s="1"/>
      <c r="G4364" s="2"/>
      <c r="H4364" s="2"/>
      <c r="I4364" s="1"/>
      <c r="J4364" s="1"/>
      <c r="K4364" s="2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2"/>
      <c r="BF4364" s="1"/>
      <c r="BG4364" s="1"/>
      <c r="BH4364" s="1"/>
      <c r="BI4364" s="1"/>
      <c r="BJ4364" s="1"/>
      <c r="BK4364" s="1"/>
      <c r="BL4364" s="1"/>
      <c r="BM4364" s="1"/>
      <c r="BN4364" s="2"/>
      <c r="BO4364" s="1"/>
      <c r="BP4364" s="1"/>
      <c r="BQ4364" s="1"/>
      <c r="BR4364" s="2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2"/>
      <c r="CG4364" s="1"/>
      <c r="CH4364" s="1"/>
      <c r="CI4364" s="2"/>
      <c r="CJ4364" s="1"/>
      <c r="CK4364" s="1"/>
      <c r="CL4364" s="1"/>
      <c r="CM4364" s="1"/>
      <c r="CN4364" s="1"/>
      <c r="CO4364" s="1"/>
      <c r="CP4364" s="1"/>
      <c r="CQ4364" s="1"/>
      <c r="CR4364" s="2"/>
      <c r="CS4364" s="2"/>
      <c r="CT4364" s="2"/>
      <c r="CU4364" s="2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2"/>
      <c r="DR4364" s="1"/>
      <c r="DS4364" s="1"/>
      <c r="DT4364" s="1"/>
      <c r="DU4364" s="2"/>
      <c r="DV4364" s="1"/>
      <c r="DW4364" s="1"/>
    </row>
    <row r="4365" spans="1:127" x14ac:dyDescent="0.3">
      <c r="A4365" s="1"/>
      <c r="B4365" s="1"/>
      <c r="C4365" s="1"/>
      <c r="D4365" s="1"/>
      <c r="E4365" s="1"/>
      <c r="F4365" s="1"/>
      <c r="G4365" s="2"/>
      <c r="H4365" s="2"/>
      <c r="I4365" s="1"/>
      <c r="J4365" s="1"/>
      <c r="K4365" s="2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2"/>
      <c r="BF4365" s="1"/>
      <c r="BG4365" s="1"/>
      <c r="BH4365" s="1"/>
      <c r="BI4365" s="1"/>
      <c r="BJ4365" s="1"/>
      <c r="BK4365" s="1"/>
      <c r="BL4365" s="1"/>
      <c r="BM4365" s="1"/>
      <c r="BN4365" s="2"/>
      <c r="BO4365" s="1"/>
      <c r="BP4365" s="1"/>
      <c r="BQ4365" s="1"/>
      <c r="BR4365" s="2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2"/>
      <c r="CG4365" s="1"/>
      <c r="CH4365" s="1"/>
      <c r="CI4365" s="2"/>
      <c r="CJ4365" s="1"/>
      <c r="CK4365" s="1"/>
      <c r="CL4365" s="1"/>
      <c r="CM4365" s="1"/>
      <c r="CN4365" s="1"/>
      <c r="CO4365" s="1"/>
      <c r="CP4365" s="1"/>
      <c r="CQ4365" s="1"/>
      <c r="CR4365" s="2"/>
      <c r="CS4365" s="2"/>
      <c r="CT4365" s="2"/>
      <c r="CU4365" s="2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2"/>
      <c r="DR4365" s="1"/>
      <c r="DS4365" s="1"/>
      <c r="DT4365" s="1"/>
      <c r="DU4365" s="2"/>
      <c r="DV4365" s="1"/>
      <c r="DW4365" s="1"/>
    </row>
    <row r="4366" spans="1:127" x14ac:dyDescent="0.3">
      <c r="A4366" s="1"/>
      <c r="B4366" s="1"/>
      <c r="C4366" s="1"/>
      <c r="D4366" s="1"/>
      <c r="E4366" s="1"/>
      <c r="F4366" s="1"/>
      <c r="G4366" s="1"/>
      <c r="H4366" s="2"/>
      <c r="I4366" s="1"/>
      <c r="J4366" s="1"/>
      <c r="K4366" s="2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2"/>
      <c r="BF4366" s="1"/>
      <c r="BG4366" s="1"/>
      <c r="BH4366" s="1"/>
      <c r="BI4366" s="1"/>
      <c r="BJ4366" s="1"/>
      <c r="BK4366" s="1"/>
      <c r="BL4366" s="1"/>
      <c r="BM4366" s="1"/>
      <c r="BN4366" s="2"/>
      <c r="BO4366" s="1"/>
      <c r="BP4366" s="1"/>
      <c r="BQ4366" s="1"/>
      <c r="BR4366" s="2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2"/>
      <c r="CG4366" s="1"/>
      <c r="CH4366" s="1"/>
      <c r="CI4366" s="2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2"/>
      <c r="DR4366" s="1"/>
      <c r="DS4366" s="1"/>
      <c r="DT4366" s="1"/>
      <c r="DU4366" s="2"/>
      <c r="DV4366" s="1"/>
      <c r="DW4366" s="1"/>
    </row>
    <row r="4367" spans="1:127" x14ac:dyDescent="0.3">
      <c r="A4367" s="1"/>
      <c r="B4367" s="1"/>
      <c r="C4367" s="1"/>
      <c r="D4367" s="1"/>
      <c r="E4367" s="1"/>
      <c r="F4367" s="1"/>
      <c r="G4367" s="2"/>
      <c r="H4367" s="2"/>
      <c r="I4367" s="1"/>
      <c r="J4367" s="1"/>
      <c r="K4367" s="2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2"/>
      <c r="BF4367" s="1"/>
      <c r="BG4367" s="1"/>
      <c r="BH4367" s="1"/>
      <c r="BI4367" s="1"/>
      <c r="BJ4367" s="1"/>
      <c r="BK4367" s="1"/>
      <c r="BL4367" s="1"/>
      <c r="BM4367" s="1"/>
      <c r="BN4367" s="2"/>
      <c r="BO4367" s="1"/>
      <c r="BP4367" s="1"/>
      <c r="BQ4367" s="1"/>
      <c r="BR4367" s="2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2"/>
      <c r="CG4367" s="1"/>
      <c r="CH4367" s="1"/>
      <c r="CI4367" s="2"/>
      <c r="CJ4367" s="1"/>
      <c r="CK4367" s="1"/>
      <c r="CL4367" s="1"/>
      <c r="CM4367" s="1"/>
      <c r="CN4367" s="1"/>
      <c r="CO4367" s="1"/>
      <c r="CP4367" s="1"/>
      <c r="CQ4367" s="1"/>
      <c r="CR4367" s="2"/>
      <c r="CS4367" s="2"/>
      <c r="CT4367" s="2"/>
      <c r="CU4367" s="2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2"/>
      <c r="DR4367" s="1"/>
      <c r="DS4367" s="1"/>
      <c r="DT4367" s="1"/>
      <c r="DU4367" s="2"/>
      <c r="DV4367" s="1"/>
      <c r="DW4367" s="1"/>
    </row>
    <row r="4368" spans="1:127" x14ac:dyDescent="0.3">
      <c r="A4368" s="1"/>
      <c r="B4368" s="1"/>
      <c r="C4368" s="1"/>
      <c r="D4368" s="1"/>
      <c r="E4368" s="1"/>
      <c r="F4368" s="1"/>
      <c r="G4368" s="2"/>
      <c r="H4368" s="2"/>
      <c r="I4368" s="1"/>
      <c r="J4368" s="1"/>
      <c r="K4368" s="2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2"/>
      <c r="BF4368" s="1"/>
      <c r="BG4368" s="1"/>
      <c r="BH4368" s="1"/>
      <c r="BI4368" s="1"/>
      <c r="BJ4368" s="1"/>
      <c r="BK4368" s="1"/>
      <c r="BL4368" s="1"/>
      <c r="BM4368" s="1"/>
      <c r="BN4368" s="2"/>
      <c r="BO4368" s="1"/>
      <c r="BP4368" s="1"/>
      <c r="BQ4368" s="1"/>
      <c r="BR4368" s="2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2"/>
      <c r="CG4368" s="1"/>
      <c r="CH4368" s="1"/>
      <c r="CI4368" s="2"/>
      <c r="CJ4368" s="1"/>
      <c r="CK4368" s="1"/>
      <c r="CL4368" s="1"/>
      <c r="CM4368" s="1"/>
      <c r="CN4368" s="1"/>
      <c r="CO4368" s="1"/>
      <c r="CP4368" s="1"/>
      <c r="CQ4368" s="1"/>
      <c r="CR4368" s="2"/>
      <c r="CS4368" s="2"/>
      <c r="CT4368" s="2"/>
      <c r="CU4368" s="2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2"/>
      <c r="DR4368" s="1"/>
      <c r="DS4368" s="1"/>
      <c r="DT4368" s="1"/>
      <c r="DU4368" s="2"/>
      <c r="DV4368" s="1"/>
      <c r="DW4368" s="1"/>
    </row>
    <row r="4369" spans="1:127" x14ac:dyDescent="0.3">
      <c r="A4369" s="1"/>
      <c r="B4369" s="1"/>
      <c r="C4369" s="1"/>
      <c r="D4369" s="1"/>
      <c r="E4369" s="1"/>
      <c r="F4369" s="1"/>
      <c r="G4369" s="2"/>
      <c r="H4369" s="2"/>
      <c r="I4369" s="1"/>
      <c r="J4369" s="1"/>
      <c r="K4369" s="2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2"/>
      <c r="BF4369" s="1"/>
      <c r="BG4369" s="1"/>
      <c r="BH4369" s="1"/>
      <c r="BI4369" s="1"/>
      <c r="BJ4369" s="1"/>
      <c r="BK4369" s="1"/>
      <c r="BL4369" s="1"/>
      <c r="BM4369" s="1"/>
      <c r="BN4369" s="2"/>
      <c r="BO4369" s="1"/>
      <c r="BP4369" s="1"/>
      <c r="BQ4369" s="1"/>
      <c r="BR4369" s="2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2"/>
      <c r="CG4369" s="1"/>
      <c r="CH4369" s="1"/>
      <c r="CI4369" s="2"/>
      <c r="CJ4369" s="1"/>
      <c r="CK4369" s="1"/>
      <c r="CL4369" s="1"/>
      <c r="CM4369" s="1"/>
      <c r="CN4369" s="1"/>
      <c r="CO4369" s="1"/>
      <c r="CP4369" s="1"/>
      <c r="CQ4369" s="1"/>
      <c r="CR4369" s="2"/>
      <c r="CS4369" s="2"/>
      <c r="CT4369" s="2"/>
      <c r="CU4369" s="2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2"/>
      <c r="DR4369" s="1"/>
      <c r="DS4369" s="1"/>
      <c r="DT4369" s="1"/>
      <c r="DU4369" s="2"/>
      <c r="DV4369" s="1"/>
      <c r="DW4369" s="1"/>
    </row>
    <row r="4370" spans="1:127" x14ac:dyDescent="0.3">
      <c r="A4370" s="1"/>
      <c r="B4370" s="1"/>
      <c r="C4370" s="1"/>
      <c r="D4370" s="1"/>
      <c r="E4370" s="1"/>
      <c r="F4370" s="1"/>
      <c r="G4370" s="2"/>
      <c r="H4370" s="2"/>
      <c r="I4370" s="1"/>
      <c r="J4370" s="1"/>
      <c r="K4370" s="2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2"/>
      <c r="BF4370" s="1"/>
      <c r="BG4370" s="1"/>
      <c r="BH4370" s="1"/>
      <c r="BI4370" s="1"/>
      <c r="BJ4370" s="1"/>
      <c r="BK4370" s="1"/>
      <c r="BL4370" s="1"/>
      <c r="BM4370" s="1"/>
      <c r="BN4370" s="2"/>
      <c r="BO4370" s="1"/>
      <c r="BP4370" s="1"/>
      <c r="BQ4370" s="1"/>
      <c r="BR4370" s="2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2"/>
      <c r="CG4370" s="1"/>
      <c r="CH4370" s="1"/>
      <c r="CI4370" s="2"/>
      <c r="CJ4370" s="1"/>
      <c r="CK4370" s="1"/>
      <c r="CL4370" s="1"/>
      <c r="CM4370" s="1"/>
      <c r="CN4370" s="1"/>
      <c r="CO4370" s="1"/>
      <c r="CP4370" s="1"/>
      <c r="CQ4370" s="1"/>
      <c r="CR4370" s="2"/>
      <c r="CS4370" s="2"/>
      <c r="CT4370" s="2"/>
      <c r="CU4370" s="2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2"/>
      <c r="DR4370" s="1"/>
      <c r="DS4370" s="1"/>
      <c r="DT4370" s="1"/>
      <c r="DU4370" s="2"/>
      <c r="DV4370" s="1"/>
      <c r="DW4370" s="1"/>
    </row>
    <row r="4371" spans="1:127" x14ac:dyDescent="0.3">
      <c r="A4371" s="1"/>
      <c r="B4371" s="1"/>
      <c r="C4371" s="1"/>
      <c r="D4371" s="1"/>
      <c r="E4371" s="1"/>
      <c r="F4371" s="1"/>
      <c r="G4371" s="2"/>
      <c r="H4371" s="2"/>
      <c r="I4371" s="1"/>
      <c r="J4371" s="1"/>
      <c r="K4371" s="2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2"/>
      <c r="BF4371" s="1"/>
      <c r="BG4371" s="1"/>
      <c r="BH4371" s="1"/>
      <c r="BI4371" s="1"/>
      <c r="BJ4371" s="1"/>
      <c r="BK4371" s="1"/>
      <c r="BL4371" s="1"/>
      <c r="BM4371" s="1"/>
      <c r="BN4371" s="2"/>
      <c r="BO4371" s="1"/>
      <c r="BP4371" s="1"/>
      <c r="BQ4371" s="1"/>
      <c r="BR4371" s="2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2"/>
      <c r="CG4371" s="1"/>
      <c r="CH4371" s="1"/>
      <c r="CI4371" s="2"/>
      <c r="CJ4371" s="1"/>
      <c r="CK4371" s="1"/>
      <c r="CL4371" s="1"/>
      <c r="CM4371" s="1"/>
      <c r="CN4371" s="1"/>
      <c r="CO4371" s="1"/>
      <c r="CP4371" s="1"/>
      <c r="CQ4371" s="1"/>
      <c r="CR4371" s="2"/>
      <c r="CS4371" s="2"/>
      <c r="CT4371" s="2"/>
      <c r="CU4371" s="2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2"/>
      <c r="DR4371" s="1"/>
      <c r="DS4371" s="1"/>
      <c r="DT4371" s="1"/>
      <c r="DU4371" s="2"/>
      <c r="DV4371" s="1"/>
      <c r="DW4371" s="1"/>
    </row>
    <row r="4372" spans="1:127" x14ac:dyDescent="0.3">
      <c r="A4372" s="1"/>
      <c r="B4372" s="1"/>
      <c r="C4372" s="1"/>
      <c r="D4372" s="1"/>
      <c r="E4372" s="1"/>
      <c r="F4372" s="1"/>
      <c r="G4372" s="2"/>
      <c r="H4372" s="2"/>
      <c r="I4372" s="1"/>
      <c r="J4372" s="1"/>
      <c r="K4372" s="2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2"/>
      <c r="BF4372" s="1"/>
      <c r="BG4372" s="1"/>
      <c r="BH4372" s="1"/>
      <c r="BI4372" s="1"/>
      <c r="BJ4372" s="1"/>
      <c r="BK4372" s="1"/>
      <c r="BL4372" s="1"/>
      <c r="BM4372" s="1"/>
      <c r="BN4372" s="2"/>
      <c r="BO4372" s="1"/>
      <c r="BP4372" s="1"/>
      <c r="BQ4372" s="1"/>
      <c r="BR4372" s="2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2"/>
      <c r="CG4372" s="1"/>
      <c r="CH4372" s="1"/>
      <c r="CI4372" s="2"/>
      <c r="CJ4372" s="1"/>
      <c r="CK4372" s="1"/>
      <c r="CL4372" s="1"/>
      <c r="CM4372" s="1"/>
      <c r="CN4372" s="1"/>
      <c r="CO4372" s="1"/>
      <c r="CP4372" s="1"/>
      <c r="CQ4372" s="1"/>
      <c r="CR4372" s="2"/>
      <c r="CS4372" s="2"/>
      <c r="CT4372" s="2"/>
      <c r="CU4372" s="2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2"/>
      <c r="DR4372" s="1"/>
      <c r="DS4372" s="1"/>
      <c r="DT4372" s="1"/>
      <c r="DU4372" s="2"/>
      <c r="DV4372" s="1"/>
      <c r="DW4372" s="1"/>
    </row>
    <row r="4373" spans="1:127" x14ac:dyDescent="0.3">
      <c r="A4373" s="1"/>
      <c r="B4373" s="1"/>
      <c r="C4373" s="1"/>
      <c r="D4373" s="1"/>
      <c r="E4373" s="1"/>
      <c r="F4373" s="1"/>
      <c r="G4373" s="2"/>
      <c r="H4373" s="2"/>
      <c r="I4373" s="1"/>
      <c r="J4373" s="1"/>
      <c r="K4373" s="2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2"/>
      <c r="BF4373" s="1"/>
      <c r="BG4373" s="1"/>
      <c r="BH4373" s="1"/>
      <c r="BI4373" s="1"/>
      <c r="BJ4373" s="1"/>
      <c r="BK4373" s="1"/>
      <c r="BL4373" s="1"/>
      <c r="BM4373" s="1"/>
      <c r="BN4373" s="2"/>
      <c r="BO4373" s="1"/>
      <c r="BP4373" s="1"/>
      <c r="BQ4373" s="1"/>
      <c r="BR4373" s="2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2"/>
      <c r="CG4373" s="1"/>
      <c r="CH4373" s="1"/>
      <c r="CI4373" s="2"/>
      <c r="CJ4373" s="1"/>
      <c r="CK4373" s="1"/>
      <c r="CL4373" s="1"/>
      <c r="CM4373" s="1"/>
      <c r="CN4373" s="1"/>
      <c r="CO4373" s="1"/>
      <c r="CP4373" s="1"/>
      <c r="CQ4373" s="1"/>
      <c r="CR4373" s="2"/>
      <c r="CS4373" s="2"/>
      <c r="CT4373" s="2"/>
      <c r="CU4373" s="2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2"/>
      <c r="DR4373" s="1"/>
      <c r="DS4373" s="1"/>
      <c r="DT4373" s="1"/>
      <c r="DU4373" s="2"/>
      <c r="DV4373" s="1"/>
      <c r="DW4373" s="1"/>
    </row>
    <row r="4374" spans="1:127" x14ac:dyDescent="0.3">
      <c r="A4374" s="1"/>
      <c r="B4374" s="1"/>
      <c r="C4374" s="1"/>
      <c r="D4374" s="1"/>
      <c r="E4374" s="1"/>
      <c r="F4374" s="1"/>
      <c r="G4374" s="2"/>
      <c r="H4374" s="2"/>
      <c r="I4374" s="1"/>
      <c r="J4374" s="1"/>
      <c r="K4374" s="2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2"/>
      <c r="BF4374" s="1"/>
      <c r="BG4374" s="1"/>
      <c r="BH4374" s="1"/>
      <c r="BI4374" s="1"/>
      <c r="BJ4374" s="1"/>
      <c r="BK4374" s="1"/>
      <c r="BL4374" s="1"/>
      <c r="BM4374" s="1"/>
      <c r="BN4374" s="2"/>
      <c r="BO4374" s="1"/>
      <c r="BP4374" s="1"/>
      <c r="BQ4374" s="1"/>
      <c r="BR4374" s="2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2"/>
      <c r="CG4374" s="1"/>
      <c r="CH4374" s="1"/>
      <c r="CI4374" s="2"/>
      <c r="CJ4374" s="1"/>
      <c r="CK4374" s="1"/>
      <c r="CL4374" s="1"/>
      <c r="CM4374" s="1"/>
      <c r="CN4374" s="1"/>
      <c r="CO4374" s="1"/>
      <c r="CP4374" s="1"/>
      <c r="CQ4374" s="1"/>
      <c r="CR4374" s="2"/>
      <c r="CS4374" s="2"/>
      <c r="CT4374" s="2"/>
      <c r="CU4374" s="2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2"/>
      <c r="DR4374" s="1"/>
      <c r="DS4374" s="1"/>
      <c r="DT4374" s="1"/>
      <c r="DU4374" s="2"/>
      <c r="DV4374" s="1"/>
      <c r="DW4374" s="1"/>
    </row>
    <row r="4375" spans="1:127" x14ac:dyDescent="0.3">
      <c r="A4375" s="1"/>
      <c r="B4375" s="1"/>
      <c r="C4375" s="1"/>
      <c r="D4375" s="1"/>
      <c r="E4375" s="1"/>
      <c r="F4375" s="1"/>
      <c r="G4375" s="2"/>
      <c r="H4375" s="2"/>
      <c r="I4375" s="1"/>
      <c r="J4375" s="1"/>
      <c r="K4375" s="2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2"/>
      <c r="BF4375" s="1"/>
      <c r="BG4375" s="1"/>
      <c r="BH4375" s="1"/>
      <c r="BI4375" s="1"/>
      <c r="BJ4375" s="1"/>
      <c r="BK4375" s="1"/>
      <c r="BL4375" s="1"/>
      <c r="BM4375" s="1"/>
      <c r="BN4375" s="2"/>
      <c r="BO4375" s="1"/>
      <c r="BP4375" s="1"/>
      <c r="BQ4375" s="1"/>
      <c r="BR4375" s="2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2"/>
      <c r="CG4375" s="1"/>
      <c r="CH4375" s="1"/>
      <c r="CI4375" s="2"/>
      <c r="CJ4375" s="1"/>
      <c r="CK4375" s="1"/>
      <c r="CL4375" s="1"/>
      <c r="CM4375" s="1"/>
      <c r="CN4375" s="1"/>
      <c r="CO4375" s="1"/>
      <c r="CP4375" s="1"/>
      <c r="CQ4375" s="1"/>
      <c r="CR4375" s="2"/>
      <c r="CS4375" s="2"/>
      <c r="CT4375" s="2"/>
      <c r="CU4375" s="2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2"/>
      <c r="DR4375" s="1"/>
      <c r="DS4375" s="1"/>
      <c r="DT4375" s="1"/>
      <c r="DU4375" s="2"/>
      <c r="DV4375" s="1"/>
      <c r="DW4375" s="1"/>
    </row>
    <row r="4376" spans="1:127" x14ac:dyDescent="0.3">
      <c r="A4376" s="1"/>
      <c r="B4376" s="1"/>
      <c r="C4376" s="1"/>
      <c r="D4376" s="1"/>
      <c r="E4376" s="1"/>
      <c r="F4376" s="1"/>
      <c r="G4376" s="2"/>
      <c r="H4376" s="2"/>
      <c r="I4376" s="1"/>
      <c r="J4376" s="1"/>
      <c r="K4376" s="2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2"/>
      <c r="BF4376" s="1"/>
      <c r="BG4376" s="1"/>
      <c r="BH4376" s="1"/>
      <c r="BI4376" s="1"/>
      <c r="BJ4376" s="1"/>
      <c r="BK4376" s="1"/>
      <c r="BL4376" s="1"/>
      <c r="BM4376" s="1"/>
      <c r="BN4376" s="2"/>
      <c r="BO4376" s="1"/>
      <c r="BP4376" s="1"/>
      <c r="BQ4376" s="1"/>
      <c r="BR4376" s="2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2"/>
      <c r="CG4376" s="1"/>
      <c r="CH4376" s="1"/>
      <c r="CI4376" s="2"/>
      <c r="CJ4376" s="1"/>
      <c r="CK4376" s="1"/>
      <c r="CL4376" s="1"/>
      <c r="CM4376" s="1"/>
      <c r="CN4376" s="1"/>
      <c r="CO4376" s="1"/>
      <c r="CP4376" s="1"/>
      <c r="CQ4376" s="1"/>
      <c r="CR4376" s="2"/>
      <c r="CS4376" s="2"/>
      <c r="CT4376" s="2"/>
      <c r="CU4376" s="2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2"/>
      <c r="DR4376" s="1"/>
      <c r="DS4376" s="1"/>
      <c r="DT4376" s="1"/>
      <c r="DU4376" s="2"/>
      <c r="DV4376" s="1"/>
      <c r="DW4376" s="1"/>
    </row>
    <row r="4377" spans="1:127" x14ac:dyDescent="0.3">
      <c r="A4377" s="1"/>
      <c r="B4377" s="1"/>
      <c r="C4377" s="1"/>
      <c r="D4377" s="1"/>
      <c r="E4377" s="1"/>
      <c r="F4377" s="1"/>
      <c r="G4377" s="2"/>
      <c r="H4377" s="2"/>
      <c r="I4377" s="1"/>
      <c r="J4377" s="1"/>
      <c r="K4377" s="2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2"/>
      <c r="BF4377" s="1"/>
      <c r="BG4377" s="1"/>
      <c r="BH4377" s="1"/>
      <c r="BI4377" s="1"/>
      <c r="BJ4377" s="1"/>
      <c r="BK4377" s="1"/>
      <c r="BL4377" s="1"/>
      <c r="BM4377" s="1"/>
      <c r="BN4377" s="2"/>
      <c r="BO4377" s="1"/>
      <c r="BP4377" s="1"/>
      <c r="BQ4377" s="1"/>
      <c r="BR4377" s="2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2"/>
      <c r="CG4377" s="1"/>
      <c r="CH4377" s="1"/>
      <c r="CI4377" s="2"/>
      <c r="CJ4377" s="1"/>
      <c r="CK4377" s="1"/>
      <c r="CL4377" s="1"/>
      <c r="CM4377" s="1"/>
      <c r="CN4377" s="1"/>
      <c r="CO4377" s="1"/>
      <c r="CP4377" s="1"/>
      <c r="CQ4377" s="1"/>
      <c r="CR4377" s="2"/>
      <c r="CS4377" s="2"/>
      <c r="CT4377" s="2"/>
      <c r="CU4377" s="2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2"/>
      <c r="DR4377" s="1"/>
      <c r="DS4377" s="1"/>
      <c r="DT4377" s="1"/>
      <c r="DU4377" s="2"/>
      <c r="DV4377" s="1"/>
      <c r="DW4377" s="1"/>
    </row>
    <row r="4378" spans="1:127" x14ac:dyDescent="0.3">
      <c r="A4378" s="1"/>
      <c r="B4378" s="1"/>
      <c r="C4378" s="1"/>
      <c r="D4378" s="1"/>
      <c r="E4378" s="1"/>
      <c r="F4378" s="1"/>
      <c r="G4378" s="2"/>
      <c r="H4378" s="2"/>
      <c r="I4378" s="1"/>
      <c r="J4378" s="1"/>
      <c r="K4378" s="2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2"/>
      <c r="BF4378" s="1"/>
      <c r="BG4378" s="1"/>
      <c r="BH4378" s="1"/>
      <c r="BI4378" s="1"/>
      <c r="BJ4378" s="1"/>
      <c r="BK4378" s="1"/>
      <c r="BL4378" s="1"/>
      <c r="BM4378" s="1"/>
      <c r="BN4378" s="2"/>
      <c r="BO4378" s="1"/>
      <c r="BP4378" s="1"/>
      <c r="BQ4378" s="1"/>
      <c r="BR4378" s="2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2"/>
      <c r="CG4378" s="1"/>
      <c r="CH4378" s="1"/>
      <c r="CI4378" s="2"/>
      <c r="CJ4378" s="1"/>
      <c r="CK4378" s="1"/>
      <c r="CL4378" s="1"/>
      <c r="CM4378" s="1"/>
      <c r="CN4378" s="1"/>
      <c r="CO4378" s="1"/>
      <c r="CP4378" s="1"/>
      <c r="CQ4378" s="1"/>
      <c r="CR4378" s="2"/>
      <c r="CS4378" s="2"/>
      <c r="CT4378" s="2"/>
      <c r="CU4378" s="2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2"/>
      <c r="DR4378" s="1"/>
      <c r="DS4378" s="1"/>
      <c r="DT4378" s="1"/>
      <c r="DU4378" s="2"/>
      <c r="DV4378" s="1"/>
      <c r="DW4378" s="1"/>
    </row>
    <row r="4379" spans="1:127" x14ac:dyDescent="0.3">
      <c r="A4379" s="1"/>
      <c r="B4379" s="1"/>
      <c r="C4379" s="1"/>
      <c r="D4379" s="1"/>
      <c r="E4379" s="1"/>
      <c r="F4379" s="1"/>
      <c r="G4379" s="1"/>
      <c r="H4379" s="2"/>
      <c r="I4379" s="1"/>
      <c r="J4379" s="1"/>
      <c r="K4379" s="2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2"/>
      <c r="BF4379" s="1"/>
      <c r="BG4379" s="1"/>
      <c r="BH4379" s="1"/>
      <c r="BI4379" s="1"/>
      <c r="BJ4379" s="1"/>
      <c r="BK4379" s="1"/>
      <c r="BL4379" s="1"/>
      <c r="BM4379" s="1"/>
      <c r="BN4379" s="2"/>
      <c r="BO4379" s="1"/>
      <c r="BP4379" s="1"/>
      <c r="BQ4379" s="1"/>
      <c r="BR4379" s="2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2"/>
      <c r="CG4379" s="1"/>
      <c r="CH4379" s="1"/>
      <c r="CI4379" s="2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2"/>
      <c r="DR4379" s="1"/>
      <c r="DS4379" s="1"/>
      <c r="DT4379" s="1"/>
      <c r="DU4379" s="1"/>
      <c r="DV4379" s="1"/>
      <c r="DW4379" s="1"/>
    </row>
    <row r="4380" spans="1:127" x14ac:dyDescent="0.3">
      <c r="A4380" s="1"/>
      <c r="B4380" s="1"/>
      <c r="C4380" s="1"/>
      <c r="D4380" s="1"/>
      <c r="E4380" s="1"/>
      <c r="F4380" s="1"/>
      <c r="G4380" s="1"/>
      <c r="H4380" s="2"/>
      <c r="I4380" s="1"/>
      <c r="J4380" s="1"/>
      <c r="K4380" s="2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2"/>
      <c r="BF4380" s="1"/>
      <c r="BG4380" s="1"/>
      <c r="BH4380" s="1"/>
      <c r="BI4380" s="1"/>
      <c r="BJ4380" s="1"/>
      <c r="BK4380" s="1"/>
      <c r="BL4380" s="1"/>
      <c r="BM4380" s="1"/>
      <c r="BN4380" s="2"/>
      <c r="BO4380" s="1"/>
      <c r="BP4380" s="1"/>
      <c r="BQ4380" s="1"/>
      <c r="BR4380" s="2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2"/>
      <c r="CG4380" s="1"/>
      <c r="CH4380" s="1"/>
      <c r="CI4380" s="2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2"/>
      <c r="DR4380" s="1"/>
      <c r="DS4380" s="1"/>
      <c r="DT4380" s="1"/>
      <c r="DU4380" s="1"/>
      <c r="DV4380" s="1"/>
      <c r="DW4380" s="1"/>
    </row>
    <row r="4381" spans="1:127" x14ac:dyDescent="0.3">
      <c r="A4381" s="1"/>
      <c r="B4381" s="1"/>
      <c r="C4381" s="1"/>
      <c r="D4381" s="1"/>
      <c r="E4381" s="1"/>
      <c r="F4381" s="1"/>
      <c r="G4381" s="2"/>
      <c r="H4381" s="2"/>
      <c r="I4381" s="1"/>
      <c r="J4381" s="1"/>
      <c r="K4381" s="2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2"/>
      <c r="BF4381" s="1"/>
      <c r="BG4381" s="1"/>
      <c r="BH4381" s="1"/>
      <c r="BI4381" s="1"/>
      <c r="BJ4381" s="1"/>
      <c r="BK4381" s="1"/>
      <c r="BL4381" s="1"/>
      <c r="BM4381" s="1"/>
      <c r="BN4381" s="2"/>
      <c r="BO4381" s="1"/>
      <c r="BP4381" s="1"/>
      <c r="BQ4381" s="1"/>
      <c r="BR4381" s="2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2"/>
      <c r="CG4381" s="1"/>
      <c r="CH4381" s="1"/>
      <c r="CI4381" s="2"/>
      <c r="CJ4381" s="1"/>
      <c r="CK4381" s="1"/>
      <c r="CL4381" s="1"/>
      <c r="CM4381" s="1"/>
      <c r="CN4381" s="1"/>
      <c r="CO4381" s="1"/>
      <c r="CP4381" s="1"/>
      <c r="CQ4381" s="1"/>
      <c r="CR4381" s="2"/>
      <c r="CS4381" s="2"/>
      <c r="CT4381" s="2"/>
      <c r="CU4381" s="2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2"/>
      <c r="DR4381" s="1"/>
      <c r="DS4381" s="1"/>
      <c r="DT4381" s="1"/>
      <c r="DU4381" s="2"/>
      <c r="DV4381" s="1"/>
      <c r="DW4381" s="1"/>
    </row>
    <row r="4382" spans="1:127" x14ac:dyDescent="0.3">
      <c r="A4382" s="1"/>
      <c r="B4382" s="1"/>
      <c r="C4382" s="1"/>
      <c r="D4382" s="1"/>
      <c r="E4382" s="1"/>
      <c r="F4382" s="1"/>
      <c r="G4382" s="2"/>
      <c r="H4382" s="2"/>
      <c r="I4382" s="1"/>
      <c r="J4382" s="1"/>
      <c r="K4382" s="2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2"/>
      <c r="BF4382" s="1"/>
      <c r="BG4382" s="1"/>
      <c r="BH4382" s="1"/>
      <c r="BI4382" s="1"/>
      <c r="BJ4382" s="1"/>
      <c r="BK4382" s="1"/>
      <c r="BL4382" s="1"/>
      <c r="BM4382" s="1"/>
      <c r="BN4382" s="2"/>
      <c r="BO4382" s="1"/>
      <c r="BP4382" s="1"/>
      <c r="BQ4382" s="1"/>
      <c r="BR4382" s="2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2"/>
      <c r="CG4382" s="1"/>
      <c r="CH4382" s="1"/>
      <c r="CI4382" s="2"/>
      <c r="CJ4382" s="1"/>
      <c r="CK4382" s="1"/>
      <c r="CL4382" s="1"/>
      <c r="CM4382" s="1"/>
      <c r="CN4382" s="1"/>
      <c r="CO4382" s="1"/>
      <c r="CP4382" s="1"/>
      <c r="CQ4382" s="1"/>
      <c r="CR4382" s="2"/>
      <c r="CS4382" s="2"/>
      <c r="CT4382" s="2"/>
      <c r="CU4382" s="2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2"/>
      <c r="DR4382" s="1"/>
      <c r="DS4382" s="1"/>
      <c r="DT4382" s="1"/>
      <c r="DU4382" s="2"/>
      <c r="DV4382" s="1"/>
      <c r="DW4382" s="1"/>
    </row>
    <row r="4383" spans="1:127" x14ac:dyDescent="0.3">
      <c r="A4383" s="1"/>
      <c r="B4383" s="1"/>
      <c r="C4383" s="1"/>
      <c r="D4383" s="1"/>
      <c r="E4383" s="1"/>
      <c r="F4383" s="1"/>
      <c r="G4383" s="2"/>
      <c r="H4383" s="2"/>
      <c r="I4383" s="1"/>
      <c r="J4383" s="1"/>
      <c r="K4383" s="2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2"/>
      <c r="BF4383" s="1"/>
      <c r="BG4383" s="1"/>
      <c r="BH4383" s="1"/>
      <c r="BI4383" s="1"/>
      <c r="BJ4383" s="1"/>
      <c r="BK4383" s="1"/>
      <c r="BL4383" s="1"/>
      <c r="BM4383" s="1"/>
      <c r="BN4383" s="2"/>
      <c r="BO4383" s="1"/>
      <c r="BP4383" s="1"/>
      <c r="BQ4383" s="1"/>
      <c r="BR4383" s="2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2"/>
      <c r="CG4383" s="1"/>
      <c r="CH4383" s="1"/>
      <c r="CI4383" s="2"/>
      <c r="CJ4383" s="1"/>
      <c r="CK4383" s="1"/>
      <c r="CL4383" s="1"/>
      <c r="CM4383" s="1"/>
      <c r="CN4383" s="1"/>
      <c r="CO4383" s="1"/>
      <c r="CP4383" s="1"/>
      <c r="CQ4383" s="1"/>
      <c r="CR4383" s="2"/>
      <c r="CS4383" s="2"/>
      <c r="CT4383" s="2"/>
      <c r="CU4383" s="2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2"/>
      <c r="DR4383" s="1"/>
      <c r="DS4383" s="1"/>
      <c r="DT4383" s="1"/>
      <c r="DU4383" s="2"/>
      <c r="DV4383" s="1"/>
      <c r="DW4383" s="1"/>
    </row>
    <row r="4384" spans="1:127" x14ac:dyDescent="0.3">
      <c r="A4384" s="1"/>
      <c r="B4384" s="1"/>
      <c r="C4384" s="1"/>
      <c r="D4384" s="1"/>
      <c r="E4384" s="1"/>
      <c r="F4384" s="1"/>
      <c r="G4384" s="2"/>
      <c r="H4384" s="2"/>
      <c r="I4384" s="1"/>
      <c r="J4384" s="1"/>
      <c r="K4384" s="2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2"/>
      <c r="BF4384" s="1"/>
      <c r="BG4384" s="1"/>
      <c r="BH4384" s="1"/>
      <c r="BI4384" s="1"/>
      <c r="BJ4384" s="1"/>
      <c r="BK4384" s="1"/>
      <c r="BL4384" s="1"/>
      <c r="BM4384" s="1"/>
      <c r="BN4384" s="2"/>
      <c r="BO4384" s="1"/>
      <c r="BP4384" s="1"/>
      <c r="BQ4384" s="1"/>
      <c r="BR4384" s="2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2"/>
      <c r="CG4384" s="1"/>
      <c r="CH4384" s="1"/>
      <c r="CI4384" s="2"/>
      <c r="CJ4384" s="1"/>
      <c r="CK4384" s="1"/>
      <c r="CL4384" s="1"/>
      <c r="CM4384" s="1"/>
      <c r="CN4384" s="1"/>
      <c r="CO4384" s="1"/>
      <c r="CP4384" s="1"/>
      <c r="CQ4384" s="1"/>
      <c r="CR4384" s="2"/>
      <c r="CS4384" s="2"/>
      <c r="CT4384" s="2"/>
      <c r="CU4384" s="2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2"/>
      <c r="DR4384" s="1"/>
      <c r="DS4384" s="1"/>
      <c r="DT4384" s="1"/>
      <c r="DU4384" s="2"/>
      <c r="DV4384" s="1"/>
      <c r="DW4384" s="1"/>
    </row>
    <row r="4385" spans="1:127" x14ac:dyDescent="0.3">
      <c r="A4385" s="1"/>
      <c r="B4385" s="1"/>
      <c r="C4385" s="1"/>
      <c r="D4385" s="1"/>
      <c r="E4385" s="1"/>
      <c r="F4385" s="1"/>
      <c r="G4385" s="2"/>
      <c r="H4385" s="2"/>
      <c r="I4385" s="1"/>
      <c r="J4385" s="1"/>
      <c r="K4385" s="2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2"/>
      <c r="BF4385" s="1"/>
      <c r="BG4385" s="1"/>
      <c r="BH4385" s="1"/>
      <c r="BI4385" s="1"/>
      <c r="BJ4385" s="1"/>
      <c r="BK4385" s="1"/>
      <c r="BL4385" s="1"/>
      <c r="BM4385" s="1"/>
      <c r="BN4385" s="2"/>
      <c r="BO4385" s="1"/>
      <c r="BP4385" s="1"/>
      <c r="BQ4385" s="1"/>
      <c r="BR4385" s="2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2"/>
      <c r="CG4385" s="1"/>
      <c r="CH4385" s="1"/>
      <c r="CI4385" s="2"/>
      <c r="CJ4385" s="1"/>
      <c r="CK4385" s="1"/>
      <c r="CL4385" s="1"/>
      <c r="CM4385" s="1"/>
      <c r="CN4385" s="1"/>
      <c r="CO4385" s="1"/>
      <c r="CP4385" s="1"/>
      <c r="CQ4385" s="1"/>
      <c r="CR4385" s="2"/>
      <c r="CS4385" s="2"/>
      <c r="CT4385" s="2"/>
      <c r="CU4385" s="2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2"/>
      <c r="DR4385" s="1"/>
      <c r="DS4385" s="1"/>
      <c r="DT4385" s="1"/>
      <c r="DU4385" s="2"/>
      <c r="DV4385" s="1"/>
      <c r="DW4385" s="1"/>
    </row>
    <row r="4386" spans="1:127" x14ac:dyDescent="0.3">
      <c r="A4386" s="1"/>
      <c r="B4386" s="1"/>
      <c r="C4386" s="1"/>
      <c r="D4386" s="1"/>
      <c r="E4386" s="1"/>
      <c r="F4386" s="1"/>
      <c r="G4386" s="1"/>
      <c r="H4386" s="2"/>
      <c r="I4386" s="1"/>
      <c r="J4386" s="1"/>
      <c r="K4386" s="2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2"/>
      <c r="BF4386" s="1"/>
      <c r="BG4386" s="1"/>
      <c r="BH4386" s="1"/>
      <c r="BI4386" s="1"/>
      <c r="BJ4386" s="1"/>
      <c r="BK4386" s="1"/>
      <c r="BL4386" s="1"/>
      <c r="BM4386" s="1"/>
      <c r="BN4386" s="2"/>
      <c r="BO4386" s="1"/>
      <c r="BP4386" s="1"/>
      <c r="BQ4386" s="1"/>
      <c r="BR4386" s="2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2"/>
      <c r="CG4386" s="1"/>
      <c r="CH4386" s="1"/>
      <c r="CI4386" s="2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2"/>
      <c r="DR4386" s="1"/>
      <c r="DS4386" s="1"/>
      <c r="DT4386" s="1"/>
      <c r="DU4386" s="1"/>
      <c r="DV4386" s="1"/>
      <c r="DW4386" s="1"/>
    </row>
    <row r="4387" spans="1:127" x14ac:dyDescent="0.3">
      <c r="A4387" s="1"/>
      <c r="B4387" s="1"/>
      <c r="C4387" s="1"/>
      <c r="D4387" s="1"/>
      <c r="E4387" s="1"/>
      <c r="F4387" s="1"/>
      <c r="G4387" s="1"/>
      <c r="H4387" s="2"/>
      <c r="I4387" s="1"/>
      <c r="J4387" s="1"/>
      <c r="K4387" s="2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2"/>
      <c r="BF4387" s="1"/>
      <c r="BG4387" s="1"/>
      <c r="BH4387" s="1"/>
      <c r="BI4387" s="1"/>
      <c r="BJ4387" s="1"/>
      <c r="BK4387" s="1"/>
      <c r="BL4387" s="1"/>
      <c r="BM4387" s="1"/>
      <c r="BN4387" s="2"/>
      <c r="BO4387" s="1"/>
      <c r="BP4387" s="1"/>
      <c r="BQ4387" s="1"/>
      <c r="BR4387" s="2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2"/>
      <c r="CG4387" s="1"/>
      <c r="CH4387" s="1"/>
      <c r="CI4387" s="2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2"/>
      <c r="DR4387" s="1"/>
      <c r="DS4387" s="1"/>
      <c r="DT4387" s="1"/>
      <c r="DU4387" s="1"/>
      <c r="DV4387" s="1"/>
      <c r="DW4387" s="1"/>
    </row>
    <row r="4388" spans="1:127" x14ac:dyDescent="0.3">
      <c r="A4388" s="1"/>
      <c r="B4388" s="1"/>
      <c r="C4388" s="1"/>
      <c r="D4388" s="1"/>
      <c r="E4388" s="1"/>
      <c r="F4388" s="1"/>
      <c r="G4388" s="1"/>
      <c r="H4388" s="2"/>
      <c r="I4388" s="1"/>
      <c r="J4388" s="1"/>
      <c r="K4388" s="2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2"/>
      <c r="BF4388" s="1"/>
      <c r="BG4388" s="1"/>
      <c r="BH4388" s="1"/>
      <c r="BI4388" s="1"/>
      <c r="BJ4388" s="1"/>
      <c r="BK4388" s="1"/>
      <c r="BL4388" s="1"/>
      <c r="BM4388" s="1"/>
      <c r="BN4388" s="2"/>
      <c r="BO4388" s="1"/>
      <c r="BP4388" s="1"/>
      <c r="BQ4388" s="1"/>
      <c r="BR4388" s="2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2"/>
      <c r="CG4388" s="1"/>
      <c r="CH4388" s="1"/>
      <c r="CI4388" s="2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2"/>
      <c r="DR4388" s="1"/>
      <c r="DS4388" s="1"/>
      <c r="DT4388" s="1"/>
      <c r="DU4388" s="1"/>
      <c r="DV4388" s="1"/>
      <c r="DW4388" s="1"/>
    </row>
    <row r="4389" spans="1:127" x14ac:dyDescent="0.3">
      <c r="A4389" s="1"/>
      <c r="B4389" s="1"/>
      <c r="C4389" s="1"/>
      <c r="D4389" s="1"/>
      <c r="E4389" s="1"/>
      <c r="F4389" s="1"/>
      <c r="G4389" s="1"/>
      <c r="H4389" s="2"/>
      <c r="I4389" s="1"/>
      <c r="J4389" s="1"/>
      <c r="K4389" s="2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2"/>
      <c r="BF4389" s="1"/>
      <c r="BG4389" s="1"/>
      <c r="BH4389" s="1"/>
      <c r="BI4389" s="1"/>
      <c r="BJ4389" s="1"/>
      <c r="BK4389" s="1"/>
      <c r="BL4389" s="1"/>
      <c r="BM4389" s="1"/>
      <c r="BN4389" s="2"/>
      <c r="BO4389" s="1"/>
      <c r="BP4389" s="1"/>
      <c r="BQ4389" s="1"/>
      <c r="BR4389" s="2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2"/>
      <c r="CG4389" s="1"/>
      <c r="CH4389" s="1"/>
      <c r="CI4389" s="2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2"/>
      <c r="DR4389" s="1"/>
      <c r="DS4389" s="1"/>
      <c r="DT4389" s="1"/>
      <c r="DU4389" s="1"/>
      <c r="DV4389" s="1"/>
      <c r="DW4389" s="1"/>
    </row>
    <row r="4390" spans="1:127" x14ac:dyDescent="0.3">
      <c r="A4390" s="1"/>
      <c r="B4390" s="1"/>
      <c r="C4390" s="1"/>
      <c r="D4390" s="1"/>
      <c r="E4390" s="1"/>
      <c r="F4390" s="1"/>
      <c r="G4390" s="1"/>
      <c r="H4390" s="2"/>
      <c r="I4390" s="1"/>
      <c r="J4390" s="1"/>
      <c r="K4390" s="2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2"/>
      <c r="BF4390" s="1"/>
      <c r="BG4390" s="1"/>
      <c r="BH4390" s="1"/>
      <c r="BI4390" s="1"/>
      <c r="BJ4390" s="1"/>
      <c r="BK4390" s="1"/>
      <c r="BL4390" s="1"/>
      <c r="BM4390" s="1"/>
      <c r="BN4390" s="2"/>
      <c r="BO4390" s="1"/>
      <c r="BP4390" s="1"/>
      <c r="BQ4390" s="1"/>
      <c r="BR4390" s="2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2"/>
      <c r="CG4390" s="1"/>
      <c r="CH4390" s="1"/>
      <c r="CI4390" s="2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2"/>
      <c r="DR4390" s="1"/>
      <c r="DS4390" s="1"/>
      <c r="DT4390" s="1"/>
      <c r="DU4390" s="1"/>
      <c r="DV4390" s="1"/>
      <c r="DW4390" s="1"/>
    </row>
    <row r="4391" spans="1:127" x14ac:dyDescent="0.3">
      <c r="A4391" s="1"/>
      <c r="B4391" s="1"/>
      <c r="C4391" s="1"/>
      <c r="D4391" s="1"/>
      <c r="E4391" s="1"/>
      <c r="F4391" s="1"/>
      <c r="G4391" s="1"/>
      <c r="H4391" s="2"/>
      <c r="I4391" s="1"/>
      <c r="J4391" s="1"/>
      <c r="K4391" s="2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2"/>
      <c r="BF4391" s="1"/>
      <c r="BG4391" s="1"/>
      <c r="BH4391" s="1"/>
      <c r="BI4391" s="1"/>
      <c r="BJ4391" s="1"/>
      <c r="BK4391" s="1"/>
      <c r="BL4391" s="1"/>
      <c r="BM4391" s="1"/>
      <c r="BN4391" s="2"/>
      <c r="BO4391" s="1"/>
      <c r="BP4391" s="1"/>
      <c r="BQ4391" s="1"/>
      <c r="BR4391" s="2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2"/>
      <c r="CG4391" s="1"/>
      <c r="CH4391" s="1"/>
      <c r="CI4391" s="2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2"/>
      <c r="DR4391" s="1"/>
      <c r="DS4391" s="1"/>
      <c r="DT4391" s="1"/>
      <c r="DU4391" s="1"/>
      <c r="DV4391" s="1"/>
      <c r="DW4391" s="1"/>
    </row>
    <row r="4392" spans="1:127" x14ac:dyDescent="0.3">
      <c r="A4392" s="1"/>
      <c r="B4392" s="1"/>
      <c r="C4392" s="1"/>
      <c r="D4392" s="1"/>
      <c r="E4392" s="1"/>
      <c r="F4392" s="1"/>
      <c r="G4392" s="1"/>
      <c r="H4392" s="2"/>
      <c r="I4392" s="1"/>
      <c r="J4392" s="1"/>
      <c r="K4392" s="2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2"/>
      <c r="BF4392" s="1"/>
      <c r="BG4392" s="1"/>
      <c r="BH4392" s="1"/>
      <c r="BI4392" s="1"/>
      <c r="BJ4392" s="1"/>
      <c r="BK4392" s="1"/>
      <c r="BL4392" s="1"/>
      <c r="BM4392" s="1"/>
      <c r="BN4392" s="2"/>
      <c r="BO4392" s="1"/>
      <c r="BP4392" s="1"/>
      <c r="BQ4392" s="1"/>
      <c r="BR4392" s="2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2"/>
      <c r="CG4392" s="1"/>
      <c r="CH4392" s="1"/>
      <c r="CI4392" s="2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2"/>
      <c r="DR4392" s="1"/>
      <c r="DS4392" s="1"/>
      <c r="DT4392" s="1"/>
      <c r="DU4392" s="1"/>
      <c r="DV4392" s="1"/>
      <c r="DW4392" s="1"/>
    </row>
    <row r="4393" spans="1:127" x14ac:dyDescent="0.3">
      <c r="A4393" s="1"/>
      <c r="B4393" s="1"/>
      <c r="C4393" s="1"/>
      <c r="D4393" s="1"/>
      <c r="E4393" s="1"/>
      <c r="F4393" s="1"/>
      <c r="G4393" s="1"/>
      <c r="H4393" s="2"/>
      <c r="I4393" s="1"/>
      <c r="J4393" s="1"/>
      <c r="K4393" s="2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2"/>
      <c r="BF4393" s="1"/>
      <c r="BG4393" s="1"/>
      <c r="BH4393" s="1"/>
      <c r="BI4393" s="1"/>
      <c r="BJ4393" s="1"/>
      <c r="BK4393" s="1"/>
      <c r="BL4393" s="1"/>
      <c r="BM4393" s="1"/>
      <c r="BN4393" s="2"/>
      <c r="BO4393" s="1"/>
      <c r="BP4393" s="1"/>
      <c r="BQ4393" s="1"/>
      <c r="BR4393" s="2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2"/>
      <c r="CG4393" s="1"/>
      <c r="CH4393" s="1"/>
      <c r="CI4393" s="2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2"/>
      <c r="DR4393" s="1"/>
      <c r="DS4393" s="1"/>
      <c r="DT4393" s="1"/>
      <c r="DU4393" s="1"/>
      <c r="DV4393" s="1"/>
      <c r="DW4393" s="1"/>
    </row>
    <row r="4394" spans="1:127" x14ac:dyDescent="0.3">
      <c r="A4394" s="1"/>
      <c r="B4394" s="1"/>
      <c r="C4394" s="1"/>
      <c r="D4394" s="1"/>
      <c r="E4394" s="1"/>
      <c r="F4394" s="1"/>
      <c r="G4394" s="1"/>
      <c r="H4394" s="2"/>
      <c r="I4394" s="1"/>
      <c r="J4394" s="1"/>
      <c r="K4394" s="2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2"/>
      <c r="BF4394" s="1"/>
      <c r="BG4394" s="1"/>
      <c r="BH4394" s="1"/>
      <c r="BI4394" s="1"/>
      <c r="BJ4394" s="1"/>
      <c r="BK4394" s="1"/>
      <c r="BL4394" s="1"/>
      <c r="BM4394" s="1"/>
      <c r="BN4394" s="2"/>
      <c r="BO4394" s="1"/>
      <c r="BP4394" s="1"/>
      <c r="BQ4394" s="1"/>
      <c r="BR4394" s="2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2"/>
      <c r="CG4394" s="1"/>
      <c r="CH4394" s="1"/>
      <c r="CI4394" s="2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2"/>
      <c r="DR4394" s="1"/>
      <c r="DS4394" s="1"/>
      <c r="DT4394" s="1"/>
      <c r="DU4394" s="1"/>
      <c r="DV4394" s="1"/>
      <c r="DW4394" s="1"/>
    </row>
    <row r="4395" spans="1:127" x14ac:dyDescent="0.3">
      <c r="A4395" s="1"/>
      <c r="B4395" s="1"/>
      <c r="C4395" s="1"/>
      <c r="D4395" s="1"/>
      <c r="E4395" s="1"/>
      <c r="F4395" s="1"/>
      <c r="G4395" s="1"/>
      <c r="H4395" s="2"/>
      <c r="I4395" s="1"/>
      <c r="J4395" s="1"/>
      <c r="K4395" s="2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2"/>
      <c r="BF4395" s="1"/>
      <c r="BG4395" s="1"/>
      <c r="BH4395" s="1"/>
      <c r="BI4395" s="1"/>
      <c r="BJ4395" s="1"/>
      <c r="BK4395" s="1"/>
      <c r="BL4395" s="1"/>
      <c r="BM4395" s="1"/>
      <c r="BN4395" s="2"/>
      <c r="BO4395" s="1"/>
      <c r="BP4395" s="1"/>
      <c r="BQ4395" s="1"/>
      <c r="BR4395" s="2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2"/>
      <c r="CG4395" s="1"/>
      <c r="CH4395" s="1"/>
      <c r="CI4395" s="2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2"/>
      <c r="DR4395" s="1"/>
      <c r="DS4395" s="1"/>
      <c r="DT4395" s="1"/>
      <c r="DU4395" s="1"/>
      <c r="DV4395" s="1"/>
      <c r="DW4395" s="1"/>
    </row>
    <row r="4396" spans="1:127" x14ac:dyDescent="0.3">
      <c r="A4396" s="1"/>
      <c r="B4396" s="1"/>
      <c r="C4396" s="1"/>
      <c r="D4396" s="1"/>
      <c r="E4396" s="1"/>
      <c r="F4396" s="1"/>
      <c r="G4396" s="2"/>
      <c r="H4396" s="2"/>
      <c r="I4396" s="1"/>
      <c r="J4396" s="1"/>
      <c r="K4396" s="2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2"/>
      <c r="BF4396" s="1"/>
      <c r="BG4396" s="1"/>
      <c r="BH4396" s="1"/>
      <c r="BI4396" s="1"/>
      <c r="BJ4396" s="1"/>
      <c r="BK4396" s="1"/>
      <c r="BL4396" s="1"/>
      <c r="BM4396" s="1"/>
      <c r="BN4396" s="2"/>
      <c r="BO4396" s="1"/>
      <c r="BP4396" s="1"/>
      <c r="BQ4396" s="1"/>
      <c r="BR4396" s="2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2"/>
      <c r="CG4396" s="1"/>
      <c r="CH4396" s="1"/>
      <c r="CI4396" s="2"/>
      <c r="CJ4396" s="1"/>
      <c r="CK4396" s="1"/>
      <c r="CL4396" s="1"/>
      <c r="CM4396" s="1"/>
      <c r="CN4396" s="1"/>
      <c r="CO4396" s="1"/>
      <c r="CP4396" s="1"/>
      <c r="CQ4396" s="1"/>
      <c r="CR4396" s="2"/>
      <c r="CS4396" s="2"/>
      <c r="CT4396" s="2"/>
      <c r="CU4396" s="2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2"/>
      <c r="DR4396" s="1"/>
      <c r="DS4396" s="1"/>
      <c r="DT4396" s="1"/>
      <c r="DU4396" s="2"/>
      <c r="DV4396" s="1"/>
      <c r="DW4396" s="1"/>
    </row>
    <row r="4397" spans="1:127" x14ac:dyDescent="0.3">
      <c r="A4397" s="1"/>
      <c r="B4397" s="1"/>
      <c r="C4397" s="1"/>
      <c r="D4397" s="1"/>
      <c r="E4397" s="1"/>
      <c r="F4397" s="1"/>
      <c r="G4397" s="2"/>
      <c r="H4397" s="2"/>
      <c r="I4397" s="1"/>
      <c r="J4397" s="1"/>
      <c r="K4397" s="2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2"/>
      <c r="BF4397" s="1"/>
      <c r="BG4397" s="1"/>
      <c r="BH4397" s="1"/>
      <c r="BI4397" s="1"/>
      <c r="BJ4397" s="1"/>
      <c r="BK4397" s="1"/>
      <c r="BL4397" s="1"/>
      <c r="BM4397" s="1"/>
      <c r="BN4397" s="2"/>
      <c r="BO4397" s="1"/>
      <c r="BP4397" s="1"/>
      <c r="BQ4397" s="1"/>
      <c r="BR4397" s="2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2"/>
      <c r="CG4397" s="1"/>
      <c r="CH4397" s="1"/>
      <c r="CI4397" s="2"/>
      <c r="CJ4397" s="1"/>
      <c r="CK4397" s="1"/>
      <c r="CL4397" s="1"/>
      <c r="CM4397" s="1"/>
      <c r="CN4397" s="1"/>
      <c r="CO4397" s="1"/>
      <c r="CP4397" s="1"/>
      <c r="CQ4397" s="1"/>
      <c r="CR4397" s="2"/>
      <c r="CS4397" s="2"/>
      <c r="CT4397" s="2"/>
      <c r="CU4397" s="2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2"/>
      <c r="DR4397" s="1"/>
      <c r="DS4397" s="1"/>
      <c r="DT4397" s="1"/>
      <c r="DU4397" s="2"/>
      <c r="DV4397" s="1"/>
      <c r="DW4397" s="1"/>
    </row>
    <row r="4398" spans="1:127" x14ac:dyDescent="0.3">
      <c r="A4398" s="1"/>
      <c r="B4398" s="1"/>
      <c r="C4398" s="1"/>
      <c r="D4398" s="1"/>
      <c r="E4398" s="1"/>
      <c r="F4398" s="1"/>
      <c r="G4398" s="2"/>
      <c r="H4398" s="2"/>
      <c r="I4398" s="1"/>
      <c r="J4398" s="1"/>
      <c r="K4398" s="2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2"/>
      <c r="BF4398" s="1"/>
      <c r="BG4398" s="1"/>
      <c r="BH4398" s="1"/>
      <c r="BI4398" s="1"/>
      <c r="BJ4398" s="1"/>
      <c r="BK4398" s="1"/>
      <c r="BL4398" s="1"/>
      <c r="BM4398" s="1"/>
      <c r="BN4398" s="2"/>
      <c r="BO4398" s="1"/>
      <c r="BP4398" s="1"/>
      <c r="BQ4398" s="1"/>
      <c r="BR4398" s="2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2"/>
      <c r="CG4398" s="1"/>
      <c r="CH4398" s="1"/>
      <c r="CI4398" s="2"/>
      <c r="CJ4398" s="1"/>
      <c r="CK4398" s="1"/>
      <c r="CL4398" s="1"/>
      <c r="CM4398" s="1"/>
      <c r="CN4398" s="1"/>
      <c r="CO4398" s="1"/>
      <c r="CP4398" s="1"/>
      <c r="CQ4398" s="1"/>
      <c r="CR4398" s="2"/>
      <c r="CS4398" s="2"/>
      <c r="CT4398" s="2"/>
      <c r="CU4398" s="2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2"/>
      <c r="DR4398" s="1"/>
      <c r="DS4398" s="1"/>
      <c r="DT4398" s="1"/>
      <c r="DU4398" s="2"/>
      <c r="DV4398" s="1"/>
      <c r="DW4398" s="1"/>
    </row>
    <row r="4399" spans="1:127" x14ac:dyDescent="0.3">
      <c r="A4399" s="1"/>
      <c r="B4399" s="1"/>
      <c r="C4399" s="1"/>
      <c r="D4399" s="1"/>
      <c r="E4399" s="1"/>
      <c r="F4399" s="1"/>
      <c r="G4399" s="2"/>
      <c r="H4399" s="2"/>
      <c r="I4399" s="1"/>
      <c r="J4399" s="1"/>
      <c r="K4399" s="2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2"/>
      <c r="BF4399" s="1"/>
      <c r="BG4399" s="1"/>
      <c r="BH4399" s="1"/>
      <c r="BI4399" s="1"/>
      <c r="BJ4399" s="1"/>
      <c r="BK4399" s="1"/>
      <c r="BL4399" s="1"/>
      <c r="BM4399" s="1"/>
      <c r="BN4399" s="2"/>
      <c r="BO4399" s="1"/>
      <c r="BP4399" s="1"/>
      <c r="BQ4399" s="1"/>
      <c r="BR4399" s="2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2"/>
      <c r="CG4399" s="1"/>
      <c r="CH4399" s="1"/>
      <c r="CI4399" s="2"/>
      <c r="CJ4399" s="1"/>
      <c r="CK4399" s="1"/>
      <c r="CL4399" s="1"/>
      <c r="CM4399" s="1"/>
      <c r="CN4399" s="1"/>
      <c r="CO4399" s="1"/>
      <c r="CP4399" s="1"/>
      <c r="CQ4399" s="1"/>
      <c r="CR4399" s="2"/>
      <c r="CS4399" s="2"/>
      <c r="CT4399" s="2"/>
      <c r="CU4399" s="2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2"/>
      <c r="DR4399" s="1"/>
      <c r="DS4399" s="1"/>
      <c r="DT4399" s="1"/>
      <c r="DU4399" s="2"/>
      <c r="DV4399" s="1"/>
      <c r="DW4399" s="1"/>
    </row>
    <row r="4400" spans="1:127" x14ac:dyDescent="0.3">
      <c r="A4400" s="1"/>
      <c r="B4400" s="1"/>
      <c r="C4400" s="1"/>
      <c r="D4400" s="1"/>
      <c r="E4400" s="1"/>
      <c r="F4400" s="1"/>
      <c r="G4400" s="2"/>
      <c r="H4400" s="2"/>
      <c r="I4400" s="1"/>
      <c r="J4400" s="1"/>
      <c r="K4400" s="2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2"/>
      <c r="BF4400" s="1"/>
      <c r="BG4400" s="1"/>
      <c r="BH4400" s="1"/>
      <c r="BI4400" s="1"/>
      <c r="BJ4400" s="1"/>
      <c r="BK4400" s="1"/>
      <c r="BL4400" s="1"/>
      <c r="BM4400" s="1"/>
      <c r="BN4400" s="2"/>
      <c r="BO4400" s="1"/>
      <c r="BP4400" s="1"/>
      <c r="BQ4400" s="1"/>
      <c r="BR4400" s="2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2"/>
      <c r="CG4400" s="1"/>
      <c r="CH4400" s="1"/>
      <c r="CI4400" s="2"/>
      <c r="CJ4400" s="1"/>
      <c r="CK4400" s="1"/>
      <c r="CL4400" s="1"/>
      <c r="CM4400" s="1"/>
      <c r="CN4400" s="1"/>
      <c r="CO4400" s="1"/>
      <c r="CP4400" s="1"/>
      <c r="CQ4400" s="1"/>
      <c r="CR4400" s="2"/>
      <c r="CS4400" s="2"/>
      <c r="CT4400" s="2"/>
      <c r="CU4400" s="2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2"/>
      <c r="DR4400" s="1"/>
      <c r="DS4400" s="1"/>
      <c r="DT4400" s="1"/>
      <c r="DU4400" s="2"/>
      <c r="DV4400" s="1"/>
      <c r="DW4400" s="1"/>
    </row>
    <row r="4401" spans="1:127" x14ac:dyDescent="0.3">
      <c r="A4401" s="1"/>
      <c r="B4401" s="1"/>
      <c r="C4401" s="1"/>
      <c r="D4401" s="1"/>
      <c r="E4401" s="1"/>
      <c r="F4401" s="1"/>
      <c r="G4401" s="1"/>
      <c r="H4401" s="2"/>
      <c r="I4401" s="1"/>
      <c r="J4401" s="1"/>
      <c r="K4401" s="2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2"/>
      <c r="BF4401" s="1"/>
      <c r="BG4401" s="1"/>
      <c r="BH4401" s="1"/>
      <c r="BI4401" s="1"/>
      <c r="BJ4401" s="1"/>
      <c r="BK4401" s="1"/>
      <c r="BL4401" s="1"/>
      <c r="BM4401" s="1"/>
      <c r="BN4401" s="2"/>
      <c r="BO4401" s="1"/>
      <c r="BP4401" s="1"/>
      <c r="BQ4401" s="1"/>
      <c r="BR4401" s="2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2"/>
      <c r="CG4401" s="1"/>
      <c r="CH4401" s="1"/>
      <c r="CI4401" s="2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2"/>
      <c r="DR4401" s="1"/>
      <c r="DS4401" s="1"/>
      <c r="DT4401" s="1"/>
      <c r="DU4401" s="1"/>
      <c r="DV4401" s="1"/>
      <c r="DW4401" s="1"/>
    </row>
    <row r="4402" spans="1:127" x14ac:dyDescent="0.3">
      <c r="A4402" s="1"/>
      <c r="B4402" s="1"/>
      <c r="C4402" s="1"/>
      <c r="D4402" s="1"/>
      <c r="E4402" s="1"/>
      <c r="F4402" s="1"/>
      <c r="G4402" s="2"/>
      <c r="H4402" s="2"/>
      <c r="I4402" s="1"/>
      <c r="J4402" s="1"/>
      <c r="K4402" s="2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2"/>
      <c r="BF4402" s="1"/>
      <c r="BG4402" s="1"/>
      <c r="BH4402" s="1"/>
      <c r="BI4402" s="1"/>
      <c r="BJ4402" s="1"/>
      <c r="BK4402" s="1"/>
      <c r="BL4402" s="1"/>
      <c r="BM4402" s="1"/>
      <c r="BN4402" s="2"/>
      <c r="BO4402" s="1"/>
      <c r="BP4402" s="1"/>
      <c r="BQ4402" s="1"/>
      <c r="BR4402" s="2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2"/>
      <c r="CG4402" s="1"/>
      <c r="CH4402" s="1"/>
      <c r="CI4402" s="2"/>
      <c r="CJ4402" s="1"/>
      <c r="CK4402" s="1"/>
      <c r="CL4402" s="1"/>
      <c r="CM4402" s="1"/>
      <c r="CN4402" s="1"/>
      <c r="CO4402" s="1"/>
      <c r="CP4402" s="1"/>
      <c r="CQ4402" s="1"/>
      <c r="CR4402" s="2"/>
      <c r="CS4402" s="2"/>
      <c r="CT4402" s="2"/>
      <c r="CU4402" s="2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2"/>
      <c r="DR4402" s="1"/>
      <c r="DS4402" s="1"/>
      <c r="DT4402" s="1"/>
      <c r="DU4402" s="2"/>
      <c r="DV4402" s="1"/>
      <c r="DW4402" s="1"/>
    </row>
    <row r="4403" spans="1:127" x14ac:dyDescent="0.3">
      <c r="A4403" s="1"/>
      <c r="B4403" s="1"/>
      <c r="C4403" s="1"/>
      <c r="D4403" s="1"/>
      <c r="E4403" s="1"/>
      <c r="F4403" s="1"/>
      <c r="G4403" s="2"/>
      <c r="H4403" s="2"/>
      <c r="I4403" s="1"/>
      <c r="J4403" s="1"/>
      <c r="K4403" s="2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2"/>
      <c r="BF4403" s="1"/>
      <c r="BG4403" s="1"/>
      <c r="BH4403" s="1"/>
      <c r="BI4403" s="1"/>
      <c r="BJ4403" s="1"/>
      <c r="BK4403" s="1"/>
      <c r="BL4403" s="1"/>
      <c r="BM4403" s="1"/>
      <c r="BN4403" s="2"/>
      <c r="BO4403" s="1"/>
      <c r="BP4403" s="1"/>
      <c r="BQ4403" s="1"/>
      <c r="BR4403" s="2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2"/>
      <c r="CG4403" s="1"/>
      <c r="CH4403" s="1"/>
      <c r="CI4403" s="2"/>
      <c r="CJ4403" s="1"/>
      <c r="CK4403" s="1"/>
      <c r="CL4403" s="1"/>
      <c r="CM4403" s="1"/>
      <c r="CN4403" s="1"/>
      <c r="CO4403" s="1"/>
      <c r="CP4403" s="1"/>
      <c r="CQ4403" s="1"/>
      <c r="CR4403" s="2"/>
      <c r="CS4403" s="2"/>
      <c r="CT4403" s="2"/>
      <c r="CU4403" s="2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2"/>
      <c r="DR4403" s="1"/>
      <c r="DS4403" s="1"/>
      <c r="DT4403" s="1"/>
      <c r="DU4403" s="2"/>
      <c r="DV4403" s="1"/>
      <c r="DW4403" s="1"/>
    </row>
    <row r="4404" spans="1:127" x14ac:dyDescent="0.3">
      <c r="A4404" s="1"/>
      <c r="B4404" s="1"/>
      <c r="C4404" s="1"/>
      <c r="D4404" s="1"/>
      <c r="E4404" s="1"/>
      <c r="F4404" s="1"/>
      <c r="G4404" s="2"/>
      <c r="H4404" s="2"/>
      <c r="I4404" s="1"/>
      <c r="J4404" s="1"/>
      <c r="K4404" s="2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2"/>
      <c r="BF4404" s="1"/>
      <c r="BG4404" s="1"/>
      <c r="BH4404" s="1"/>
      <c r="BI4404" s="1"/>
      <c r="BJ4404" s="1"/>
      <c r="BK4404" s="1"/>
      <c r="BL4404" s="1"/>
      <c r="BM4404" s="1"/>
      <c r="BN4404" s="2"/>
      <c r="BO4404" s="1"/>
      <c r="BP4404" s="1"/>
      <c r="BQ4404" s="1"/>
      <c r="BR4404" s="2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2"/>
      <c r="CG4404" s="1"/>
      <c r="CH4404" s="1"/>
      <c r="CI4404" s="2"/>
      <c r="CJ4404" s="1"/>
      <c r="CK4404" s="1"/>
      <c r="CL4404" s="1"/>
      <c r="CM4404" s="1"/>
      <c r="CN4404" s="1"/>
      <c r="CO4404" s="1"/>
      <c r="CP4404" s="1"/>
      <c r="CQ4404" s="1"/>
      <c r="CR4404" s="2"/>
      <c r="CS4404" s="2"/>
      <c r="CT4404" s="2"/>
      <c r="CU4404" s="2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2"/>
      <c r="DR4404" s="1"/>
      <c r="DS4404" s="1"/>
      <c r="DT4404" s="1"/>
      <c r="DU4404" s="2"/>
      <c r="DV4404" s="1"/>
      <c r="DW4404" s="1"/>
    </row>
    <row r="4405" spans="1:127" x14ac:dyDescent="0.3">
      <c r="A4405" s="1"/>
      <c r="B4405" s="1"/>
      <c r="C4405" s="1"/>
      <c r="D4405" s="1"/>
      <c r="E4405" s="1"/>
      <c r="F4405" s="1"/>
      <c r="G4405" s="2"/>
      <c r="H4405" s="2"/>
      <c r="I4405" s="1"/>
      <c r="J4405" s="1"/>
      <c r="K4405" s="2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2"/>
      <c r="BF4405" s="1"/>
      <c r="BG4405" s="1"/>
      <c r="BH4405" s="1"/>
      <c r="BI4405" s="1"/>
      <c r="BJ4405" s="1"/>
      <c r="BK4405" s="1"/>
      <c r="BL4405" s="1"/>
      <c r="BM4405" s="1"/>
      <c r="BN4405" s="2"/>
      <c r="BO4405" s="1"/>
      <c r="BP4405" s="1"/>
      <c r="BQ4405" s="1"/>
      <c r="BR4405" s="2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2"/>
      <c r="CG4405" s="1"/>
      <c r="CH4405" s="1"/>
      <c r="CI4405" s="2"/>
      <c r="CJ4405" s="1"/>
      <c r="CK4405" s="1"/>
      <c r="CL4405" s="1"/>
      <c r="CM4405" s="1"/>
      <c r="CN4405" s="1"/>
      <c r="CO4405" s="1"/>
      <c r="CP4405" s="1"/>
      <c r="CQ4405" s="1"/>
      <c r="CR4405" s="2"/>
      <c r="CS4405" s="2"/>
      <c r="CT4405" s="2"/>
      <c r="CU4405" s="2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2"/>
      <c r="DR4405" s="1"/>
      <c r="DS4405" s="1"/>
      <c r="DT4405" s="1"/>
      <c r="DU4405" s="2"/>
      <c r="DV4405" s="1"/>
      <c r="DW4405" s="1"/>
    </row>
    <row r="4406" spans="1:127" x14ac:dyDescent="0.3">
      <c r="A4406" s="1"/>
      <c r="B4406" s="1"/>
      <c r="C4406" s="1"/>
      <c r="D4406" s="1"/>
      <c r="E4406" s="1"/>
      <c r="F4406" s="1"/>
      <c r="G4406" s="1"/>
      <c r="H4406" s="2"/>
      <c r="I4406" s="1"/>
      <c r="J4406" s="1"/>
      <c r="K4406" s="2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2"/>
      <c r="BF4406" s="1"/>
      <c r="BG4406" s="1"/>
      <c r="BH4406" s="1"/>
      <c r="BI4406" s="1"/>
      <c r="BJ4406" s="1"/>
      <c r="BK4406" s="1"/>
      <c r="BL4406" s="1"/>
      <c r="BM4406" s="1"/>
      <c r="BN4406" s="2"/>
      <c r="BO4406" s="1"/>
      <c r="BP4406" s="1"/>
      <c r="BQ4406" s="1"/>
      <c r="BR4406" s="2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2"/>
      <c r="CG4406" s="1"/>
      <c r="CH4406" s="1"/>
      <c r="CI4406" s="2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2"/>
      <c r="DR4406" s="1"/>
      <c r="DS4406" s="1"/>
      <c r="DT4406" s="1"/>
      <c r="DU4406" s="1"/>
      <c r="DV4406" s="1"/>
      <c r="DW4406" s="1"/>
    </row>
    <row r="4407" spans="1:127" x14ac:dyDescent="0.3">
      <c r="A4407" s="1"/>
      <c r="B4407" s="1"/>
      <c r="C4407" s="1"/>
      <c r="D4407" s="1"/>
      <c r="E4407" s="1"/>
      <c r="F4407" s="1"/>
      <c r="G4407" s="1"/>
      <c r="H4407" s="2"/>
      <c r="I4407" s="1"/>
      <c r="J4407" s="1"/>
      <c r="K4407" s="2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2"/>
      <c r="BF4407" s="1"/>
      <c r="BG4407" s="1"/>
      <c r="BH4407" s="1"/>
      <c r="BI4407" s="1"/>
      <c r="BJ4407" s="1"/>
      <c r="BK4407" s="1"/>
      <c r="BL4407" s="1"/>
      <c r="BM4407" s="1"/>
      <c r="BN4407" s="2"/>
      <c r="BO4407" s="1"/>
      <c r="BP4407" s="1"/>
      <c r="BQ4407" s="1"/>
      <c r="BR4407" s="2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2"/>
      <c r="CG4407" s="1"/>
      <c r="CH4407" s="1"/>
      <c r="CI4407" s="2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2"/>
      <c r="DR4407" s="1"/>
      <c r="DS4407" s="1"/>
      <c r="DT4407" s="1"/>
      <c r="DU4407" s="1"/>
      <c r="DV4407" s="1"/>
      <c r="DW4407" s="1"/>
    </row>
    <row r="4408" spans="1:127" x14ac:dyDescent="0.3">
      <c r="A4408" s="1"/>
      <c r="B4408" s="1"/>
      <c r="C4408" s="1"/>
      <c r="D4408" s="1"/>
      <c r="E4408" s="1"/>
      <c r="F4408" s="1"/>
      <c r="G4408" s="1"/>
      <c r="H4408" s="2"/>
      <c r="I4408" s="1"/>
      <c r="J4408" s="1"/>
      <c r="K4408" s="2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2"/>
      <c r="BF4408" s="1"/>
      <c r="BG4408" s="1"/>
      <c r="BH4408" s="1"/>
      <c r="BI4408" s="1"/>
      <c r="BJ4408" s="1"/>
      <c r="BK4408" s="1"/>
      <c r="BL4408" s="1"/>
      <c r="BM4408" s="1"/>
      <c r="BN4408" s="2"/>
      <c r="BO4408" s="1"/>
      <c r="BP4408" s="1"/>
      <c r="BQ4408" s="1"/>
      <c r="BR4408" s="2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2"/>
      <c r="CG4408" s="1"/>
      <c r="CH4408" s="1"/>
      <c r="CI4408" s="2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2"/>
      <c r="DR4408" s="1"/>
      <c r="DS4408" s="1"/>
      <c r="DT4408" s="1"/>
      <c r="DU4408" s="2"/>
      <c r="DV4408" s="1"/>
      <c r="DW4408" s="1"/>
    </row>
    <row r="4409" spans="1:127" x14ac:dyDescent="0.3">
      <c r="A4409" s="1"/>
      <c r="B4409" s="1"/>
      <c r="C4409" s="1"/>
      <c r="D4409" s="1"/>
      <c r="E4409" s="1"/>
      <c r="F4409" s="1"/>
      <c r="G4409" s="1"/>
      <c r="H4409" s="2"/>
      <c r="I4409" s="1"/>
      <c r="J4409" s="1"/>
      <c r="K4409" s="2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2"/>
      <c r="BF4409" s="1"/>
      <c r="BG4409" s="1"/>
      <c r="BH4409" s="1"/>
      <c r="BI4409" s="1"/>
      <c r="BJ4409" s="1"/>
      <c r="BK4409" s="1"/>
      <c r="BL4409" s="1"/>
      <c r="BM4409" s="1"/>
      <c r="BN4409" s="2"/>
      <c r="BO4409" s="1"/>
      <c r="BP4409" s="1"/>
      <c r="BQ4409" s="1"/>
      <c r="BR4409" s="2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2"/>
      <c r="CG4409" s="1"/>
      <c r="CH4409" s="1"/>
      <c r="CI4409" s="2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2"/>
      <c r="DR4409" s="1"/>
      <c r="DS4409" s="1"/>
      <c r="DT4409" s="1"/>
      <c r="DU4409" s="1"/>
      <c r="DV4409" s="1"/>
      <c r="DW4409" s="1"/>
    </row>
    <row r="4410" spans="1:127" x14ac:dyDescent="0.3">
      <c r="A4410" s="1"/>
      <c r="B4410" s="1"/>
      <c r="C4410" s="1"/>
      <c r="D4410" s="1"/>
      <c r="E4410" s="1"/>
      <c r="F4410" s="1"/>
      <c r="G4410" s="1"/>
      <c r="H4410" s="2"/>
      <c r="I4410" s="1"/>
      <c r="J4410" s="1"/>
      <c r="K4410" s="2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2"/>
      <c r="BF4410" s="1"/>
      <c r="BG4410" s="1"/>
      <c r="BH4410" s="1"/>
      <c r="BI4410" s="1"/>
      <c r="BJ4410" s="1"/>
      <c r="BK4410" s="1"/>
      <c r="BL4410" s="1"/>
      <c r="BM4410" s="1"/>
      <c r="BN4410" s="2"/>
      <c r="BO4410" s="1"/>
      <c r="BP4410" s="1"/>
      <c r="BQ4410" s="1"/>
      <c r="BR4410" s="2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2"/>
      <c r="CG4410" s="1"/>
      <c r="CH4410" s="1"/>
      <c r="CI4410" s="2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2"/>
      <c r="DR4410" s="1"/>
      <c r="DS4410" s="1"/>
      <c r="DT4410" s="1"/>
      <c r="DU4410" s="1"/>
      <c r="DV4410" s="1"/>
      <c r="DW4410" s="1"/>
    </row>
    <row r="4411" spans="1:127" x14ac:dyDescent="0.3">
      <c r="A4411" s="1"/>
      <c r="B4411" s="1"/>
      <c r="C4411" s="1"/>
      <c r="D4411" s="1"/>
      <c r="E4411" s="1"/>
      <c r="F4411" s="1"/>
      <c r="G4411" s="2"/>
      <c r="H4411" s="2"/>
      <c r="I4411" s="1"/>
      <c r="J4411" s="1"/>
      <c r="K4411" s="2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2"/>
      <c r="BF4411" s="1"/>
      <c r="BG4411" s="1"/>
      <c r="BH4411" s="1"/>
      <c r="BI4411" s="1"/>
      <c r="BJ4411" s="1"/>
      <c r="BK4411" s="1"/>
      <c r="BL4411" s="1"/>
      <c r="BM4411" s="1"/>
      <c r="BN4411" s="2"/>
      <c r="BO4411" s="1"/>
      <c r="BP4411" s="1"/>
      <c r="BQ4411" s="1"/>
      <c r="BR4411" s="2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2"/>
      <c r="CG4411" s="1"/>
      <c r="CH4411" s="1"/>
      <c r="CI4411" s="2"/>
      <c r="CJ4411" s="1"/>
      <c r="CK4411" s="1"/>
      <c r="CL4411" s="1"/>
      <c r="CM4411" s="1"/>
      <c r="CN4411" s="1"/>
      <c r="CO4411" s="1"/>
      <c r="CP4411" s="1"/>
      <c r="CQ4411" s="1"/>
      <c r="CR4411" s="2"/>
      <c r="CS4411" s="2"/>
      <c r="CT4411" s="2"/>
      <c r="CU4411" s="2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2"/>
      <c r="DR4411" s="1"/>
      <c r="DS4411" s="1"/>
      <c r="DT4411" s="1"/>
      <c r="DU4411" s="2"/>
      <c r="DV4411" s="1"/>
      <c r="DW4411" s="1"/>
    </row>
    <row r="4412" spans="1:127" x14ac:dyDescent="0.3">
      <c r="A4412" s="1"/>
      <c r="B4412" s="1"/>
      <c r="C4412" s="1"/>
      <c r="D4412" s="1"/>
      <c r="E4412" s="1"/>
      <c r="F4412" s="1"/>
      <c r="G4412" s="1"/>
      <c r="H4412" s="2"/>
      <c r="I4412" s="1"/>
      <c r="J4412" s="1"/>
      <c r="K4412" s="2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2"/>
      <c r="BF4412" s="1"/>
      <c r="BG4412" s="1"/>
      <c r="BH4412" s="1"/>
      <c r="BI4412" s="1"/>
      <c r="BJ4412" s="1"/>
      <c r="BK4412" s="1"/>
      <c r="BL4412" s="1"/>
      <c r="BM4412" s="1"/>
      <c r="BN4412" s="2"/>
      <c r="BO4412" s="1"/>
      <c r="BP4412" s="1"/>
      <c r="BQ4412" s="1"/>
      <c r="BR4412" s="2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2"/>
      <c r="CG4412" s="1"/>
      <c r="CH4412" s="1"/>
      <c r="CI4412" s="2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2"/>
      <c r="DR4412" s="1"/>
      <c r="DS4412" s="1"/>
      <c r="DT4412" s="1"/>
      <c r="DU4412" s="1"/>
      <c r="DV4412" s="1"/>
      <c r="DW4412" s="1"/>
    </row>
    <row r="4413" spans="1:127" x14ac:dyDescent="0.3">
      <c r="A4413" s="1"/>
      <c r="B4413" s="1"/>
      <c r="C4413" s="1"/>
      <c r="D4413" s="1"/>
      <c r="E4413" s="1"/>
      <c r="F4413" s="1"/>
      <c r="G4413" s="1"/>
      <c r="H4413" s="2"/>
      <c r="I4413" s="1"/>
      <c r="J4413" s="1"/>
      <c r="K4413" s="2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2"/>
      <c r="BF4413" s="1"/>
      <c r="BG4413" s="1"/>
      <c r="BH4413" s="1"/>
      <c r="BI4413" s="1"/>
      <c r="BJ4413" s="1"/>
      <c r="BK4413" s="1"/>
      <c r="BL4413" s="1"/>
      <c r="BM4413" s="1"/>
      <c r="BN4413" s="2"/>
      <c r="BO4413" s="1"/>
      <c r="BP4413" s="1"/>
      <c r="BQ4413" s="1"/>
      <c r="BR4413" s="2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2"/>
      <c r="CG4413" s="1"/>
      <c r="CH4413" s="1"/>
      <c r="CI4413" s="2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2"/>
      <c r="DR4413" s="1"/>
      <c r="DS4413" s="1"/>
      <c r="DT4413" s="1"/>
      <c r="DU4413" s="1"/>
      <c r="DV4413" s="1"/>
      <c r="DW4413" s="1"/>
    </row>
    <row r="4414" spans="1:127" x14ac:dyDescent="0.3">
      <c r="A4414" s="1"/>
      <c r="B4414" s="1"/>
      <c r="C4414" s="1"/>
      <c r="D4414" s="1"/>
      <c r="E4414" s="1"/>
      <c r="F4414" s="1"/>
      <c r="G4414" s="1"/>
      <c r="H4414" s="2"/>
      <c r="I4414" s="1"/>
      <c r="J4414" s="1"/>
      <c r="K4414" s="2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2"/>
      <c r="BF4414" s="1"/>
      <c r="BG4414" s="1"/>
      <c r="BH4414" s="1"/>
      <c r="BI4414" s="1"/>
      <c r="BJ4414" s="1"/>
      <c r="BK4414" s="1"/>
      <c r="BL4414" s="1"/>
      <c r="BM4414" s="1"/>
      <c r="BN4414" s="2"/>
      <c r="BO4414" s="1"/>
      <c r="BP4414" s="1"/>
      <c r="BQ4414" s="1"/>
      <c r="BR4414" s="2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2"/>
      <c r="CG4414" s="1"/>
      <c r="CH4414" s="1"/>
      <c r="CI4414" s="2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2"/>
      <c r="DR4414" s="1"/>
      <c r="DS4414" s="1"/>
      <c r="DT4414" s="1"/>
      <c r="DU4414" s="1"/>
      <c r="DV4414" s="1"/>
      <c r="DW4414" s="1"/>
    </row>
    <row r="4415" spans="1:127" x14ac:dyDescent="0.3">
      <c r="A4415" s="1"/>
      <c r="B4415" s="1"/>
      <c r="C4415" s="1"/>
      <c r="D4415" s="1"/>
      <c r="E4415" s="1"/>
      <c r="F4415" s="1"/>
      <c r="G4415" s="1"/>
      <c r="H4415" s="2"/>
      <c r="I4415" s="1"/>
      <c r="J4415" s="1"/>
      <c r="K4415" s="2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2"/>
      <c r="BF4415" s="1"/>
      <c r="BG4415" s="1"/>
      <c r="BH4415" s="1"/>
      <c r="BI4415" s="1"/>
      <c r="BJ4415" s="1"/>
      <c r="BK4415" s="1"/>
      <c r="BL4415" s="1"/>
      <c r="BM4415" s="1"/>
      <c r="BN4415" s="2"/>
      <c r="BO4415" s="1"/>
      <c r="BP4415" s="1"/>
      <c r="BQ4415" s="1"/>
      <c r="BR4415" s="2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2"/>
      <c r="CG4415" s="1"/>
      <c r="CH4415" s="1"/>
      <c r="CI4415" s="2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2"/>
      <c r="DR4415" s="1"/>
      <c r="DS4415" s="1"/>
      <c r="DT4415" s="1"/>
      <c r="DU4415" s="1"/>
      <c r="DV4415" s="1"/>
      <c r="DW4415" s="1"/>
    </row>
    <row r="4416" spans="1:127" x14ac:dyDescent="0.3">
      <c r="A4416" s="1"/>
      <c r="B4416" s="1"/>
      <c r="C4416" s="1"/>
      <c r="D4416" s="1"/>
      <c r="E4416" s="1"/>
      <c r="F4416" s="1"/>
      <c r="G4416" s="1"/>
      <c r="H4416" s="2"/>
      <c r="I4416" s="1"/>
      <c r="J4416" s="1"/>
      <c r="K4416" s="2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2"/>
      <c r="BF4416" s="1"/>
      <c r="BG4416" s="1"/>
      <c r="BH4416" s="1"/>
      <c r="BI4416" s="1"/>
      <c r="BJ4416" s="1"/>
      <c r="BK4416" s="1"/>
      <c r="BL4416" s="1"/>
      <c r="BM4416" s="1"/>
      <c r="BN4416" s="2"/>
      <c r="BO4416" s="1"/>
      <c r="BP4416" s="1"/>
      <c r="BQ4416" s="1"/>
      <c r="BR4416" s="2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2"/>
      <c r="CG4416" s="1"/>
      <c r="CH4416" s="1"/>
      <c r="CI4416" s="2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2"/>
      <c r="DR4416" s="1"/>
      <c r="DS4416" s="1"/>
      <c r="DT4416" s="1"/>
      <c r="DU4416" s="1"/>
      <c r="DV4416" s="1"/>
      <c r="DW4416" s="1"/>
    </row>
    <row r="4417" spans="1:127" x14ac:dyDescent="0.3">
      <c r="A4417" s="1"/>
      <c r="B4417" s="1"/>
      <c r="C4417" s="1"/>
      <c r="D4417" s="1"/>
      <c r="E4417" s="1"/>
      <c r="F4417" s="1"/>
      <c r="G4417" s="1"/>
      <c r="H4417" s="2"/>
      <c r="I4417" s="1"/>
      <c r="J4417" s="1"/>
      <c r="K4417" s="2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2"/>
      <c r="BF4417" s="1"/>
      <c r="BG4417" s="1"/>
      <c r="BH4417" s="1"/>
      <c r="BI4417" s="1"/>
      <c r="BJ4417" s="1"/>
      <c r="BK4417" s="1"/>
      <c r="BL4417" s="1"/>
      <c r="BM4417" s="1"/>
      <c r="BN4417" s="2"/>
      <c r="BO4417" s="1"/>
      <c r="BP4417" s="1"/>
      <c r="BQ4417" s="1"/>
      <c r="BR4417" s="2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2"/>
      <c r="CG4417" s="1"/>
      <c r="CH4417" s="1"/>
      <c r="CI4417" s="2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2"/>
      <c r="DR4417" s="1"/>
      <c r="DS4417" s="1"/>
      <c r="DT4417" s="1"/>
      <c r="DU4417" s="1"/>
      <c r="DV4417" s="1"/>
      <c r="DW4417" s="1"/>
    </row>
    <row r="4418" spans="1:127" x14ac:dyDescent="0.3">
      <c r="A4418" s="1"/>
      <c r="B4418" s="1"/>
      <c r="C4418" s="1"/>
      <c r="D4418" s="1"/>
      <c r="E4418" s="1"/>
      <c r="F4418" s="1"/>
      <c r="G4418" s="1"/>
      <c r="H4418" s="2"/>
      <c r="I4418" s="1"/>
      <c r="J4418" s="1"/>
      <c r="K4418" s="2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2"/>
      <c r="BF4418" s="1"/>
      <c r="BG4418" s="1"/>
      <c r="BH4418" s="1"/>
      <c r="BI4418" s="1"/>
      <c r="BJ4418" s="1"/>
      <c r="BK4418" s="1"/>
      <c r="BL4418" s="1"/>
      <c r="BM4418" s="1"/>
      <c r="BN4418" s="2"/>
      <c r="BO4418" s="1"/>
      <c r="BP4418" s="1"/>
      <c r="BQ4418" s="1"/>
      <c r="BR4418" s="2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2"/>
      <c r="CG4418" s="1"/>
      <c r="CH4418" s="1"/>
      <c r="CI4418" s="2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2"/>
      <c r="DR4418" s="1"/>
      <c r="DS4418" s="1"/>
      <c r="DT4418" s="1"/>
      <c r="DU4418" s="1"/>
      <c r="DV4418" s="1"/>
      <c r="DW4418" s="1"/>
    </row>
    <row r="4419" spans="1:127" x14ac:dyDescent="0.3">
      <c r="A4419" s="1"/>
      <c r="B4419" s="1"/>
      <c r="C4419" s="1"/>
      <c r="D4419" s="1"/>
      <c r="E4419" s="1"/>
      <c r="F4419" s="1"/>
      <c r="G4419" s="1"/>
      <c r="H4419" s="2"/>
      <c r="I4419" s="1"/>
      <c r="J4419" s="1"/>
      <c r="K4419" s="2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2"/>
      <c r="BF4419" s="1"/>
      <c r="BG4419" s="1"/>
      <c r="BH4419" s="1"/>
      <c r="BI4419" s="1"/>
      <c r="BJ4419" s="1"/>
      <c r="BK4419" s="1"/>
      <c r="BL4419" s="1"/>
      <c r="BM4419" s="1"/>
      <c r="BN4419" s="2"/>
      <c r="BO4419" s="1"/>
      <c r="BP4419" s="1"/>
      <c r="BQ4419" s="1"/>
      <c r="BR4419" s="2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2"/>
      <c r="CG4419" s="1"/>
      <c r="CH4419" s="1"/>
      <c r="CI4419" s="2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2"/>
      <c r="DR4419" s="1"/>
      <c r="DS4419" s="1"/>
      <c r="DT4419" s="1"/>
      <c r="DU4419" s="1"/>
      <c r="DV4419" s="1"/>
      <c r="DW4419" s="1"/>
    </row>
    <row r="4420" spans="1:127" x14ac:dyDescent="0.3">
      <c r="A4420" s="1"/>
      <c r="B4420" s="1"/>
      <c r="C4420" s="1"/>
      <c r="D4420" s="1"/>
      <c r="E4420" s="1"/>
      <c r="F4420" s="1"/>
      <c r="G4420" s="1"/>
      <c r="H4420" s="2"/>
      <c r="I4420" s="1"/>
      <c r="J4420" s="1"/>
      <c r="K4420" s="2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2"/>
      <c r="BF4420" s="1"/>
      <c r="BG4420" s="1"/>
      <c r="BH4420" s="1"/>
      <c r="BI4420" s="1"/>
      <c r="BJ4420" s="1"/>
      <c r="BK4420" s="1"/>
      <c r="BL4420" s="1"/>
      <c r="BM4420" s="1"/>
      <c r="BN4420" s="2"/>
      <c r="BO4420" s="1"/>
      <c r="BP4420" s="1"/>
      <c r="BQ4420" s="1"/>
      <c r="BR4420" s="2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2"/>
      <c r="CG4420" s="1"/>
      <c r="CH4420" s="1"/>
      <c r="CI4420" s="2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2"/>
      <c r="DR4420" s="1"/>
      <c r="DS4420" s="1"/>
      <c r="DT4420" s="1"/>
      <c r="DU4420" s="1"/>
      <c r="DV4420" s="1"/>
      <c r="DW4420" s="1"/>
    </row>
    <row r="4421" spans="1:127" x14ac:dyDescent="0.3">
      <c r="A4421" s="1"/>
      <c r="B4421" s="1"/>
      <c r="C4421" s="1"/>
      <c r="D4421" s="1"/>
      <c r="E4421" s="1"/>
      <c r="F4421" s="1"/>
      <c r="G4421" s="1"/>
      <c r="H4421" s="2"/>
      <c r="I4421" s="1"/>
      <c r="J4421" s="1"/>
      <c r="K4421" s="2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2"/>
      <c r="BF4421" s="1"/>
      <c r="BG4421" s="1"/>
      <c r="BH4421" s="1"/>
      <c r="BI4421" s="1"/>
      <c r="BJ4421" s="1"/>
      <c r="BK4421" s="1"/>
      <c r="BL4421" s="1"/>
      <c r="BM4421" s="1"/>
      <c r="BN4421" s="2"/>
      <c r="BO4421" s="1"/>
      <c r="BP4421" s="1"/>
      <c r="BQ4421" s="1"/>
      <c r="BR4421" s="2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2"/>
      <c r="CG4421" s="1"/>
      <c r="CH4421" s="1"/>
      <c r="CI4421" s="2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2"/>
      <c r="DR4421" s="1"/>
      <c r="DS4421" s="1"/>
      <c r="DT4421" s="1"/>
      <c r="DU4421" s="1"/>
      <c r="DV4421" s="1"/>
      <c r="DW4421" s="1"/>
    </row>
    <row r="4422" spans="1:127" x14ac:dyDescent="0.3">
      <c r="A4422" s="1"/>
      <c r="B4422" s="1"/>
      <c r="C4422" s="1"/>
      <c r="D4422" s="1"/>
      <c r="E4422" s="1"/>
      <c r="F4422" s="1"/>
      <c r="G4422" s="1"/>
      <c r="H4422" s="2"/>
      <c r="I4422" s="1"/>
      <c r="J4422" s="1"/>
      <c r="K4422" s="2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2"/>
      <c r="BF4422" s="1"/>
      <c r="BG4422" s="1"/>
      <c r="BH4422" s="1"/>
      <c r="BI4422" s="1"/>
      <c r="BJ4422" s="1"/>
      <c r="BK4422" s="1"/>
      <c r="BL4422" s="1"/>
      <c r="BM4422" s="1"/>
      <c r="BN4422" s="2"/>
      <c r="BO4422" s="1"/>
      <c r="BP4422" s="1"/>
      <c r="BQ4422" s="1"/>
      <c r="BR4422" s="2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2"/>
      <c r="CG4422" s="1"/>
      <c r="CH4422" s="1"/>
      <c r="CI4422" s="2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2"/>
      <c r="DR4422" s="1"/>
      <c r="DS4422" s="1"/>
      <c r="DT4422" s="1"/>
      <c r="DU4422" s="1"/>
      <c r="DV4422" s="1"/>
      <c r="DW4422" s="1"/>
    </row>
    <row r="4423" spans="1:127" x14ac:dyDescent="0.3">
      <c r="A4423" s="1"/>
      <c r="B4423" s="1"/>
      <c r="C4423" s="1"/>
      <c r="D4423" s="1"/>
      <c r="E4423" s="1"/>
      <c r="F4423" s="1"/>
      <c r="G4423" s="1"/>
      <c r="H4423" s="2"/>
      <c r="I4423" s="1"/>
      <c r="J4423" s="1"/>
      <c r="K4423" s="2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2"/>
      <c r="BF4423" s="1"/>
      <c r="BG4423" s="1"/>
      <c r="BH4423" s="1"/>
      <c r="BI4423" s="1"/>
      <c r="BJ4423" s="1"/>
      <c r="BK4423" s="1"/>
      <c r="BL4423" s="1"/>
      <c r="BM4423" s="1"/>
      <c r="BN4423" s="2"/>
      <c r="BO4423" s="1"/>
      <c r="BP4423" s="1"/>
      <c r="BQ4423" s="1"/>
      <c r="BR4423" s="2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2"/>
      <c r="CG4423" s="1"/>
      <c r="CH4423" s="1"/>
      <c r="CI4423" s="2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2"/>
      <c r="DR4423" s="1"/>
      <c r="DS4423" s="1"/>
      <c r="DT4423" s="1"/>
      <c r="DU4423" s="1"/>
      <c r="DV4423" s="1"/>
      <c r="DW4423" s="1"/>
    </row>
    <row r="4424" spans="1:127" x14ac:dyDescent="0.3">
      <c r="A4424" s="1"/>
      <c r="B4424" s="1"/>
      <c r="C4424" s="1"/>
      <c r="D4424" s="1"/>
      <c r="E4424" s="1"/>
      <c r="F4424" s="1"/>
      <c r="G4424" s="1"/>
      <c r="H4424" s="2"/>
      <c r="I4424" s="1"/>
      <c r="J4424" s="1"/>
      <c r="K4424" s="2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2"/>
      <c r="BF4424" s="1"/>
      <c r="BG4424" s="1"/>
      <c r="BH4424" s="1"/>
      <c r="BI4424" s="1"/>
      <c r="BJ4424" s="1"/>
      <c r="BK4424" s="1"/>
      <c r="BL4424" s="1"/>
      <c r="BM4424" s="1"/>
      <c r="BN4424" s="2"/>
      <c r="BO4424" s="1"/>
      <c r="BP4424" s="1"/>
      <c r="BQ4424" s="1"/>
      <c r="BR4424" s="2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2"/>
      <c r="CG4424" s="1"/>
      <c r="CH4424" s="1"/>
      <c r="CI4424" s="2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2"/>
      <c r="DR4424" s="1"/>
      <c r="DS4424" s="1"/>
      <c r="DT4424" s="1"/>
      <c r="DU4424" s="1"/>
      <c r="DV4424" s="1"/>
      <c r="DW4424" s="1"/>
    </row>
    <row r="4425" spans="1:127" x14ac:dyDescent="0.3">
      <c r="A4425" s="1"/>
      <c r="B4425" s="1"/>
      <c r="C4425" s="1"/>
      <c r="D4425" s="1"/>
      <c r="E4425" s="1"/>
      <c r="F4425" s="1"/>
      <c r="G4425" s="2"/>
      <c r="H4425" s="2"/>
      <c r="I4425" s="1"/>
      <c r="J4425" s="1"/>
      <c r="K4425" s="2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2"/>
      <c r="BF4425" s="1"/>
      <c r="BG4425" s="1"/>
      <c r="BH4425" s="1"/>
      <c r="BI4425" s="1"/>
      <c r="BJ4425" s="1"/>
      <c r="BK4425" s="1"/>
      <c r="BL4425" s="1"/>
      <c r="BM4425" s="1"/>
      <c r="BN4425" s="2"/>
      <c r="BO4425" s="1"/>
      <c r="BP4425" s="1"/>
      <c r="BQ4425" s="1"/>
      <c r="BR4425" s="2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2"/>
      <c r="CG4425" s="1"/>
      <c r="CH4425" s="1"/>
      <c r="CI4425" s="2"/>
      <c r="CJ4425" s="1"/>
      <c r="CK4425" s="1"/>
      <c r="CL4425" s="1"/>
      <c r="CM4425" s="1"/>
      <c r="CN4425" s="1"/>
      <c r="CO4425" s="1"/>
      <c r="CP4425" s="1"/>
      <c r="CQ4425" s="1"/>
      <c r="CR4425" s="2"/>
      <c r="CS4425" s="2"/>
      <c r="CT4425" s="2"/>
      <c r="CU4425" s="2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2"/>
      <c r="DR4425" s="1"/>
      <c r="DS4425" s="1"/>
      <c r="DT4425" s="1"/>
      <c r="DU4425" s="2"/>
      <c r="DV4425" s="1"/>
      <c r="DW4425" s="1"/>
    </row>
    <row r="4426" spans="1:127" x14ac:dyDescent="0.3">
      <c r="A4426" s="1"/>
      <c r="B4426" s="1"/>
      <c r="C4426" s="1"/>
      <c r="D4426" s="1"/>
      <c r="E4426" s="1"/>
      <c r="F4426" s="1"/>
      <c r="G4426" s="2"/>
      <c r="H4426" s="2"/>
      <c r="I4426" s="1"/>
      <c r="J4426" s="1"/>
      <c r="K4426" s="2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2"/>
      <c r="BF4426" s="1"/>
      <c r="BG4426" s="1"/>
      <c r="BH4426" s="1"/>
      <c r="BI4426" s="1"/>
      <c r="BJ4426" s="1"/>
      <c r="BK4426" s="1"/>
      <c r="BL4426" s="1"/>
      <c r="BM4426" s="1"/>
      <c r="BN4426" s="2"/>
      <c r="BO4426" s="1"/>
      <c r="BP4426" s="1"/>
      <c r="BQ4426" s="1"/>
      <c r="BR4426" s="2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2"/>
      <c r="CG4426" s="1"/>
      <c r="CH4426" s="1"/>
      <c r="CI4426" s="2"/>
      <c r="CJ4426" s="1"/>
      <c r="CK4426" s="1"/>
      <c r="CL4426" s="1"/>
      <c r="CM4426" s="1"/>
      <c r="CN4426" s="1"/>
      <c r="CO4426" s="1"/>
      <c r="CP4426" s="1"/>
      <c r="CQ4426" s="1"/>
      <c r="CR4426" s="2"/>
      <c r="CS4426" s="2"/>
      <c r="CT4426" s="2"/>
      <c r="CU4426" s="2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2"/>
      <c r="DR4426" s="1"/>
      <c r="DS4426" s="1"/>
      <c r="DT4426" s="1"/>
      <c r="DU4426" s="2"/>
      <c r="DV4426" s="1"/>
      <c r="DW4426" s="1"/>
    </row>
    <row r="4427" spans="1:127" x14ac:dyDescent="0.3">
      <c r="A4427" s="1"/>
      <c r="B4427" s="1"/>
      <c r="C4427" s="1"/>
      <c r="D4427" s="1"/>
      <c r="E4427" s="1"/>
      <c r="F4427" s="1"/>
      <c r="G4427" s="1"/>
      <c r="H4427" s="2"/>
      <c r="I4427" s="1"/>
      <c r="J4427" s="1"/>
      <c r="K4427" s="2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2"/>
      <c r="BF4427" s="1"/>
      <c r="BG4427" s="1"/>
      <c r="BH4427" s="1"/>
      <c r="BI4427" s="1"/>
      <c r="BJ4427" s="1"/>
      <c r="BK4427" s="1"/>
      <c r="BL4427" s="1"/>
      <c r="BM4427" s="1"/>
      <c r="BN4427" s="2"/>
      <c r="BO4427" s="1"/>
      <c r="BP4427" s="1"/>
      <c r="BQ4427" s="1"/>
      <c r="BR4427" s="2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2"/>
      <c r="CG4427" s="1"/>
      <c r="CH4427" s="1"/>
      <c r="CI4427" s="2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2"/>
      <c r="DR4427" s="1"/>
      <c r="DS4427" s="1"/>
      <c r="DT4427" s="1"/>
      <c r="DU4427" s="2"/>
      <c r="DV4427" s="1"/>
      <c r="DW4427" s="1"/>
    </row>
    <row r="4428" spans="1:127" x14ac:dyDescent="0.3">
      <c r="A4428" s="1"/>
      <c r="B4428" s="1"/>
      <c r="C4428" s="1"/>
      <c r="D4428" s="1"/>
      <c r="E4428" s="1"/>
      <c r="F4428" s="1"/>
      <c r="G4428" s="2"/>
      <c r="H4428" s="2"/>
      <c r="I4428" s="1"/>
      <c r="J4428" s="1"/>
      <c r="K4428" s="2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2"/>
      <c r="BF4428" s="1"/>
      <c r="BG4428" s="1"/>
      <c r="BH4428" s="1"/>
      <c r="BI4428" s="1"/>
      <c r="BJ4428" s="1"/>
      <c r="BK4428" s="1"/>
      <c r="BL4428" s="1"/>
      <c r="BM4428" s="1"/>
      <c r="BN4428" s="2"/>
      <c r="BO4428" s="1"/>
      <c r="BP4428" s="1"/>
      <c r="BQ4428" s="1"/>
      <c r="BR4428" s="2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2"/>
      <c r="CG4428" s="1"/>
      <c r="CH4428" s="1"/>
      <c r="CI4428" s="2"/>
      <c r="CJ4428" s="1"/>
      <c r="CK4428" s="1"/>
      <c r="CL4428" s="1"/>
      <c r="CM4428" s="1"/>
      <c r="CN4428" s="1"/>
      <c r="CO4428" s="1"/>
      <c r="CP4428" s="1"/>
      <c r="CQ4428" s="1"/>
      <c r="CR4428" s="2"/>
      <c r="CS4428" s="2"/>
      <c r="CT4428" s="2"/>
      <c r="CU4428" s="2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2"/>
      <c r="DR4428" s="1"/>
      <c r="DS4428" s="1"/>
      <c r="DT4428" s="1"/>
      <c r="DU4428" s="2"/>
      <c r="DV4428" s="1"/>
      <c r="DW4428" s="1"/>
    </row>
    <row r="4429" spans="1:127" x14ac:dyDescent="0.3">
      <c r="A4429" s="1"/>
      <c r="B4429" s="1"/>
      <c r="C4429" s="1"/>
      <c r="D4429" s="1"/>
      <c r="E4429" s="1"/>
      <c r="F4429" s="1"/>
      <c r="G4429" s="1"/>
      <c r="H4429" s="2"/>
      <c r="I4429" s="1"/>
      <c r="J4429" s="1"/>
      <c r="K4429" s="2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2"/>
      <c r="BF4429" s="1"/>
      <c r="BG4429" s="1"/>
      <c r="BH4429" s="1"/>
      <c r="BI4429" s="1"/>
      <c r="BJ4429" s="1"/>
      <c r="BK4429" s="1"/>
      <c r="BL4429" s="1"/>
      <c r="BM4429" s="1"/>
      <c r="BN4429" s="2"/>
      <c r="BO4429" s="1"/>
      <c r="BP4429" s="1"/>
      <c r="BQ4429" s="1"/>
      <c r="BR4429" s="2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2"/>
      <c r="CG4429" s="1"/>
      <c r="CH4429" s="1"/>
      <c r="CI4429" s="2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2"/>
      <c r="DR4429" s="1"/>
      <c r="DS4429" s="1"/>
      <c r="DT4429" s="1"/>
      <c r="DU4429" s="2"/>
      <c r="DV4429" s="1"/>
      <c r="DW4429" s="1"/>
    </row>
    <row r="4430" spans="1:127" x14ac:dyDescent="0.3">
      <c r="A4430" s="1"/>
      <c r="B4430" s="1"/>
      <c r="C4430" s="1"/>
      <c r="D4430" s="1"/>
      <c r="E4430" s="1"/>
      <c r="F4430" s="1"/>
      <c r="G4430" s="1"/>
      <c r="H4430" s="2"/>
      <c r="I4430" s="1"/>
      <c r="J4430" s="1"/>
      <c r="K4430" s="2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2"/>
      <c r="BF4430" s="1"/>
      <c r="BG4430" s="1"/>
      <c r="BH4430" s="1"/>
      <c r="BI4430" s="1"/>
      <c r="BJ4430" s="1"/>
      <c r="BK4430" s="1"/>
      <c r="BL4430" s="1"/>
      <c r="BM4430" s="1"/>
      <c r="BN4430" s="2"/>
      <c r="BO4430" s="1"/>
      <c r="BP4430" s="1"/>
      <c r="BQ4430" s="1"/>
      <c r="BR4430" s="2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2"/>
      <c r="CG4430" s="1"/>
      <c r="CH4430" s="1"/>
      <c r="CI4430" s="2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2"/>
      <c r="DR4430" s="1"/>
      <c r="DS4430" s="1"/>
      <c r="DT4430" s="1"/>
      <c r="DU4430" s="2"/>
      <c r="DV4430" s="1"/>
      <c r="DW4430" s="1"/>
    </row>
    <row r="4431" spans="1:127" x14ac:dyDescent="0.3">
      <c r="A4431" s="1"/>
      <c r="B4431" s="1"/>
      <c r="C4431" s="1"/>
      <c r="D4431" s="1"/>
      <c r="E4431" s="1"/>
      <c r="F4431" s="1"/>
      <c r="G4431" s="1"/>
      <c r="H4431" s="2"/>
      <c r="I4431" s="1"/>
      <c r="J4431" s="1"/>
      <c r="K4431" s="2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2"/>
      <c r="BF4431" s="1"/>
      <c r="BG4431" s="1"/>
      <c r="BH4431" s="1"/>
      <c r="BI4431" s="1"/>
      <c r="BJ4431" s="1"/>
      <c r="BK4431" s="1"/>
      <c r="BL4431" s="1"/>
      <c r="BM4431" s="1"/>
      <c r="BN4431" s="2"/>
      <c r="BO4431" s="1"/>
      <c r="BP4431" s="1"/>
      <c r="BQ4431" s="1"/>
      <c r="BR4431" s="2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2"/>
      <c r="CG4431" s="1"/>
      <c r="CH4431" s="1"/>
      <c r="CI4431" s="2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2"/>
      <c r="DR4431" s="1"/>
      <c r="DS4431" s="1"/>
      <c r="DT4431" s="1"/>
      <c r="DU4431" s="1"/>
      <c r="DV4431" s="1"/>
      <c r="DW4431" s="1"/>
    </row>
    <row r="4432" spans="1:127" x14ac:dyDescent="0.3">
      <c r="A4432" s="1"/>
      <c r="B4432" s="1"/>
      <c r="C4432" s="1"/>
      <c r="D4432" s="1"/>
      <c r="E4432" s="1"/>
      <c r="F4432" s="1"/>
      <c r="G4432" s="1"/>
      <c r="H4432" s="2"/>
      <c r="I4432" s="1"/>
      <c r="J4432" s="1"/>
      <c r="K4432" s="2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2"/>
      <c r="BF4432" s="1"/>
      <c r="BG4432" s="1"/>
      <c r="BH4432" s="1"/>
      <c r="BI4432" s="1"/>
      <c r="BJ4432" s="1"/>
      <c r="BK4432" s="1"/>
      <c r="BL4432" s="1"/>
      <c r="BM4432" s="1"/>
      <c r="BN4432" s="2"/>
      <c r="BO4432" s="1"/>
      <c r="BP4432" s="1"/>
      <c r="BQ4432" s="1"/>
      <c r="BR4432" s="2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2"/>
      <c r="CG4432" s="1"/>
      <c r="CH4432" s="1"/>
      <c r="CI4432" s="2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2"/>
      <c r="DR4432" s="1"/>
      <c r="DS4432" s="1"/>
      <c r="DT4432" s="1"/>
      <c r="DU4432" s="1"/>
      <c r="DV4432" s="1"/>
      <c r="DW4432" s="1"/>
    </row>
    <row r="4433" spans="1:127" x14ac:dyDescent="0.3">
      <c r="A4433" s="1"/>
      <c r="B4433" s="1"/>
      <c r="C4433" s="1"/>
      <c r="D4433" s="1"/>
      <c r="E4433" s="1"/>
      <c r="F4433" s="1"/>
      <c r="G4433" s="1"/>
      <c r="H4433" s="2"/>
      <c r="I4433" s="1"/>
      <c r="J4433" s="1"/>
      <c r="K4433" s="2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2"/>
      <c r="BF4433" s="1"/>
      <c r="BG4433" s="1"/>
      <c r="BH4433" s="1"/>
      <c r="BI4433" s="1"/>
      <c r="BJ4433" s="1"/>
      <c r="BK4433" s="1"/>
      <c r="BL4433" s="1"/>
      <c r="BM4433" s="1"/>
      <c r="BN4433" s="2"/>
      <c r="BO4433" s="1"/>
      <c r="BP4433" s="1"/>
      <c r="BQ4433" s="1"/>
      <c r="BR4433" s="2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2"/>
      <c r="CG4433" s="1"/>
      <c r="CH4433" s="1"/>
      <c r="CI4433" s="2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2"/>
      <c r="DR4433" s="1"/>
      <c r="DS4433" s="1"/>
      <c r="DT4433" s="1"/>
      <c r="DU4433" s="1"/>
      <c r="DV4433" s="1"/>
      <c r="DW4433" s="1"/>
    </row>
    <row r="4434" spans="1:127" x14ac:dyDescent="0.3">
      <c r="A4434" s="1"/>
      <c r="B4434" s="1"/>
      <c r="C4434" s="1"/>
      <c r="D4434" s="1"/>
      <c r="E4434" s="1"/>
      <c r="F4434" s="1"/>
      <c r="G4434" s="2"/>
      <c r="H4434" s="2"/>
      <c r="I4434" s="1"/>
      <c r="J4434" s="1"/>
      <c r="K4434" s="2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2"/>
      <c r="BF4434" s="1"/>
      <c r="BG4434" s="1"/>
      <c r="BH4434" s="1"/>
      <c r="BI4434" s="1"/>
      <c r="BJ4434" s="1"/>
      <c r="BK4434" s="1"/>
      <c r="BL4434" s="1"/>
      <c r="BM4434" s="1"/>
      <c r="BN4434" s="2"/>
      <c r="BO4434" s="1"/>
      <c r="BP4434" s="1"/>
      <c r="BQ4434" s="1"/>
      <c r="BR4434" s="2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2"/>
      <c r="CG4434" s="1"/>
      <c r="CH4434" s="1"/>
      <c r="CI4434" s="2"/>
      <c r="CJ4434" s="1"/>
      <c r="CK4434" s="1"/>
      <c r="CL4434" s="1"/>
      <c r="CM4434" s="1"/>
      <c r="CN4434" s="1"/>
      <c r="CO4434" s="1"/>
      <c r="CP4434" s="1"/>
      <c r="CQ4434" s="1"/>
      <c r="CR4434" s="2"/>
      <c r="CS4434" s="2"/>
      <c r="CT4434" s="2"/>
      <c r="CU4434" s="2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2"/>
      <c r="DR4434" s="1"/>
      <c r="DS4434" s="1"/>
      <c r="DT4434" s="1"/>
      <c r="DU4434" s="2"/>
      <c r="DV4434" s="1"/>
      <c r="DW4434" s="1"/>
    </row>
    <row r="4435" spans="1:127" x14ac:dyDescent="0.3">
      <c r="A4435" s="1"/>
      <c r="B4435" s="1"/>
      <c r="C4435" s="1"/>
      <c r="D4435" s="1"/>
      <c r="E4435" s="1"/>
      <c r="F4435" s="1"/>
      <c r="G4435" s="1"/>
      <c r="H4435" s="2"/>
      <c r="I4435" s="1"/>
      <c r="J4435" s="1"/>
      <c r="K4435" s="2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2"/>
      <c r="BF4435" s="1"/>
      <c r="BG4435" s="1"/>
      <c r="BH4435" s="1"/>
      <c r="BI4435" s="1"/>
      <c r="BJ4435" s="1"/>
      <c r="BK4435" s="1"/>
      <c r="BL4435" s="1"/>
      <c r="BM4435" s="1"/>
      <c r="BN4435" s="2"/>
      <c r="BO4435" s="1"/>
      <c r="BP4435" s="1"/>
      <c r="BQ4435" s="1"/>
      <c r="BR4435" s="2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2"/>
      <c r="CG4435" s="1"/>
      <c r="CH4435" s="1"/>
      <c r="CI4435" s="2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2"/>
      <c r="DR4435" s="1"/>
      <c r="DS4435" s="1"/>
      <c r="DT4435" s="1"/>
      <c r="DU4435" s="1"/>
      <c r="DV4435" s="1"/>
      <c r="DW4435" s="1"/>
    </row>
    <row r="4436" spans="1:127" x14ac:dyDescent="0.3">
      <c r="A4436" s="1"/>
      <c r="B4436" s="1"/>
      <c r="C4436" s="1"/>
      <c r="D4436" s="1"/>
      <c r="E4436" s="1"/>
      <c r="F4436" s="1"/>
      <c r="G4436" s="1"/>
      <c r="H4436" s="2"/>
      <c r="I4436" s="1"/>
      <c r="J4436" s="1"/>
      <c r="K4436" s="2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2"/>
      <c r="BF4436" s="1"/>
      <c r="BG4436" s="1"/>
      <c r="BH4436" s="1"/>
      <c r="BI4436" s="1"/>
      <c r="BJ4436" s="1"/>
      <c r="BK4436" s="1"/>
      <c r="BL4436" s="1"/>
      <c r="BM4436" s="1"/>
      <c r="BN4436" s="2"/>
      <c r="BO4436" s="1"/>
      <c r="BP4436" s="1"/>
      <c r="BQ4436" s="1"/>
      <c r="BR4436" s="2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2"/>
      <c r="CG4436" s="1"/>
      <c r="CH4436" s="1"/>
      <c r="CI4436" s="2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2"/>
      <c r="DR4436" s="1"/>
      <c r="DS4436" s="1"/>
      <c r="DT4436" s="1"/>
      <c r="DU4436" s="2"/>
      <c r="DV4436" s="1"/>
      <c r="DW4436" s="1"/>
    </row>
    <row r="4437" spans="1:127" x14ac:dyDescent="0.3">
      <c r="A4437" s="1"/>
      <c r="B4437" s="1"/>
      <c r="C4437" s="1"/>
      <c r="D4437" s="1"/>
      <c r="E4437" s="1"/>
      <c r="F4437" s="1"/>
      <c r="G4437" s="2"/>
      <c r="H4437" s="2"/>
      <c r="I4437" s="1"/>
      <c r="J4437" s="1"/>
      <c r="K4437" s="2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2"/>
      <c r="BF4437" s="1"/>
      <c r="BG4437" s="1"/>
      <c r="BH4437" s="1"/>
      <c r="BI4437" s="1"/>
      <c r="BJ4437" s="1"/>
      <c r="BK4437" s="1"/>
      <c r="BL4437" s="1"/>
      <c r="BM4437" s="1"/>
      <c r="BN4437" s="2"/>
      <c r="BO4437" s="1"/>
      <c r="BP4437" s="1"/>
      <c r="BQ4437" s="1"/>
      <c r="BR4437" s="2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2"/>
      <c r="CG4437" s="1"/>
      <c r="CH4437" s="1"/>
      <c r="CI4437" s="2"/>
      <c r="CJ4437" s="1"/>
      <c r="CK4437" s="1"/>
      <c r="CL4437" s="1"/>
      <c r="CM4437" s="1"/>
      <c r="CN4437" s="1"/>
      <c r="CO4437" s="1"/>
      <c r="CP4437" s="1"/>
      <c r="CQ4437" s="1"/>
      <c r="CR4437" s="2"/>
      <c r="CS4437" s="2"/>
      <c r="CT4437" s="2"/>
      <c r="CU4437" s="2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2"/>
      <c r="DR4437" s="1"/>
      <c r="DS4437" s="1"/>
      <c r="DT4437" s="1"/>
      <c r="DU4437" s="2"/>
      <c r="DV4437" s="1"/>
      <c r="DW4437" s="1"/>
    </row>
    <row r="4438" spans="1:127" x14ac:dyDescent="0.3">
      <c r="A4438" s="1"/>
      <c r="B4438" s="1"/>
      <c r="C4438" s="1"/>
      <c r="D4438" s="1"/>
      <c r="E4438" s="1"/>
      <c r="F4438" s="1"/>
      <c r="G4438" s="1"/>
      <c r="H4438" s="2"/>
      <c r="I4438" s="1"/>
      <c r="J4438" s="1"/>
      <c r="K4438" s="2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2"/>
      <c r="BF4438" s="1"/>
      <c r="BG4438" s="1"/>
      <c r="BH4438" s="1"/>
      <c r="BI4438" s="1"/>
      <c r="BJ4438" s="1"/>
      <c r="BK4438" s="1"/>
      <c r="BL4438" s="1"/>
      <c r="BM4438" s="1"/>
      <c r="BN4438" s="2"/>
      <c r="BO4438" s="1"/>
      <c r="BP4438" s="1"/>
      <c r="BQ4438" s="1"/>
      <c r="BR4438" s="2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2"/>
      <c r="CG4438" s="1"/>
      <c r="CH4438" s="1"/>
      <c r="CI4438" s="2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2"/>
      <c r="DR4438" s="1"/>
      <c r="DS4438" s="1"/>
      <c r="DT4438" s="1"/>
      <c r="DU4438" s="1"/>
      <c r="DV4438" s="1"/>
      <c r="DW4438" s="1"/>
    </row>
    <row r="4439" spans="1:127" x14ac:dyDescent="0.3">
      <c r="A4439" s="1"/>
      <c r="B4439" s="1"/>
      <c r="C4439" s="1"/>
      <c r="D4439" s="1"/>
      <c r="E4439" s="1"/>
      <c r="F4439" s="1"/>
      <c r="G4439" s="1"/>
      <c r="H4439" s="2"/>
      <c r="I4439" s="1"/>
      <c r="J4439" s="1"/>
      <c r="K4439" s="2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2"/>
      <c r="BF4439" s="1"/>
      <c r="BG4439" s="1"/>
      <c r="BH4439" s="1"/>
      <c r="BI4439" s="1"/>
      <c r="BJ4439" s="1"/>
      <c r="BK4439" s="1"/>
      <c r="BL4439" s="1"/>
      <c r="BM4439" s="1"/>
      <c r="BN4439" s="2"/>
      <c r="BO4439" s="1"/>
      <c r="BP4439" s="1"/>
      <c r="BQ4439" s="1"/>
      <c r="BR4439" s="2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2"/>
      <c r="CG4439" s="1"/>
      <c r="CH4439" s="1"/>
      <c r="CI4439" s="2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2"/>
      <c r="DR4439" s="1"/>
      <c r="DS4439" s="1"/>
      <c r="DT4439" s="1"/>
      <c r="DU4439" s="1"/>
      <c r="DV4439" s="1"/>
      <c r="DW4439" s="1"/>
    </row>
    <row r="4440" spans="1:127" x14ac:dyDescent="0.3">
      <c r="A4440" s="1"/>
      <c r="B4440" s="1"/>
      <c r="C4440" s="1"/>
      <c r="D4440" s="1"/>
      <c r="E4440" s="1"/>
      <c r="F4440" s="1"/>
      <c r="G4440" s="2"/>
      <c r="H4440" s="2"/>
      <c r="I4440" s="1"/>
      <c r="J4440" s="1"/>
      <c r="K4440" s="2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2"/>
      <c r="BF4440" s="1"/>
      <c r="BG4440" s="1"/>
      <c r="BH4440" s="1"/>
      <c r="BI4440" s="1"/>
      <c r="BJ4440" s="1"/>
      <c r="BK4440" s="1"/>
      <c r="BL4440" s="1"/>
      <c r="BM4440" s="1"/>
      <c r="BN4440" s="2"/>
      <c r="BO4440" s="1"/>
      <c r="BP4440" s="1"/>
      <c r="BQ4440" s="1"/>
      <c r="BR4440" s="2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2"/>
      <c r="CG4440" s="1"/>
      <c r="CH4440" s="1"/>
      <c r="CI4440" s="2"/>
      <c r="CJ4440" s="1"/>
      <c r="CK4440" s="1"/>
      <c r="CL4440" s="1"/>
      <c r="CM4440" s="1"/>
      <c r="CN4440" s="1"/>
      <c r="CO4440" s="1"/>
      <c r="CP4440" s="1"/>
      <c r="CQ4440" s="1"/>
      <c r="CR4440" s="2"/>
      <c r="CS4440" s="2"/>
      <c r="CT4440" s="2"/>
      <c r="CU4440" s="2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2"/>
      <c r="DR4440" s="1"/>
      <c r="DS4440" s="1"/>
      <c r="DT4440" s="1"/>
      <c r="DU4440" s="2"/>
      <c r="DV4440" s="1"/>
      <c r="DW4440" s="1"/>
    </row>
    <row r="4441" spans="1:127" x14ac:dyDescent="0.3">
      <c r="A4441" s="1"/>
      <c r="B4441" s="1"/>
      <c r="C4441" s="1"/>
      <c r="D4441" s="1"/>
      <c r="E4441" s="1"/>
      <c r="F4441" s="1"/>
      <c r="G4441" s="1"/>
      <c r="H4441" s="2"/>
      <c r="I4441" s="1"/>
      <c r="J4441" s="1"/>
      <c r="K4441" s="2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2"/>
      <c r="BF4441" s="1"/>
      <c r="BG4441" s="1"/>
      <c r="BH4441" s="1"/>
      <c r="BI4441" s="1"/>
      <c r="BJ4441" s="1"/>
      <c r="BK4441" s="1"/>
      <c r="BL4441" s="1"/>
      <c r="BM4441" s="1"/>
      <c r="BN4441" s="2"/>
      <c r="BO4441" s="1"/>
      <c r="BP4441" s="1"/>
      <c r="BQ4441" s="1"/>
      <c r="BR4441" s="2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2"/>
      <c r="CG4441" s="1"/>
      <c r="CH4441" s="1"/>
      <c r="CI4441" s="2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2"/>
      <c r="DR4441" s="1"/>
      <c r="DS4441" s="1"/>
      <c r="DT4441" s="1"/>
      <c r="DU4441" s="2"/>
      <c r="DV4441" s="1"/>
      <c r="DW4441" s="1"/>
    </row>
    <row r="4442" spans="1:127" x14ac:dyDescent="0.3">
      <c r="A4442" s="1"/>
      <c r="B4442" s="1"/>
      <c r="C4442" s="1"/>
      <c r="D4442" s="1"/>
      <c r="E4442" s="1"/>
      <c r="F4442" s="1"/>
      <c r="G4442" s="1"/>
      <c r="H4442" s="2"/>
      <c r="I4442" s="1"/>
      <c r="J4442" s="1"/>
      <c r="K4442" s="2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2"/>
      <c r="BF4442" s="1"/>
      <c r="BG4442" s="1"/>
      <c r="BH4442" s="1"/>
      <c r="BI4442" s="1"/>
      <c r="BJ4442" s="1"/>
      <c r="BK4442" s="1"/>
      <c r="BL4442" s="1"/>
      <c r="BM4442" s="1"/>
      <c r="BN4442" s="2"/>
      <c r="BO4442" s="1"/>
      <c r="BP4442" s="1"/>
      <c r="BQ4442" s="1"/>
      <c r="BR4442" s="2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2"/>
      <c r="CG4442" s="1"/>
      <c r="CH4442" s="1"/>
      <c r="CI4442" s="2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2"/>
      <c r="DR4442" s="1"/>
      <c r="DS4442" s="1"/>
      <c r="DT4442" s="1"/>
      <c r="DU4442" s="2"/>
      <c r="DV4442" s="1"/>
      <c r="DW4442" s="1"/>
    </row>
    <row r="4443" spans="1:127" x14ac:dyDescent="0.3">
      <c r="A4443" s="1"/>
      <c r="B4443" s="1"/>
      <c r="C4443" s="1"/>
      <c r="D4443" s="1"/>
      <c r="E4443" s="1"/>
      <c r="F4443" s="1"/>
      <c r="G4443" s="1"/>
      <c r="H4443" s="2"/>
      <c r="I4443" s="1"/>
      <c r="J4443" s="1"/>
      <c r="K4443" s="2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2"/>
      <c r="BF4443" s="1"/>
      <c r="BG4443" s="1"/>
      <c r="BH4443" s="1"/>
      <c r="BI4443" s="1"/>
      <c r="BJ4443" s="1"/>
      <c r="BK4443" s="1"/>
      <c r="BL4443" s="1"/>
      <c r="BM4443" s="1"/>
      <c r="BN4443" s="2"/>
      <c r="BO4443" s="1"/>
      <c r="BP4443" s="1"/>
      <c r="BQ4443" s="1"/>
      <c r="BR4443" s="2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2"/>
      <c r="CG4443" s="1"/>
      <c r="CH4443" s="1"/>
      <c r="CI4443" s="2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2"/>
      <c r="DR4443" s="1"/>
      <c r="DS4443" s="1"/>
      <c r="DT4443" s="1"/>
      <c r="DU4443" s="2"/>
      <c r="DV4443" s="1"/>
      <c r="DW4443" s="1"/>
    </row>
    <row r="4444" spans="1:127" x14ac:dyDescent="0.3">
      <c r="A4444" s="1"/>
      <c r="B4444" s="1"/>
      <c r="C4444" s="1"/>
      <c r="D4444" s="1"/>
      <c r="E4444" s="1"/>
      <c r="F4444" s="1"/>
      <c r="G4444" s="2"/>
      <c r="H4444" s="2"/>
      <c r="I4444" s="1"/>
      <c r="J4444" s="1"/>
      <c r="K4444" s="2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2"/>
      <c r="BF4444" s="1"/>
      <c r="BG4444" s="1"/>
      <c r="BH4444" s="1"/>
      <c r="BI4444" s="1"/>
      <c r="BJ4444" s="1"/>
      <c r="BK4444" s="1"/>
      <c r="BL4444" s="1"/>
      <c r="BM4444" s="1"/>
      <c r="BN4444" s="2"/>
      <c r="BO4444" s="1"/>
      <c r="BP4444" s="1"/>
      <c r="BQ4444" s="1"/>
      <c r="BR4444" s="2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2"/>
      <c r="CG4444" s="1"/>
      <c r="CH4444" s="1"/>
      <c r="CI4444" s="2"/>
      <c r="CJ4444" s="1"/>
      <c r="CK4444" s="1"/>
      <c r="CL4444" s="1"/>
      <c r="CM4444" s="1"/>
      <c r="CN4444" s="1"/>
      <c r="CO4444" s="1"/>
      <c r="CP4444" s="1"/>
      <c r="CQ4444" s="1"/>
      <c r="CR4444" s="2"/>
      <c r="CS4444" s="2"/>
      <c r="CT4444" s="2"/>
      <c r="CU4444" s="2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2"/>
      <c r="DR4444" s="1"/>
      <c r="DS4444" s="1"/>
      <c r="DT4444" s="1"/>
      <c r="DU4444" s="2"/>
      <c r="DV4444" s="1"/>
      <c r="DW4444" s="1"/>
    </row>
    <row r="4445" spans="1:127" x14ac:dyDescent="0.3">
      <c r="A4445" s="1"/>
      <c r="B4445" s="1"/>
      <c r="C4445" s="1"/>
      <c r="D4445" s="1"/>
      <c r="E4445" s="1"/>
      <c r="F4445" s="1"/>
      <c r="G4445" s="1"/>
      <c r="H4445" s="2"/>
      <c r="I4445" s="1"/>
      <c r="J4445" s="1"/>
      <c r="K4445" s="2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2"/>
      <c r="BF4445" s="1"/>
      <c r="BG4445" s="1"/>
      <c r="BH4445" s="1"/>
      <c r="BI4445" s="1"/>
      <c r="BJ4445" s="1"/>
      <c r="BK4445" s="1"/>
      <c r="BL4445" s="1"/>
      <c r="BM4445" s="1"/>
      <c r="BN4445" s="2"/>
      <c r="BO4445" s="1"/>
      <c r="BP4445" s="1"/>
      <c r="BQ4445" s="1"/>
      <c r="BR4445" s="2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2"/>
      <c r="CG4445" s="1"/>
      <c r="CH4445" s="1"/>
      <c r="CI4445" s="2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2"/>
      <c r="DR4445" s="1"/>
      <c r="DS4445" s="1"/>
      <c r="DT4445" s="1"/>
      <c r="DU4445" s="1"/>
      <c r="DV4445" s="1"/>
      <c r="DW4445" s="1"/>
    </row>
    <row r="4446" spans="1:127" x14ac:dyDescent="0.3">
      <c r="A4446" s="1"/>
      <c r="B4446" s="1"/>
      <c r="C4446" s="1"/>
      <c r="D4446" s="1"/>
      <c r="E4446" s="1"/>
      <c r="F4446" s="1"/>
      <c r="G4446" s="1"/>
      <c r="H4446" s="2"/>
      <c r="I4446" s="1"/>
      <c r="J4446" s="1"/>
      <c r="K4446" s="2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2"/>
      <c r="BF4446" s="1"/>
      <c r="BG4446" s="1"/>
      <c r="BH4446" s="1"/>
      <c r="BI4446" s="1"/>
      <c r="BJ4446" s="1"/>
      <c r="BK4446" s="1"/>
      <c r="BL4446" s="1"/>
      <c r="BM4446" s="1"/>
      <c r="BN4446" s="2"/>
      <c r="BO4446" s="1"/>
      <c r="BP4446" s="1"/>
      <c r="BQ4446" s="1"/>
      <c r="BR4446" s="2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2"/>
      <c r="CG4446" s="1"/>
      <c r="CH4446" s="1"/>
      <c r="CI4446" s="2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2"/>
      <c r="DR4446" s="1"/>
      <c r="DS4446" s="1"/>
      <c r="DT4446" s="1"/>
      <c r="DU4446" s="1"/>
      <c r="DV4446" s="1"/>
      <c r="DW4446" s="1"/>
    </row>
    <row r="4447" spans="1:127" x14ac:dyDescent="0.3">
      <c r="A4447" s="1"/>
      <c r="B4447" s="1"/>
      <c r="C4447" s="1"/>
      <c r="D4447" s="1"/>
      <c r="E4447" s="1"/>
      <c r="F4447" s="1"/>
      <c r="G4447" s="1"/>
      <c r="H4447" s="2"/>
      <c r="I4447" s="1"/>
      <c r="J4447" s="1"/>
      <c r="K4447" s="2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2"/>
      <c r="BF4447" s="1"/>
      <c r="BG4447" s="1"/>
      <c r="BH4447" s="1"/>
      <c r="BI4447" s="1"/>
      <c r="BJ4447" s="1"/>
      <c r="BK4447" s="1"/>
      <c r="BL4447" s="1"/>
      <c r="BM4447" s="1"/>
      <c r="BN4447" s="2"/>
      <c r="BO4447" s="1"/>
      <c r="BP4447" s="1"/>
      <c r="BQ4447" s="1"/>
      <c r="BR4447" s="2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2"/>
      <c r="CG4447" s="1"/>
      <c r="CH4447" s="1"/>
      <c r="CI4447" s="2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2"/>
      <c r="DR4447" s="1"/>
      <c r="DS4447" s="1"/>
      <c r="DT4447" s="1"/>
      <c r="DU4447" s="2"/>
      <c r="DV4447" s="1"/>
      <c r="DW4447" s="1"/>
    </row>
    <row r="4448" spans="1:127" x14ac:dyDescent="0.3">
      <c r="A4448" s="1"/>
      <c r="B4448" s="1"/>
      <c r="C4448" s="1"/>
      <c r="D4448" s="1"/>
      <c r="E4448" s="1"/>
      <c r="F4448" s="1"/>
      <c r="G4448" s="2"/>
      <c r="H4448" s="2"/>
      <c r="I4448" s="1"/>
      <c r="J4448" s="1"/>
      <c r="K4448" s="2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2"/>
      <c r="BF4448" s="1"/>
      <c r="BG4448" s="1"/>
      <c r="BH4448" s="1"/>
      <c r="BI4448" s="1"/>
      <c r="BJ4448" s="1"/>
      <c r="BK4448" s="1"/>
      <c r="BL4448" s="1"/>
      <c r="BM4448" s="1"/>
      <c r="BN4448" s="2"/>
      <c r="BO4448" s="1"/>
      <c r="BP4448" s="1"/>
      <c r="BQ4448" s="1"/>
      <c r="BR4448" s="2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2"/>
      <c r="CG4448" s="1"/>
      <c r="CH4448" s="1"/>
      <c r="CI4448" s="2"/>
      <c r="CJ4448" s="1"/>
      <c r="CK4448" s="1"/>
      <c r="CL4448" s="1"/>
      <c r="CM4448" s="1"/>
      <c r="CN4448" s="1"/>
      <c r="CO4448" s="1"/>
      <c r="CP4448" s="1"/>
      <c r="CQ4448" s="1"/>
      <c r="CR4448" s="2"/>
      <c r="CS4448" s="2"/>
      <c r="CT4448" s="2"/>
      <c r="CU4448" s="2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2"/>
      <c r="DR4448" s="1"/>
      <c r="DS4448" s="1"/>
      <c r="DT4448" s="1"/>
      <c r="DU4448" s="2"/>
      <c r="DV4448" s="1"/>
      <c r="DW4448" s="1"/>
    </row>
    <row r="4449" spans="1:127" x14ac:dyDescent="0.3">
      <c r="A4449" s="1"/>
      <c r="B4449" s="1"/>
      <c r="C4449" s="1"/>
      <c r="D4449" s="1"/>
      <c r="E4449" s="1"/>
      <c r="F4449" s="1"/>
      <c r="G4449" s="1"/>
      <c r="H4449" s="2"/>
      <c r="I4449" s="1"/>
      <c r="J4449" s="1"/>
      <c r="K4449" s="2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2"/>
      <c r="BF4449" s="1"/>
      <c r="BG4449" s="1"/>
      <c r="BH4449" s="1"/>
      <c r="BI4449" s="1"/>
      <c r="BJ4449" s="1"/>
      <c r="BK4449" s="1"/>
      <c r="BL4449" s="1"/>
      <c r="BM4449" s="1"/>
      <c r="BN4449" s="2"/>
      <c r="BO4449" s="1"/>
      <c r="BP4449" s="1"/>
      <c r="BQ4449" s="1"/>
      <c r="BR4449" s="2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2"/>
      <c r="CG4449" s="1"/>
      <c r="CH4449" s="1"/>
      <c r="CI4449" s="2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2"/>
      <c r="DR4449" s="1"/>
      <c r="DS4449" s="1"/>
      <c r="DT4449" s="1"/>
      <c r="DU4449" s="1"/>
      <c r="DV4449" s="1"/>
      <c r="DW4449" s="1"/>
    </row>
    <row r="4450" spans="1:127" x14ac:dyDescent="0.3">
      <c r="A4450" s="1"/>
      <c r="B4450" s="1"/>
      <c r="C4450" s="1"/>
      <c r="D4450" s="1"/>
      <c r="E4450" s="1"/>
      <c r="F4450" s="1"/>
      <c r="G4450" s="1"/>
      <c r="H4450" s="2"/>
      <c r="I4450" s="1"/>
      <c r="J4450" s="1"/>
      <c r="K4450" s="2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2"/>
      <c r="BF4450" s="1"/>
      <c r="BG4450" s="1"/>
      <c r="BH4450" s="1"/>
      <c r="BI4450" s="1"/>
      <c r="BJ4450" s="1"/>
      <c r="BK4450" s="1"/>
      <c r="BL4450" s="1"/>
      <c r="BM4450" s="1"/>
      <c r="BN4450" s="2"/>
      <c r="BO4450" s="1"/>
      <c r="BP4450" s="1"/>
      <c r="BQ4450" s="1"/>
      <c r="BR4450" s="2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2"/>
      <c r="CG4450" s="1"/>
      <c r="CH4450" s="1"/>
      <c r="CI4450" s="2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2"/>
      <c r="DR4450" s="1"/>
      <c r="DS4450" s="1"/>
      <c r="DT4450" s="1"/>
      <c r="DU4450" s="1"/>
      <c r="DV4450" s="1"/>
      <c r="DW4450" s="1"/>
    </row>
    <row r="4451" spans="1:127" x14ac:dyDescent="0.3">
      <c r="A4451" s="1"/>
      <c r="B4451" s="1"/>
      <c r="C4451" s="1"/>
      <c r="D4451" s="1"/>
      <c r="E4451" s="1"/>
      <c r="F4451" s="1"/>
      <c r="G4451" s="1"/>
      <c r="H4451" s="2"/>
      <c r="I4451" s="1"/>
      <c r="J4451" s="1"/>
      <c r="K4451" s="2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2"/>
      <c r="BF4451" s="1"/>
      <c r="BG4451" s="1"/>
      <c r="BH4451" s="1"/>
      <c r="BI4451" s="1"/>
      <c r="BJ4451" s="1"/>
      <c r="BK4451" s="1"/>
      <c r="BL4451" s="1"/>
      <c r="BM4451" s="1"/>
      <c r="BN4451" s="2"/>
      <c r="BO4451" s="1"/>
      <c r="BP4451" s="1"/>
      <c r="BQ4451" s="1"/>
      <c r="BR4451" s="2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2"/>
      <c r="CG4451" s="1"/>
      <c r="CH4451" s="1"/>
      <c r="CI4451" s="2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2"/>
      <c r="DR4451" s="1"/>
      <c r="DS4451" s="1"/>
      <c r="DT4451" s="1"/>
      <c r="DU4451" s="1"/>
      <c r="DV4451" s="1"/>
      <c r="DW4451" s="1"/>
    </row>
    <row r="4452" spans="1:127" x14ac:dyDescent="0.3">
      <c r="A4452" s="1"/>
      <c r="B4452" s="1"/>
      <c r="C4452" s="1"/>
      <c r="D4452" s="1"/>
      <c r="E4452" s="1"/>
      <c r="F4452" s="1"/>
      <c r="G4452" s="2"/>
      <c r="H4452" s="2"/>
      <c r="I4452" s="1"/>
      <c r="J4452" s="1"/>
      <c r="K4452" s="2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2"/>
      <c r="BF4452" s="1"/>
      <c r="BG4452" s="1"/>
      <c r="BH4452" s="1"/>
      <c r="BI4452" s="1"/>
      <c r="BJ4452" s="1"/>
      <c r="BK4452" s="1"/>
      <c r="BL4452" s="1"/>
      <c r="BM4452" s="1"/>
      <c r="BN4452" s="2"/>
      <c r="BO4452" s="1"/>
      <c r="BP4452" s="1"/>
      <c r="BQ4452" s="1"/>
      <c r="BR4452" s="2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2"/>
      <c r="CG4452" s="1"/>
      <c r="CH4452" s="1"/>
      <c r="CI4452" s="2"/>
      <c r="CJ4452" s="1"/>
      <c r="CK4452" s="1"/>
      <c r="CL4452" s="1"/>
      <c r="CM4452" s="1"/>
      <c r="CN4452" s="1"/>
      <c r="CO4452" s="1"/>
      <c r="CP4452" s="1"/>
      <c r="CQ4452" s="1"/>
      <c r="CR4452" s="2"/>
      <c r="CS4452" s="2"/>
      <c r="CT4452" s="2"/>
      <c r="CU4452" s="2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2"/>
      <c r="DR4452" s="1"/>
      <c r="DS4452" s="1"/>
      <c r="DT4452" s="1"/>
      <c r="DU4452" s="2"/>
      <c r="DV4452" s="1"/>
      <c r="DW4452" s="1"/>
    </row>
    <row r="4453" spans="1:127" x14ac:dyDescent="0.3">
      <c r="A4453" s="1"/>
      <c r="B4453" s="1"/>
      <c r="C4453" s="1"/>
      <c r="D4453" s="1"/>
      <c r="E4453" s="1"/>
      <c r="F4453" s="1"/>
      <c r="G4453" s="2"/>
      <c r="H4453" s="2"/>
      <c r="I4453" s="1"/>
      <c r="J4453" s="1"/>
      <c r="K4453" s="2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2"/>
      <c r="BF4453" s="1"/>
      <c r="BG4453" s="1"/>
      <c r="BH4453" s="1"/>
      <c r="BI4453" s="1"/>
      <c r="BJ4453" s="1"/>
      <c r="BK4453" s="1"/>
      <c r="BL4453" s="1"/>
      <c r="BM4453" s="1"/>
      <c r="BN4453" s="2"/>
      <c r="BO4453" s="1"/>
      <c r="BP4453" s="1"/>
      <c r="BQ4453" s="1"/>
      <c r="BR4453" s="2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2"/>
      <c r="CG4453" s="1"/>
      <c r="CH4453" s="1"/>
      <c r="CI4453" s="2"/>
      <c r="CJ4453" s="1"/>
      <c r="CK4453" s="1"/>
      <c r="CL4453" s="1"/>
      <c r="CM4453" s="1"/>
      <c r="CN4453" s="1"/>
      <c r="CO4453" s="1"/>
      <c r="CP4453" s="1"/>
      <c r="CQ4453" s="1"/>
      <c r="CR4453" s="2"/>
      <c r="CS4453" s="2"/>
      <c r="CT4453" s="2"/>
      <c r="CU4453" s="2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2"/>
      <c r="DR4453" s="1"/>
      <c r="DS4453" s="1"/>
      <c r="DT4453" s="1"/>
      <c r="DU4453" s="2"/>
      <c r="DV4453" s="1"/>
      <c r="DW4453" s="1"/>
    </row>
    <row r="4454" spans="1:127" x14ac:dyDescent="0.3">
      <c r="A4454" s="1"/>
      <c r="B4454" s="1"/>
      <c r="C4454" s="1"/>
      <c r="D4454" s="1"/>
      <c r="E4454" s="1"/>
      <c r="F4454" s="1"/>
      <c r="G4454" s="2"/>
      <c r="H4454" s="2"/>
      <c r="I4454" s="1"/>
      <c r="J4454" s="1"/>
      <c r="K4454" s="2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2"/>
      <c r="BF4454" s="1"/>
      <c r="BG4454" s="1"/>
      <c r="BH4454" s="1"/>
      <c r="BI4454" s="1"/>
      <c r="BJ4454" s="1"/>
      <c r="BK4454" s="1"/>
      <c r="BL4454" s="1"/>
      <c r="BM4454" s="1"/>
      <c r="BN4454" s="2"/>
      <c r="BO4454" s="1"/>
      <c r="BP4454" s="1"/>
      <c r="BQ4454" s="1"/>
      <c r="BR4454" s="2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2"/>
      <c r="CG4454" s="1"/>
      <c r="CH4454" s="1"/>
      <c r="CI4454" s="2"/>
      <c r="CJ4454" s="1"/>
      <c r="CK4454" s="1"/>
      <c r="CL4454" s="1"/>
      <c r="CM4454" s="1"/>
      <c r="CN4454" s="1"/>
      <c r="CO4454" s="1"/>
      <c r="CP4454" s="1"/>
      <c r="CQ4454" s="1"/>
      <c r="CR4454" s="2"/>
      <c r="CS4454" s="2"/>
      <c r="CT4454" s="2"/>
      <c r="CU4454" s="2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2"/>
      <c r="DR4454" s="1"/>
      <c r="DS4454" s="1"/>
      <c r="DT4454" s="1"/>
      <c r="DU4454" s="2"/>
      <c r="DV4454" s="1"/>
      <c r="DW4454" s="1"/>
    </row>
    <row r="4455" spans="1:127" x14ac:dyDescent="0.3">
      <c r="A4455" s="1"/>
      <c r="B4455" s="1"/>
      <c r="C4455" s="1"/>
      <c r="D4455" s="1"/>
      <c r="E4455" s="1"/>
      <c r="F4455" s="1"/>
      <c r="G4455" s="2"/>
      <c r="H4455" s="2"/>
      <c r="I4455" s="1"/>
      <c r="J4455" s="1"/>
      <c r="K4455" s="2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2"/>
      <c r="BF4455" s="1"/>
      <c r="BG4455" s="1"/>
      <c r="BH4455" s="1"/>
      <c r="BI4455" s="1"/>
      <c r="BJ4455" s="1"/>
      <c r="BK4455" s="1"/>
      <c r="BL4455" s="1"/>
      <c r="BM4455" s="1"/>
      <c r="BN4455" s="2"/>
      <c r="BO4455" s="1"/>
      <c r="BP4455" s="1"/>
      <c r="BQ4455" s="1"/>
      <c r="BR4455" s="2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2"/>
      <c r="CG4455" s="1"/>
      <c r="CH4455" s="1"/>
      <c r="CI4455" s="2"/>
      <c r="CJ4455" s="1"/>
      <c r="CK4455" s="1"/>
      <c r="CL4455" s="1"/>
      <c r="CM4455" s="1"/>
      <c r="CN4455" s="1"/>
      <c r="CO4455" s="1"/>
      <c r="CP4455" s="1"/>
      <c r="CQ4455" s="1"/>
      <c r="CR4455" s="2"/>
      <c r="CS4455" s="2"/>
      <c r="CT4455" s="2"/>
      <c r="CU4455" s="2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2"/>
      <c r="DR4455" s="1"/>
      <c r="DS4455" s="1"/>
      <c r="DT4455" s="1"/>
      <c r="DU4455" s="2"/>
      <c r="DV4455" s="1"/>
      <c r="DW4455" s="1"/>
    </row>
    <row r="4456" spans="1:127" x14ac:dyDescent="0.3">
      <c r="A4456" s="1"/>
      <c r="B4456" s="1"/>
      <c r="C4456" s="1"/>
      <c r="D4456" s="1"/>
      <c r="E4456" s="1"/>
      <c r="F4456" s="1"/>
      <c r="G4456" s="2"/>
      <c r="H4456" s="2"/>
      <c r="I4456" s="1"/>
      <c r="J4456" s="1"/>
      <c r="K4456" s="2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2"/>
      <c r="BF4456" s="1"/>
      <c r="BG4456" s="1"/>
      <c r="BH4456" s="1"/>
      <c r="BI4456" s="1"/>
      <c r="BJ4456" s="1"/>
      <c r="BK4456" s="1"/>
      <c r="BL4456" s="1"/>
      <c r="BM4456" s="1"/>
      <c r="BN4456" s="2"/>
      <c r="BO4456" s="1"/>
      <c r="BP4456" s="1"/>
      <c r="BQ4456" s="1"/>
      <c r="BR4456" s="2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2"/>
      <c r="CG4456" s="1"/>
      <c r="CH4456" s="1"/>
      <c r="CI4456" s="2"/>
      <c r="CJ4456" s="1"/>
      <c r="CK4456" s="1"/>
      <c r="CL4456" s="1"/>
      <c r="CM4456" s="1"/>
      <c r="CN4456" s="1"/>
      <c r="CO4456" s="1"/>
      <c r="CP4456" s="1"/>
      <c r="CQ4456" s="1"/>
      <c r="CR4456" s="2"/>
      <c r="CS4456" s="2"/>
      <c r="CT4456" s="2"/>
      <c r="CU4456" s="2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2"/>
      <c r="DR4456" s="1"/>
      <c r="DS4456" s="1"/>
      <c r="DT4456" s="1"/>
      <c r="DU4456" s="2"/>
      <c r="DV4456" s="1"/>
      <c r="DW4456" s="1"/>
    </row>
    <row r="4457" spans="1:127" x14ac:dyDescent="0.3">
      <c r="A4457" s="1"/>
      <c r="B4457" s="1"/>
      <c r="C4457" s="1"/>
      <c r="D4457" s="1"/>
      <c r="E4457" s="1"/>
      <c r="F4457" s="1"/>
      <c r="G4457" s="2"/>
      <c r="H4457" s="2"/>
      <c r="I4457" s="1"/>
      <c r="J4457" s="1"/>
      <c r="K4457" s="2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2"/>
      <c r="BF4457" s="1"/>
      <c r="BG4457" s="1"/>
      <c r="BH4457" s="1"/>
      <c r="BI4457" s="1"/>
      <c r="BJ4457" s="1"/>
      <c r="BK4457" s="1"/>
      <c r="BL4457" s="1"/>
      <c r="BM4457" s="1"/>
      <c r="BN4457" s="2"/>
      <c r="BO4457" s="1"/>
      <c r="BP4457" s="1"/>
      <c r="BQ4457" s="1"/>
      <c r="BR4457" s="2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2"/>
      <c r="CG4457" s="1"/>
      <c r="CH4457" s="1"/>
      <c r="CI4457" s="2"/>
      <c r="CJ4457" s="1"/>
      <c r="CK4457" s="1"/>
      <c r="CL4457" s="1"/>
      <c r="CM4457" s="1"/>
      <c r="CN4457" s="1"/>
      <c r="CO4457" s="1"/>
      <c r="CP4457" s="1"/>
      <c r="CQ4457" s="1"/>
      <c r="CR4457" s="2"/>
      <c r="CS4457" s="2"/>
      <c r="CT4457" s="2"/>
      <c r="CU4457" s="2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2"/>
      <c r="DR4457" s="1"/>
      <c r="DS4457" s="1"/>
      <c r="DT4457" s="1"/>
      <c r="DU4457" s="2"/>
      <c r="DV4457" s="1"/>
      <c r="DW4457" s="1"/>
    </row>
    <row r="4458" spans="1:127" x14ac:dyDescent="0.3">
      <c r="A4458" s="1"/>
      <c r="B4458" s="1"/>
      <c r="C4458" s="1"/>
      <c r="D4458" s="1"/>
      <c r="E4458" s="1"/>
      <c r="F4458" s="1"/>
      <c r="G4458" s="2"/>
      <c r="H4458" s="2"/>
      <c r="I4458" s="1"/>
      <c r="J4458" s="1"/>
      <c r="K4458" s="2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2"/>
      <c r="BF4458" s="1"/>
      <c r="BG4458" s="1"/>
      <c r="BH4458" s="1"/>
      <c r="BI4458" s="1"/>
      <c r="BJ4458" s="1"/>
      <c r="BK4458" s="1"/>
      <c r="BL4458" s="1"/>
      <c r="BM4458" s="1"/>
      <c r="BN4458" s="2"/>
      <c r="BO4458" s="1"/>
      <c r="BP4458" s="1"/>
      <c r="BQ4458" s="1"/>
      <c r="BR4458" s="2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2"/>
      <c r="CG4458" s="1"/>
      <c r="CH4458" s="1"/>
      <c r="CI4458" s="2"/>
      <c r="CJ4458" s="1"/>
      <c r="CK4458" s="1"/>
      <c r="CL4458" s="1"/>
      <c r="CM4458" s="1"/>
      <c r="CN4458" s="1"/>
      <c r="CO4458" s="1"/>
      <c r="CP4458" s="1"/>
      <c r="CQ4458" s="1"/>
      <c r="CR4458" s="2"/>
      <c r="CS4458" s="2"/>
      <c r="CT4458" s="2"/>
      <c r="CU4458" s="2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2"/>
      <c r="DR4458" s="1"/>
      <c r="DS4458" s="1"/>
      <c r="DT4458" s="1"/>
      <c r="DU4458" s="2"/>
      <c r="DV4458" s="1"/>
      <c r="DW4458" s="1"/>
    </row>
    <row r="4459" spans="1:127" x14ac:dyDescent="0.3">
      <c r="A4459" s="1"/>
      <c r="B4459" s="1"/>
      <c r="C4459" s="1"/>
      <c r="D4459" s="1"/>
      <c r="E4459" s="1"/>
      <c r="F4459" s="1"/>
      <c r="G4459" s="2"/>
      <c r="H4459" s="2"/>
      <c r="I4459" s="1"/>
      <c r="J4459" s="1"/>
      <c r="K4459" s="2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2"/>
      <c r="BF4459" s="1"/>
      <c r="BG4459" s="1"/>
      <c r="BH4459" s="1"/>
      <c r="BI4459" s="1"/>
      <c r="BJ4459" s="1"/>
      <c r="BK4459" s="1"/>
      <c r="BL4459" s="1"/>
      <c r="BM4459" s="1"/>
      <c r="BN4459" s="2"/>
      <c r="BO4459" s="1"/>
      <c r="BP4459" s="1"/>
      <c r="BQ4459" s="1"/>
      <c r="BR4459" s="2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2"/>
      <c r="CG4459" s="1"/>
      <c r="CH4459" s="1"/>
      <c r="CI4459" s="2"/>
      <c r="CJ4459" s="1"/>
      <c r="CK4459" s="1"/>
      <c r="CL4459" s="1"/>
      <c r="CM4459" s="1"/>
      <c r="CN4459" s="1"/>
      <c r="CO4459" s="1"/>
      <c r="CP4459" s="1"/>
      <c r="CQ4459" s="1"/>
      <c r="CR4459" s="2"/>
      <c r="CS4459" s="2"/>
      <c r="CT4459" s="2"/>
      <c r="CU4459" s="2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2"/>
      <c r="DR4459" s="1"/>
      <c r="DS4459" s="1"/>
      <c r="DT4459" s="1"/>
      <c r="DU4459" s="2"/>
      <c r="DV4459" s="1"/>
      <c r="DW4459" s="1"/>
    </row>
    <row r="4460" spans="1:127" x14ac:dyDescent="0.3">
      <c r="A4460" s="1"/>
      <c r="B4460" s="1"/>
      <c r="C4460" s="1"/>
      <c r="D4460" s="1"/>
      <c r="E4460" s="1"/>
      <c r="F4460" s="1"/>
      <c r="G4460" s="2"/>
      <c r="H4460" s="2"/>
      <c r="I4460" s="1"/>
      <c r="J4460" s="1"/>
      <c r="K4460" s="2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2"/>
      <c r="BF4460" s="1"/>
      <c r="BG4460" s="1"/>
      <c r="BH4460" s="1"/>
      <c r="BI4460" s="1"/>
      <c r="BJ4460" s="1"/>
      <c r="BK4460" s="1"/>
      <c r="BL4460" s="1"/>
      <c r="BM4460" s="1"/>
      <c r="BN4460" s="2"/>
      <c r="BO4460" s="1"/>
      <c r="BP4460" s="1"/>
      <c r="BQ4460" s="1"/>
      <c r="BR4460" s="2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2"/>
      <c r="CG4460" s="1"/>
      <c r="CH4460" s="1"/>
      <c r="CI4460" s="2"/>
      <c r="CJ4460" s="1"/>
      <c r="CK4460" s="1"/>
      <c r="CL4460" s="1"/>
      <c r="CM4460" s="1"/>
      <c r="CN4460" s="1"/>
      <c r="CO4460" s="1"/>
      <c r="CP4460" s="1"/>
      <c r="CQ4460" s="1"/>
      <c r="CR4460" s="2"/>
      <c r="CS4460" s="2"/>
      <c r="CT4460" s="2"/>
      <c r="CU4460" s="2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2"/>
      <c r="DR4460" s="1"/>
      <c r="DS4460" s="1"/>
      <c r="DT4460" s="1"/>
      <c r="DU4460" s="2"/>
      <c r="DV4460" s="1"/>
      <c r="DW4460" s="1"/>
    </row>
    <row r="4461" spans="1:127" x14ac:dyDescent="0.3">
      <c r="A4461" s="1"/>
      <c r="B4461" s="1"/>
      <c r="C4461" s="1"/>
      <c r="D4461" s="1"/>
      <c r="E4461" s="1"/>
      <c r="F4461" s="1"/>
      <c r="G4461" s="2"/>
      <c r="H4461" s="2"/>
      <c r="I4461" s="1"/>
      <c r="J4461" s="1"/>
      <c r="K4461" s="2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2"/>
      <c r="BF4461" s="1"/>
      <c r="BG4461" s="1"/>
      <c r="BH4461" s="1"/>
      <c r="BI4461" s="1"/>
      <c r="BJ4461" s="1"/>
      <c r="BK4461" s="1"/>
      <c r="BL4461" s="1"/>
      <c r="BM4461" s="1"/>
      <c r="BN4461" s="2"/>
      <c r="BO4461" s="1"/>
      <c r="BP4461" s="1"/>
      <c r="BQ4461" s="1"/>
      <c r="BR4461" s="2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2"/>
      <c r="CG4461" s="1"/>
      <c r="CH4461" s="1"/>
      <c r="CI4461" s="2"/>
      <c r="CJ4461" s="1"/>
      <c r="CK4461" s="1"/>
      <c r="CL4461" s="1"/>
      <c r="CM4461" s="1"/>
      <c r="CN4461" s="1"/>
      <c r="CO4461" s="1"/>
      <c r="CP4461" s="1"/>
      <c r="CQ4461" s="1"/>
      <c r="CR4461" s="2"/>
      <c r="CS4461" s="2"/>
      <c r="CT4461" s="2"/>
      <c r="CU4461" s="2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2"/>
      <c r="DR4461" s="1"/>
      <c r="DS4461" s="1"/>
      <c r="DT4461" s="1"/>
      <c r="DU4461" s="2"/>
      <c r="DV4461" s="1"/>
      <c r="DW4461" s="1"/>
    </row>
    <row r="4462" spans="1:127" x14ac:dyDescent="0.3">
      <c r="A4462" s="1"/>
      <c r="B4462" s="1"/>
      <c r="C4462" s="1"/>
      <c r="D4462" s="1"/>
      <c r="E4462" s="1"/>
      <c r="F4462" s="1"/>
      <c r="G4462" s="1"/>
      <c r="H4462" s="2"/>
      <c r="I4462" s="1"/>
      <c r="J4462" s="1"/>
      <c r="K4462" s="2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2"/>
      <c r="BF4462" s="1"/>
      <c r="BG4462" s="1"/>
      <c r="BH4462" s="1"/>
      <c r="BI4462" s="1"/>
      <c r="BJ4462" s="1"/>
      <c r="BK4462" s="1"/>
      <c r="BL4462" s="1"/>
      <c r="BM4462" s="1"/>
      <c r="BN4462" s="2"/>
      <c r="BO4462" s="1"/>
      <c r="BP4462" s="1"/>
      <c r="BQ4462" s="1"/>
      <c r="BR4462" s="2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2"/>
      <c r="CG4462" s="1"/>
      <c r="CH4462" s="1"/>
      <c r="CI4462" s="2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2"/>
      <c r="DR4462" s="1"/>
      <c r="DS4462" s="1"/>
      <c r="DT4462" s="1"/>
      <c r="DU4462" s="1"/>
      <c r="DV4462" s="1"/>
      <c r="DW4462" s="1"/>
    </row>
    <row r="4463" spans="1:127" x14ac:dyDescent="0.3">
      <c r="A4463" s="1"/>
      <c r="B4463" s="1"/>
      <c r="C4463" s="1"/>
      <c r="D4463" s="1"/>
      <c r="E4463" s="1"/>
      <c r="F4463" s="1"/>
      <c r="G4463" s="2"/>
      <c r="H4463" s="2"/>
      <c r="I4463" s="1"/>
      <c r="J4463" s="1"/>
      <c r="K4463" s="2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2"/>
      <c r="BF4463" s="1"/>
      <c r="BG4463" s="1"/>
      <c r="BH4463" s="1"/>
      <c r="BI4463" s="1"/>
      <c r="BJ4463" s="1"/>
      <c r="BK4463" s="1"/>
      <c r="BL4463" s="1"/>
      <c r="BM4463" s="1"/>
      <c r="BN4463" s="2"/>
      <c r="BO4463" s="1"/>
      <c r="BP4463" s="1"/>
      <c r="BQ4463" s="1"/>
      <c r="BR4463" s="2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2"/>
      <c r="CG4463" s="1"/>
      <c r="CH4463" s="1"/>
      <c r="CI4463" s="2"/>
      <c r="CJ4463" s="1"/>
      <c r="CK4463" s="1"/>
      <c r="CL4463" s="1"/>
      <c r="CM4463" s="1"/>
      <c r="CN4463" s="1"/>
      <c r="CO4463" s="1"/>
      <c r="CP4463" s="1"/>
      <c r="CQ4463" s="1"/>
      <c r="CR4463" s="2"/>
      <c r="CS4463" s="2"/>
      <c r="CT4463" s="2"/>
      <c r="CU4463" s="2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2"/>
      <c r="DR4463" s="1"/>
      <c r="DS4463" s="1"/>
      <c r="DT4463" s="1"/>
      <c r="DU4463" s="2"/>
      <c r="DV4463" s="1"/>
      <c r="DW4463" s="1"/>
    </row>
    <row r="4464" spans="1:127" x14ac:dyDescent="0.3">
      <c r="A4464" s="1"/>
      <c r="B4464" s="1"/>
      <c r="C4464" s="1"/>
      <c r="D4464" s="1"/>
      <c r="E4464" s="1"/>
      <c r="F4464" s="1"/>
      <c r="G4464" s="2"/>
      <c r="H4464" s="2"/>
      <c r="I4464" s="1"/>
      <c r="J4464" s="1"/>
      <c r="K4464" s="2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2"/>
      <c r="BF4464" s="1"/>
      <c r="BG4464" s="1"/>
      <c r="BH4464" s="1"/>
      <c r="BI4464" s="1"/>
      <c r="BJ4464" s="1"/>
      <c r="BK4464" s="1"/>
      <c r="BL4464" s="1"/>
      <c r="BM4464" s="1"/>
      <c r="BN4464" s="2"/>
      <c r="BO4464" s="1"/>
      <c r="BP4464" s="1"/>
      <c r="BQ4464" s="1"/>
      <c r="BR4464" s="2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2"/>
      <c r="CG4464" s="1"/>
      <c r="CH4464" s="1"/>
      <c r="CI4464" s="2"/>
      <c r="CJ4464" s="1"/>
      <c r="CK4464" s="1"/>
      <c r="CL4464" s="1"/>
      <c r="CM4464" s="1"/>
      <c r="CN4464" s="1"/>
      <c r="CO4464" s="1"/>
      <c r="CP4464" s="1"/>
      <c r="CQ4464" s="1"/>
      <c r="CR4464" s="2"/>
      <c r="CS4464" s="2"/>
      <c r="CT4464" s="2"/>
      <c r="CU4464" s="2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2"/>
      <c r="DR4464" s="1"/>
      <c r="DS4464" s="1"/>
      <c r="DT4464" s="1"/>
      <c r="DU4464" s="2"/>
      <c r="DV4464" s="1"/>
      <c r="DW4464" s="1"/>
    </row>
    <row r="4465" spans="1:127" x14ac:dyDescent="0.3">
      <c r="A4465" s="1"/>
      <c r="B4465" s="1"/>
      <c r="C4465" s="1"/>
      <c r="D4465" s="1"/>
      <c r="E4465" s="1"/>
      <c r="F4465" s="1"/>
      <c r="G4465" s="2"/>
      <c r="H4465" s="2"/>
      <c r="I4465" s="1"/>
      <c r="J4465" s="1"/>
      <c r="K4465" s="2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2"/>
      <c r="BF4465" s="1"/>
      <c r="BG4465" s="1"/>
      <c r="BH4465" s="1"/>
      <c r="BI4465" s="1"/>
      <c r="BJ4465" s="1"/>
      <c r="BK4465" s="1"/>
      <c r="BL4465" s="1"/>
      <c r="BM4465" s="1"/>
      <c r="BN4465" s="2"/>
      <c r="BO4465" s="1"/>
      <c r="BP4465" s="1"/>
      <c r="BQ4465" s="1"/>
      <c r="BR4465" s="2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2"/>
      <c r="CG4465" s="1"/>
      <c r="CH4465" s="1"/>
      <c r="CI4465" s="2"/>
      <c r="CJ4465" s="1"/>
      <c r="CK4465" s="1"/>
      <c r="CL4465" s="1"/>
      <c r="CM4465" s="1"/>
      <c r="CN4465" s="1"/>
      <c r="CO4465" s="1"/>
      <c r="CP4465" s="1"/>
      <c r="CQ4465" s="1"/>
      <c r="CR4465" s="2"/>
      <c r="CS4465" s="2"/>
      <c r="CT4465" s="2"/>
      <c r="CU4465" s="2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2"/>
      <c r="DR4465" s="1"/>
      <c r="DS4465" s="1"/>
      <c r="DT4465" s="1"/>
      <c r="DU4465" s="2"/>
      <c r="DV4465" s="1"/>
      <c r="DW4465" s="1"/>
    </row>
    <row r="4466" spans="1:127" x14ac:dyDescent="0.3">
      <c r="A4466" s="1"/>
      <c r="B4466" s="1"/>
      <c r="C4466" s="1"/>
      <c r="D4466" s="1"/>
      <c r="E4466" s="1"/>
      <c r="F4466" s="1"/>
      <c r="G4466" s="2"/>
      <c r="H4466" s="2"/>
      <c r="I4466" s="1"/>
      <c r="J4466" s="1"/>
      <c r="K4466" s="2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2"/>
      <c r="BF4466" s="1"/>
      <c r="BG4466" s="1"/>
      <c r="BH4466" s="1"/>
      <c r="BI4466" s="1"/>
      <c r="BJ4466" s="1"/>
      <c r="BK4466" s="1"/>
      <c r="BL4466" s="1"/>
      <c r="BM4466" s="1"/>
      <c r="BN4466" s="2"/>
      <c r="BO4466" s="1"/>
      <c r="BP4466" s="1"/>
      <c r="BQ4466" s="1"/>
      <c r="BR4466" s="2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2"/>
      <c r="CG4466" s="1"/>
      <c r="CH4466" s="1"/>
      <c r="CI4466" s="2"/>
      <c r="CJ4466" s="1"/>
      <c r="CK4466" s="1"/>
      <c r="CL4466" s="1"/>
      <c r="CM4466" s="1"/>
      <c r="CN4466" s="1"/>
      <c r="CO4466" s="1"/>
      <c r="CP4466" s="1"/>
      <c r="CQ4466" s="1"/>
      <c r="CR4466" s="2"/>
      <c r="CS4466" s="2"/>
      <c r="CT4466" s="2"/>
      <c r="CU4466" s="2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2"/>
      <c r="DR4466" s="1"/>
      <c r="DS4466" s="1"/>
      <c r="DT4466" s="1"/>
      <c r="DU4466" s="2"/>
      <c r="DV4466" s="1"/>
      <c r="DW4466" s="1"/>
    </row>
    <row r="4467" spans="1:127" x14ac:dyDescent="0.3">
      <c r="A4467" s="1"/>
      <c r="B4467" s="1"/>
      <c r="C4467" s="1"/>
      <c r="D4467" s="1"/>
      <c r="E4467" s="1"/>
      <c r="F4467" s="1"/>
      <c r="G4467" s="2"/>
      <c r="H4467" s="2"/>
      <c r="I4467" s="1"/>
      <c r="J4467" s="1"/>
      <c r="K4467" s="2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2"/>
      <c r="BF4467" s="1"/>
      <c r="BG4467" s="1"/>
      <c r="BH4467" s="1"/>
      <c r="BI4467" s="1"/>
      <c r="BJ4467" s="1"/>
      <c r="BK4467" s="1"/>
      <c r="BL4467" s="1"/>
      <c r="BM4467" s="1"/>
      <c r="BN4467" s="2"/>
      <c r="BO4467" s="1"/>
      <c r="BP4467" s="1"/>
      <c r="BQ4467" s="1"/>
      <c r="BR4467" s="2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2"/>
      <c r="CG4467" s="1"/>
      <c r="CH4467" s="1"/>
      <c r="CI4467" s="2"/>
      <c r="CJ4467" s="1"/>
      <c r="CK4467" s="1"/>
      <c r="CL4467" s="1"/>
      <c r="CM4467" s="1"/>
      <c r="CN4467" s="1"/>
      <c r="CO4467" s="1"/>
      <c r="CP4467" s="1"/>
      <c r="CQ4467" s="1"/>
      <c r="CR4467" s="2"/>
      <c r="CS4467" s="2"/>
      <c r="CT4467" s="2"/>
      <c r="CU4467" s="2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2"/>
      <c r="DR4467" s="1"/>
      <c r="DS4467" s="1"/>
      <c r="DT4467" s="1"/>
      <c r="DU4467" s="2"/>
      <c r="DV4467" s="1"/>
      <c r="DW4467" s="1"/>
    </row>
    <row r="4468" spans="1:127" x14ac:dyDescent="0.3">
      <c r="A4468" s="1"/>
      <c r="B4468" s="1"/>
      <c r="C4468" s="1"/>
      <c r="D4468" s="1"/>
      <c r="E4468" s="1"/>
      <c r="F4468" s="1"/>
      <c r="G4468" s="1"/>
      <c r="H4468" s="2"/>
      <c r="I4468" s="1"/>
      <c r="J4468" s="1"/>
      <c r="K4468" s="2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2"/>
      <c r="BF4468" s="1"/>
      <c r="BG4468" s="1"/>
      <c r="BH4468" s="1"/>
      <c r="BI4468" s="1"/>
      <c r="BJ4468" s="1"/>
      <c r="BK4468" s="1"/>
      <c r="BL4468" s="1"/>
      <c r="BM4468" s="1"/>
      <c r="BN4468" s="2"/>
      <c r="BO4468" s="1"/>
      <c r="BP4468" s="1"/>
      <c r="BQ4468" s="1"/>
      <c r="BR4468" s="2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2"/>
      <c r="CG4468" s="1"/>
      <c r="CH4468" s="1"/>
      <c r="CI4468" s="2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2"/>
      <c r="DR4468" s="1"/>
      <c r="DS4468" s="1"/>
      <c r="DT4468" s="1"/>
      <c r="DU4468" s="1"/>
      <c r="DV4468" s="1"/>
      <c r="DW4468" s="1"/>
    </row>
    <row r="4469" spans="1:127" x14ac:dyDescent="0.3">
      <c r="A4469" s="1"/>
      <c r="B4469" s="1"/>
      <c r="C4469" s="1"/>
      <c r="D4469" s="1"/>
      <c r="E4469" s="1"/>
      <c r="F4469" s="1"/>
      <c r="G4469" s="1"/>
      <c r="H4469" s="2"/>
      <c r="I4469" s="1"/>
      <c r="J4469" s="1"/>
      <c r="K4469" s="2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2"/>
      <c r="BF4469" s="1"/>
      <c r="BG4469" s="1"/>
      <c r="BH4469" s="1"/>
      <c r="BI4469" s="1"/>
      <c r="BJ4469" s="1"/>
      <c r="BK4469" s="1"/>
      <c r="BL4469" s="1"/>
      <c r="BM4469" s="1"/>
      <c r="BN4469" s="2"/>
      <c r="BO4469" s="1"/>
      <c r="BP4469" s="1"/>
      <c r="BQ4469" s="1"/>
      <c r="BR4469" s="2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2"/>
      <c r="CG4469" s="1"/>
      <c r="CH4469" s="1"/>
      <c r="CI4469" s="2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2"/>
      <c r="DR4469" s="1"/>
      <c r="DS4469" s="1"/>
      <c r="DT4469" s="1"/>
      <c r="DU4469" s="1"/>
      <c r="DV4469" s="1"/>
      <c r="DW4469" s="1"/>
    </row>
    <row r="4470" spans="1:127" x14ac:dyDescent="0.3">
      <c r="A4470" s="1"/>
      <c r="B4470" s="1"/>
      <c r="C4470" s="1"/>
      <c r="D4470" s="1"/>
      <c r="E4470" s="1"/>
      <c r="F4470" s="1"/>
      <c r="G4470" s="2"/>
      <c r="H4470" s="2"/>
      <c r="I4470" s="1"/>
      <c r="J4470" s="1"/>
      <c r="K4470" s="2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2"/>
      <c r="BF4470" s="1"/>
      <c r="BG4470" s="1"/>
      <c r="BH4470" s="1"/>
      <c r="BI4470" s="1"/>
      <c r="BJ4470" s="1"/>
      <c r="BK4470" s="1"/>
      <c r="BL4470" s="1"/>
      <c r="BM4470" s="1"/>
      <c r="BN4470" s="2"/>
      <c r="BO4470" s="1"/>
      <c r="BP4470" s="1"/>
      <c r="BQ4470" s="1"/>
      <c r="BR4470" s="2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2"/>
      <c r="CG4470" s="1"/>
      <c r="CH4470" s="1"/>
      <c r="CI4470" s="2"/>
      <c r="CJ4470" s="1"/>
      <c r="CK4470" s="1"/>
      <c r="CL4470" s="1"/>
      <c r="CM4470" s="1"/>
      <c r="CN4470" s="1"/>
      <c r="CO4470" s="1"/>
      <c r="CP4470" s="1"/>
      <c r="CQ4470" s="1"/>
      <c r="CR4470" s="2"/>
      <c r="CS4470" s="2"/>
      <c r="CT4470" s="2"/>
      <c r="CU4470" s="2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2"/>
      <c r="DR4470" s="1"/>
      <c r="DS4470" s="1"/>
      <c r="DT4470" s="1"/>
      <c r="DU4470" s="2"/>
      <c r="DV4470" s="1"/>
      <c r="DW4470" s="1"/>
    </row>
    <row r="4471" spans="1:127" x14ac:dyDescent="0.3">
      <c r="A4471" s="1"/>
      <c r="B4471" s="1"/>
      <c r="C4471" s="1"/>
      <c r="D4471" s="1"/>
      <c r="E4471" s="1"/>
      <c r="F4471" s="1"/>
      <c r="G4471" s="2"/>
      <c r="H4471" s="2"/>
      <c r="I4471" s="1"/>
      <c r="J4471" s="1"/>
      <c r="K4471" s="2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2"/>
      <c r="BF4471" s="1"/>
      <c r="BG4471" s="1"/>
      <c r="BH4471" s="1"/>
      <c r="BI4471" s="1"/>
      <c r="BJ4471" s="1"/>
      <c r="BK4471" s="1"/>
      <c r="BL4471" s="1"/>
      <c r="BM4471" s="1"/>
      <c r="BN4471" s="2"/>
      <c r="BO4471" s="1"/>
      <c r="BP4471" s="1"/>
      <c r="BQ4471" s="1"/>
      <c r="BR4471" s="2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2"/>
      <c r="CG4471" s="1"/>
      <c r="CH4471" s="1"/>
      <c r="CI4471" s="2"/>
      <c r="CJ4471" s="1"/>
      <c r="CK4471" s="1"/>
      <c r="CL4471" s="1"/>
      <c r="CM4471" s="1"/>
      <c r="CN4471" s="1"/>
      <c r="CO4471" s="1"/>
      <c r="CP4471" s="1"/>
      <c r="CQ4471" s="1"/>
      <c r="CR4471" s="2"/>
      <c r="CS4471" s="2"/>
      <c r="CT4471" s="2"/>
      <c r="CU4471" s="2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2"/>
      <c r="DR4471" s="1"/>
      <c r="DS4471" s="1"/>
      <c r="DT4471" s="1"/>
      <c r="DU4471" s="2"/>
      <c r="DV4471" s="1"/>
      <c r="DW4471" s="1"/>
    </row>
    <row r="4472" spans="1:127" x14ac:dyDescent="0.3">
      <c r="A4472" s="1"/>
      <c r="B4472" s="1"/>
      <c r="C4472" s="1"/>
      <c r="D4472" s="1"/>
      <c r="E4472" s="1"/>
      <c r="F4472" s="1"/>
      <c r="G4472" s="2"/>
      <c r="H4472" s="2"/>
      <c r="I4472" s="1"/>
      <c r="J4472" s="1"/>
      <c r="K4472" s="2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2"/>
      <c r="BF4472" s="1"/>
      <c r="BG4472" s="1"/>
      <c r="BH4472" s="1"/>
      <c r="BI4472" s="1"/>
      <c r="BJ4472" s="1"/>
      <c r="BK4472" s="1"/>
      <c r="BL4472" s="1"/>
      <c r="BM4472" s="1"/>
      <c r="BN4472" s="2"/>
      <c r="BO4472" s="1"/>
      <c r="BP4472" s="1"/>
      <c r="BQ4472" s="1"/>
      <c r="BR4472" s="2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2"/>
      <c r="CG4472" s="1"/>
      <c r="CH4472" s="1"/>
      <c r="CI4472" s="2"/>
      <c r="CJ4472" s="1"/>
      <c r="CK4472" s="1"/>
      <c r="CL4472" s="1"/>
      <c r="CM4472" s="1"/>
      <c r="CN4472" s="1"/>
      <c r="CO4472" s="1"/>
      <c r="CP4472" s="1"/>
      <c r="CQ4472" s="1"/>
      <c r="CR4472" s="2"/>
      <c r="CS4472" s="2"/>
      <c r="CT4472" s="2"/>
      <c r="CU4472" s="2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2"/>
      <c r="DR4472" s="1"/>
      <c r="DS4472" s="1"/>
      <c r="DT4472" s="1"/>
      <c r="DU4472" s="2"/>
      <c r="DV4472" s="1"/>
      <c r="DW4472" s="1"/>
    </row>
    <row r="4473" spans="1:127" x14ac:dyDescent="0.3">
      <c r="A4473" s="1"/>
      <c r="B4473" s="1"/>
      <c r="C4473" s="1"/>
      <c r="D4473" s="1"/>
      <c r="E4473" s="1"/>
      <c r="F4473" s="1"/>
      <c r="G4473" s="2"/>
      <c r="H4473" s="2"/>
      <c r="I4473" s="1"/>
      <c r="J4473" s="1"/>
      <c r="K4473" s="2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2"/>
      <c r="BF4473" s="1"/>
      <c r="BG4473" s="1"/>
      <c r="BH4473" s="1"/>
      <c r="BI4473" s="1"/>
      <c r="BJ4473" s="1"/>
      <c r="BK4473" s="1"/>
      <c r="BL4473" s="1"/>
      <c r="BM4473" s="1"/>
      <c r="BN4473" s="2"/>
      <c r="BO4473" s="1"/>
      <c r="BP4473" s="1"/>
      <c r="BQ4473" s="1"/>
      <c r="BR4473" s="2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2"/>
      <c r="CG4473" s="1"/>
      <c r="CH4473" s="1"/>
      <c r="CI4473" s="2"/>
      <c r="CJ4473" s="1"/>
      <c r="CK4473" s="1"/>
      <c r="CL4473" s="1"/>
      <c r="CM4473" s="1"/>
      <c r="CN4473" s="1"/>
      <c r="CO4473" s="1"/>
      <c r="CP4473" s="1"/>
      <c r="CQ4473" s="1"/>
      <c r="CR4473" s="2"/>
      <c r="CS4473" s="2"/>
      <c r="CT4473" s="2"/>
      <c r="CU4473" s="2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2"/>
      <c r="DR4473" s="1"/>
      <c r="DS4473" s="1"/>
      <c r="DT4473" s="1"/>
      <c r="DU4473" s="2"/>
      <c r="DV4473" s="1"/>
      <c r="DW4473" s="1"/>
    </row>
    <row r="4474" spans="1:127" x14ac:dyDescent="0.3">
      <c r="A4474" s="1"/>
      <c r="B4474" s="1"/>
      <c r="C4474" s="1"/>
      <c r="D4474" s="1"/>
      <c r="E4474" s="1"/>
      <c r="F4474" s="1"/>
      <c r="G4474" s="2"/>
      <c r="H4474" s="2"/>
      <c r="I4474" s="1"/>
      <c r="J4474" s="1"/>
      <c r="K4474" s="2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2"/>
      <c r="BF4474" s="1"/>
      <c r="BG4474" s="1"/>
      <c r="BH4474" s="1"/>
      <c r="BI4474" s="1"/>
      <c r="BJ4474" s="1"/>
      <c r="BK4474" s="1"/>
      <c r="BL4474" s="1"/>
      <c r="BM4474" s="1"/>
      <c r="BN4474" s="2"/>
      <c r="BO4474" s="1"/>
      <c r="BP4474" s="1"/>
      <c r="BQ4474" s="1"/>
      <c r="BR4474" s="2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2"/>
      <c r="CG4474" s="1"/>
      <c r="CH4474" s="1"/>
      <c r="CI4474" s="2"/>
      <c r="CJ4474" s="1"/>
      <c r="CK4474" s="1"/>
      <c r="CL4474" s="1"/>
      <c r="CM4474" s="1"/>
      <c r="CN4474" s="1"/>
      <c r="CO4474" s="1"/>
      <c r="CP4474" s="1"/>
      <c r="CQ4474" s="1"/>
      <c r="CR4474" s="2"/>
      <c r="CS4474" s="2"/>
      <c r="CT4474" s="2"/>
      <c r="CU4474" s="2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2"/>
      <c r="DR4474" s="1"/>
      <c r="DS4474" s="1"/>
      <c r="DT4474" s="1"/>
      <c r="DU4474" s="2"/>
      <c r="DV4474" s="1"/>
      <c r="DW4474" s="1"/>
    </row>
    <row r="4475" spans="1:127" x14ac:dyDescent="0.3">
      <c r="A4475" s="1"/>
      <c r="B4475" s="1"/>
      <c r="C4475" s="1"/>
      <c r="D4475" s="1"/>
      <c r="E4475" s="1"/>
      <c r="F4475" s="1"/>
      <c r="G4475" s="2"/>
      <c r="H4475" s="2"/>
      <c r="I4475" s="1"/>
      <c r="J4475" s="1"/>
      <c r="K4475" s="2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2"/>
      <c r="BF4475" s="1"/>
      <c r="BG4475" s="1"/>
      <c r="BH4475" s="1"/>
      <c r="BI4475" s="1"/>
      <c r="BJ4475" s="1"/>
      <c r="BK4475" s="1"/>
      <c r="BL4475" s="1"/>
      <c r="BM4475" s="1"/>
      <c r="BN4475" s="2"/>
      <c r="BO4475" s="1"/>
      <c r="BP4475" s="1"/>
      <c r="BQ4475" s="1"/>
      <c r="BR4475" s="2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2"/>
      <c r="CG4475" s="1"/>
      <c r="CH4475" s="1"/>
      <c r="CI4475" s="2"/>
      <c r="CJ4475" s="1"/>
      <c r="CK4475" s="1"/>
      <c r="CL4475" s="1"/>
      <c r="CM4475" s="1"/>
      <c r="CN4475" s="1"/>
      <c r="CO4475" s="1"/>
      <c r="CP4475" s="1"/>
      <c r="CQ4475" s="1"/>
      <c r="CR4475" s="2"/>
      <c r="CS4475" s="2"/>
      <c r="CT4475" s="2"/>
      <c r="CU4475" s="2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2"/>
      <c r="DR4475" s="1"/>
      <c r="DS4475" s="1"/>
      <c r="DT4475" s="1"/>
      <c r="DU4475" s="2"/>
      <c r="DV4475" s="1"/>
      <c r="DW4475" s="1"/>
    </row>
    <row r="4476" spans="1:127" x14ac:dyDescent="0.3">
      <c r="A4476" s="1"/>
      <c r="B4476" s="1"/>
      <c r="C4476" s="1"/>
      <c r="D4476" s="1"/>
      <c r="E4476" s="1"/>
      <c r="F4476" s="1"/>
      <c r="G4476" s="2"/>
      <c r="H4476" s="2"/>
      <c r="I4476" s="1"/>
      <c r="J4476" s="1"/>
      <c r="K4476" s="2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2"/>
      <c r="BF4476" s="1"/>
      <c r="BG4476" s="1"/>
      <c r="BH4476" s="1"/>
      <c r="BI4476" s="1"/>
      <c r="BJ4476" s="1"/>
      <c r="BK4476" s="1"/>
      <c r="BL4476" s="1"/>
      <c r="BM4476" s="1"/>
      <c r="BN4476" s="2"/>
      <c r="BO4476" s="1"/>
      <c r="BP4476" s="1"/>
      <c r="BQ4476" s="1"/>
      <c r="BR4476" s="2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2"/>
      <c r="CG4476" s="1"/>
      <c r="CH4476" s="1"/>
      <c r="CI4476" s="2"/>
      <c r="CJ4476" s="1"/>
      <c r="CK4476" s="1"/>
      <c r="CL4476" s="1"/>
      <c r="CM4476" s="1"/>
      <c r="CN4476" s="1"/>
      <c r="CO4476" s="1"/>
      <c r="CP4476" s="1"/>
      <c r="CQ4476" s="1"/>
      <c r="CR4476" s="2"/>
      <c r="CS4476" s="2"/>
      <c r="CT4476" s="2"/>
      <c r="CU4476" s="2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2"/>
      <c r="DR4476" s="1"/>
      <c r="DS4476" s="1"/>
      <c r="DT4476" s="1"/>
      <c r="DU4476" s="2"/>
      <c r="DV4476" s="1"/>
      <c r="DW4476" s="1"/>
    </row>
    <row r="4477" spans="1:127" x14ac:dyDescent="0.3">
      <c r="A4477" s="1"/>
      <c r="B4477" s="1"/>
      <c r="C4477" s="1"/>
      <c r="D4477" s="1"/>
      <c r="E4477" s="1"/>
      <c r="F4477" s="1"/>
      <c r="G4477" s="2"/>
      <c r="H4477" s="2"/>
      <c r="I4477" s="1"/>
      <c r="J4477" s="1"/>
      <c r="K4477" s="2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2"/>
      <c r="BF4477" s="1"/>
      <c r="BG4477" s="1"/>
      <c r="BH4477" s="1"/>
      <c r="BI4477" s="1"/>
      <c r="BJ4477" s="1"/>
      <c r="BK4477" s="1"/>
      <c r="BL4477" s="1"/>
      <c r="BM4477" s="1"/>
      <c r="BN4477" s="2"/>
      <c r="BO4477" s="1"/>
      <c r="BP4477" s="1"/>
      <c r="BQ4477" s="1"/>
      <c r="BR4477" s="2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2"/>
      <c r="CG4477" s="1"/>
      <c r="CH4477" s="1"/>
      <c r="CI4477" s="2"/>
      <c r="CJ4477" s="1"/>
      <c r="CK4477" s="1"/>
      <c r="CL4477" s="1"/>
      <c r="CM4477" s="1"/>
      <c r="CN4477" s="1"/>
      <c r="CO4477" s="1"/>
      <c r="CP4477" s="1"/>
      <c r="CQ4477" s="1"/>
      <c r="CR4477" s="2"/>
      <c r="CS4477" s="2"/>
      <c r="CT4477" s="2"/>
      <c r="CU4477" s="2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2"/>
      <c r="DR4477" s="1"/>
      <c r="DS4477" s="1"/>
      <c r="DT4477" s="1"/>
      <c r="DU4477" s="2"/>
      <c r="DV4477" s="1"/>
      <c r="DW4477" s="1"/>
    </row>
    <row r="4478" spans="1:127" x14ac:dyDescent="0.3">
      <c r="A4478" s="1"/>
      <c r="B4478" s="1"/>
      <c r="C4478" s="1"/>
      <c r="D4478" s="1"/>
      <c r="E4478" s="1"/>
      <c r="F4478" s="1"/>
      <c r="G4478" s="2"/>
      <c r="H4478" s="2"/>
      <c r="I4478" s="1"/>
      <c r="J4478" s="1"/>
      <c r="K4478" s="2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2"/>
      <c r="BF4478" s="1"/>
      <c r="BG4478" s="1"/>
      <c r="BH4478" s="1"/>
      <c r="BI4478" s="1"/>
      <c r="BJ4478" s="1"/>
      <c r="BK4478" s="1"/>
      <c r="BL4478" s="1"/>
      <c r="BM4478" s="1"/>
      <c r="BN4478" s="2"/>
      <c r="BO4478" s="1"/>
      <c r="BP4478" s="1"/>
      <c r="BQ4478" s="1"/>
      <c r="BR4478" s="2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2"/>
      <c r="CG4478" s="1"/>
      <c r="CH4478" s="1"/>
      <c r="CI4478" s="2"/>
      <c r="CJ4478" s="1"/>
      <c r="CK4478" s="1"/>
      <c r="CL4478" s="1"/>
      <c r="CM4478" s="1"/>
      <c r="CN4478" s="1"/>
      <c r="CO4478" s="1"/>
      <c r="CP4478" s="1"/>
      <c r="CQ4478" s="1"/>
      <c r="CR4478" s="2"/>
      <c r="CS4478" s="2"/>
      <c r="CT4478" s="2"/>
      <c r="CU4478" s="2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2"/>
      <c r="DR4478" s="1"/>
      <c r="DS4478" s="1"/>
      <c r="DT4478" s="1"/>
      <c r="DU4478" s="2"/>
      <c r="DV4478" s="1"/>
      <c r="DW4478" s="1"/>
    </row>
    <row r="4479" spans="1:127" x14ac:dyDescent="0.3">
      <c r="A4479" s="1"/>
      <c r="B4479" s="1"/>
      <c r="C4479" s="1"/>
      <c r="D4479" s="1"/>
      <c r="E4479" s="1"/>
      <c r="F4479" s="1"/>
      <c r="G4479" s="2"/>
      <c r="H4479" s="2"/>
      <c r="I4479" s="1"/>
      <c r="J4479" s="1"/>
      <c r="K4479" s="2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2"/>
      <c r="BF4479" s="1"/>
      <c r="BG4479" s="1"/>
      <c r="BH4479" s="1"/>
      <c r="BI4479" s="1"/>
      <c r="BJ4479" s="1"/>
      <c r="BK4479" s="1"/>
      <c r="BL4479" s="1"/>
      <c r="BM4479" s="1"/>
      <c r="BN4479" s="2"/>
      <c r="BO4479" s="1"/>
      <c r="BP4479" s="1"/>
      <c r="BQ4479" s="1"/>
      <c r="BR4479" s="2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2"/>
      <c r="CG4479" s="1"/>
      <c r="CH4479" s="1"/>
      <c r="CI4479" s="2"/>
      <c r="CJ4479" s="1"/>
      <c r="CK4479" s="1"/>
      <c r="CL4479" s="1"/>
      <c r="CM4479" s="1"/>
      <c r="CN4479" s="1"/>
      <c r="CO4479" s="1"/>
      <c r="CP4479" s="1"/>
      <c r="CQ4479" s="1"/>
      <c r="CR4479" s="2"/>
      <c r="CS4479" s="2"/>
      <c r="CT4479" s="2"/>
      <c r="CU4479" s="2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2"/>
      <c r="DR4479" s="1"/>
      <c r="DS4479" s="1"/>
      <c r="DT4479" s="1"/>
      <c r="DU4479" s="2"/>
      <c r="DV4479" s="1"/>
      <c r="DW4479" s="1"/>
    </row>
    <row r="4480" spans="1:127" x14ac:dyDescent="0.3">
      <c r="A4480" s="1"/>
      <c r="B4480" s="1"/>
      <c r="C4480" s="1"/>
      <c r="D4480" s="1"/>
      <c r="E4480" s="1"/>
      <c r="F4480" s="1"/>
      <c r="G4480" s="2"/>
      <c r="H4480" s="2"/>
      <c r="I4480" s="1"/>
      <c r="J4480" s="1"/>
      <c r="K4480" s="2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2"/>
      <c r="BF4480" s="1"/>
      <c r="BG4480" s="1"/>
      <c r="BH4480" s="1"/>
      <c r="BI4480" s="1"/>
      <c r="BJ4480" s="1"/>
      <c r="BK4480" s="1"/>
      <c r="BL4480" s="1"/>
      <c r="BM4480" s="1"/>
      <c r="BN4480" s="2"/>
      <c r="BO4480" s="1"/>
      <c r="BP4480" s="1"/>
      <c r="BQ4480" s="1"/>
      <c r="BR4480" s="2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2"/>
      <c r="CG4480" s="1"/>
      <c r="CH4480" s="1"/>
      <c r="CI4480" s="2"/>
      <c r="CJ4480" s="1"/>
      <c r="CK4480" s="1"/>
      <c r="CL4480" s="1"/>
      <c r="CM4480" s="1"/>
      <c r="CN4480" s="1"/>
      <c r="CO4480" s="1"/>
      <c r="CP4480" s="1"/>
      <c r="CQ4480" s="1"/>
      <c r="CR4480" s="2"/>
      <c r="CS4480" s="2"/>
      <c r="CT4480" s="2"/>
      <c r="CU4480" s="2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2"/>
      <c r="DR4480" s="1"/>
      <c r="DS4480" s="1"/>
      <c r="DT4480" s="1"/>
      <c r="DU4480" s="2"/>
      <c r="DV4480" s="1"/>
      <c r="DW4480" s="1"/>
    </row>
    <row r="4481" spans="1:127" x14ac:dyDescent="0.3">
      <c r="A4481" s="1"/>
      <c r="B4481" s="1"/>
      <c r="C4481" s="1"/>
      <c r="D4481" s="1"/>
      <c r="E4481" s="1"/>
      <c r="F4481" s="1"/>
      <c r="G4481" s="2"/>
      <c r="H4481" s="2"/>
      <c r="I4481" s="1"/>
      <c r="J4481" s="1"/>
      <c r="K4481" s="2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2"/>
      <c r="BF4481" s="1"/>
      <c r="BG4481" s="1"/>
      <c r="BH4481" s="1"/>
      <c r="BI4481" s="1"/>
      <c r="BJ4481" s="1"/>
      <c r="BK4481" s="1"/>
      <c r="BL4481" s="1"/>
      <c r="BM4481" s="1"/>
      <c r="BN4481" s="2"/>
      <c r="BO4481" s="1"/>
      <c r="BP4481" s="1"/>
      <c r="BQ4481" s="1"/>
      <c r="BR4481" s="2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2"/>
      <c r="CG4481" s="1"/>
      <c r="CH4481" s="1"/>
      <c r="CI4481" s="2"/>
      <c r="CJ4481" s="1"/>
      <c r="CK4481" s="1"/>
      <c r="CL4481" s="1"/>
      <c r="CM4481" s="1"/>
      <c r="CN4481" s="1"/>
      <c r="CO4481" s="1"/>
      <c r="CP4481" s="1"/>
      <c r="CQ4481" s="1"/>
      <c r="CR4481" s="2"/>
      <c r="CS4481" s="2"/>
      <c r="CT4481" s="2"/>
      <c r="CU4481" s="2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2"/>
      <c r="DR4481" s="1"/>
      <c r="DS4481" s="1"/>
      <c r="DT4481" s="1"/>
      <c r="DU4481" s="2"/>
      <c r="DV4481" s="1"/>
      <c r="DW4481" s="1"/>
    </row>
    <row r="4482" spans="1:127" x14ac:dyDescent="0.3">
      <c r="A4482" s="1"/>
      <c r="B4482" s="1"/>
      <c r="C4482" s="1"/>
      <c r="D4482" s="1"/>
      <c r="E4482" s="1"/>
      <c r="F4482" s="1"/>
      <c r="G4482" s="2"/>
      <c r="H4482" s="2"/>
      <c r="I4482" s="1"/>
      <c r="J4482" s="1"/>
      <c r="K4482" s="2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2"/>
      <c r="BF4482" s="1"/>
      <c r="BG4482" s="1"/>
      <c r="BH4482" s="1"/>
      <c r="BI4482" s="1"/>
      <c r="BJ4482" s="1"/>
      <c r="BK4482" s="1"/>
      <c r="BL4482" s="1"/>
      <c r="BM4482" s="1"/>
      <c r="BN4482" s="2"/>
      <c r="BO4482" s="1"/>
      <c r="BP4482" s="1"/>
      <c r="BQ4482" s="1"/>
      <c r="BR4482" s="2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2"/>
      <c r="CG4482" s="1"/>
      <c r="CH4482" s="1"/>
      <c r="CI4482" s="2"/>
      <c r="CJ4482" s="1"/>
      <c r="CK4482" s="1"/>
      <c r="CL4482" s="1"/>
      <c r="CM4482" s="1"/>
      <c r="CN4482" s="1"/>
      <c r="CO4482" s="1"/>
      <c r="CP4482" s="1"/>
      <c r="CQ4482" s="1"/>
      <c r="CR4482" s="2"/>
      <c r="CS4482" s="2"/>
      <c r="CT4482" s="2"/>
      <c r="CU4482" s="2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2"/>
      <c r="DR4482" s="1"/>
      <c r="DS4482" s="1"/>
      <c r="DT4482" s="1"/>
      <c r="DU4482" s="2"/>
      <c r="DV4482" s="1"/>
      <c r="DW4482" s="1"/>
    </row>
    <row r="4483" spans="1:127" x14ac:dyDescent="0.3">
      <c r="A4483" s="1"/>
      <c r="B4483" s="1"/>
      <c r="C4483" s="1"/>
      <c r="D4483" s="1"/>
      <c r="E4483" s="1"/>
      <c r="F4483" s="1"/>
      <c r="G4483" s="1"/>
      <c r="H4483" s="2"/>
      <c r="I4483" s="1"/>
      <c r="J4483" s="1"/>
      <c r="K4483" s="2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2"/>
      <c r="BF4483" s="1"/>
      <c r="BG4483" s="1"/>
      <c r="BH4483" s="1"/>
      <c r="BI4483" s="1"/>
      <c r="BJ4483" s="1"/>
      <c r="BK4483" s="1"/>
      <c r="BL4483" s="1"/>
      <c r="BM4483" s="1"/>
      <c r="BN4483" s="2"/>
      <c r="BO4483" s="1"/>
      <c r="BP4483" s="1"/>
      <c r="BQ4483" s="1"/>
      <c r="BR4483" s="2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2"/>
      <c r="CG4483" s="1"/>
      <c r="CH4483" s="1"/>
      <c r="CI4483" s="2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2"/>
      <c r="DR4483" s="1"/>
      <c r="DS4483" s="1"/>
      <c r="DT4483" s="1"/>
      <c r="DU4483" s="1"/>
      <c r="DV4483" s="1"/>
      <c r="DW4483" s="1"/>
    </row>
    <row r="4484" spans="1:127" x14ac:dyDescent="0.3">
      <c r="A4484" s="1"/>
      <c r="B4484" s="1"/>
      <c r="C4484" s="1"/>
      <c r="D4484" s="1"/>
      <c r="E4484" s="1"/>
      <c r="F4484" s="1"/>
      <c r="G4484" s="2"/>
      <c r="H4484" s="2"/>
      <c r="I4484" s="1"/>
      <c r="J4484" s="1"/>
      <c r="K4484" s="2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2"/>
      <c r="BF4484" s="1"/>
      <c r="BG4484" s="1"/>
      <c r="BH4484" s="1"/>
      <c r="BI4484" s="1"/>
      <c r="BJ4484" s="1"/>
      <c r="BK4484" s="1"/>
      <c r="BL4484" s="1"/>
      <c r="BM4484" s="1"/>
      <c r="BN4484" s="2"/>
      <c r="BO4484" s="1"/>
      <c r="BP4484" s="1"/>
      <c r="BQ4484" s="1"/>
      <c r="BR4484" s="2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2"/>
      <c r="CG4484" s="1"/>
      <c r="CH4484" s="1"/>
      <c r="CI4484" s="2"/>
      <c r="CJ4484" s="1"/>
      <c r="CK4484" s="1"/>
      <c r="CL4484" s="1"/>
      <c r="CM4484" s="1"/>
      <c r="CN4484" s="1"/>
      <c r="CO4484" s="1"/>
      <c r="CP4484" s="1"/>
      <c r="CQ4484" s="1"/>
      <c r="CR4484" s="2"/>
      <c r="CS4484" s="2"/>
      <c r="CT4484" s="2"/>
      <c r="CU4484" s="2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2"/>
      <c r="DR4484" s="1"/>
      <c r="DS4484" s="1"/>
      <c r="DT4484" s="1"/>
      <c r="DU4484" s="2"/>
      <c r="DV4484" s="1"/>
      <c r="DW4484" s="1"/>
    </row>
    <row r="4485" spans="1:127" x14ac:dyDescent="0.3">
      <c r="A4485" s="1"/>
      <c r="B4485" s="1"/>
      <c r="C4485" s="1"/>
      <c r="D4485" s="1"/>
      <c r="E4485" s="1"/>
      <c r="F4485" s="1"/>
      <c r="G4485" s="1"/>
      <c r="H4485" s="2"/>
      <c r="I4485" s="1"/>
      <c r="J4485" s="1"/>
      <c r="K4485" s="2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2"/>
      <c r="BF4485" s="1"/>
      <c r="BG4485" s="1"/>
      <c r="BH4485" s="1"/>
      <c r="BI4485" s="1"/>
      <c r="BJ4485" s="1"/>
      <c r="BK4485" s="1"/>
      <c r="BL4485" s="1"/>
      <c r="BM4485" s="1"/>
      <c r="BN4485" s="2"/>
      <c r="BO4485" s="1"/>
      <c r="BP4485" s="1"/>
      <c r="BQ4485" s="1"/>
      <c r="BR4485" s="2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2"/>
      <c r="CG4485" s="1"/>
      <c r="CH4485" s="1"/>
      <c r="CI4485" s="2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2"/>
      <c r="DR4485" s="1"/>
      <c r="DS4485" s="1"/>
      <c r="DT4485" s="1"/>
      <c r="DU4485" s="1"/>
      <c r="DV4485" s="1"/>
      <c r="DW4485" s="1"/>
    </row>
    <row r="4486" spans="1:127" x14ac:dyDescent="0.3">
      <c r="A4486" s="1"/>
      <c r="B4486" s="1"/>
      <c r="C4486" s="1"/>
      <c r="D4486" s="1"/>
      <c r="E4486" s="1"/>
      <c r="F4486" s="1"/>
      <c r="G4486" s="1"/>
      <c r="H4486" s="2"/>
      <c r="I4486" s="1"/>
      <c r="J4486" s="1"/>
      <c r="K4486" s="2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2"/>
      <c r="BF4486" s="1"/>
      <c r="BG4486" s="1"/>
      <c r="BH4486" s="1"/>
      <c r="BI4486" s="1"/>
      <c r="BJ4486" s="1"/>
      <c r="BK4486" s="1"/>
      <c r="BL4486" s="1"/>
      <c r="BM4486" s="1"/>
      <c r="BN4486" s="2"/>
      <c r="BO4486" s="1"/>
      <c r="BP4486" s="1"/>
      <c r="BQ4486" s="1"/>
      <c r="BR4486" s="2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2"/>
      <c r="CG4486" s="1"/>
      <c r="CH4486" s="1"/>
      <c r="CI4486" s="2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2"/>
      <c r="DR4486" s="1"/>
      <c r="DS4486" s="1"/>
      <c r="DT4486" s="1"/>
      <c r="DU4486" s="1"/>
      <c r="DV4486" s="1"/>
      <c r="DW4486" s="1"/>
    </row>
    <row r="4487" spans="1:127" x14ac:dyDescent="0.3">
      <c r="A4487" s="1"/>
      <c r="B4487" s="1"/>
      <c r="C4487" s="1"/>
      <c r="D4487" s="1"/>
      <c r="E4487" s="1"/>
      <c r="F4487" s="1"/>
      <c r="G4487" s="2"/>
      <c r="H4487" s="2"/>
      <c r="I4487" s="1"/>
      <c r="J4487" s="1"/>
      <c r="K4487" s="2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2"/>
      <c r="BF4487" s="1"/>
      <c r="BG4487" s="1"/>
      <c r="BH4487" s="1"/>
      <c r="BI4487" s="1"/>
      <c r="BJ4487" s="1"/>
      <c r="BK4487" s="1"/>
      <c r="BL4487" s="1"/>
      <c r="BM4487" s="1"/>
      <c r="BN4487" s="2"/>
      <c r="BO4487" s="1"/>
      <c r="BP4487" s="1"/>
      <c r="BQ4487" s="1"/>
      <c r="BR4487" s="2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2"/>
      <c r="CG4487" s="1"/>
      <c r="CH4487" s="1"/>
      <c r="CI4487" s="2"/>
      <c r="CJ4487" s="1"/>
      <c r="CK4487" s="1"/>
      <c r="CL4487" s="1"/>
      <c r="CM4487" s="1"/>
      <c r="CN4487" s="1"/>
      <c r="CO4487" s="1"/>
      <c r="CP4487" s="1"/>
      <c r="CQ4487" s="1"/>
      <c r="CR4487" s="2"/>
      <c r="CS4487" s="2"/>
      <c r="CT4487" s="2"/>
      <c r="CU4487" s="2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2"/>
      <c r="DR4487" s="1"/>
      <c r="DS4487" s="1"/>
      <c r="DT4487" s="1"/>
      <c r="DU4487" s="2"/>
      <c r="DV4487" s="1"/>
      <c r="DW4487" s="1"/>
    </row>
    <row r="4488" spans="1:127" x14ac:dyDescent="0.3">
      <c r="A4488" s="1"/>
      <c r="B4488" s="1"/>
      <c r="C4488" s="1"/>
      <c r="D4488" s="1"/>
      <c r="E4488" s="1"/>
      <c r="F4488" s="1"/>
      <c r="G4488" s="1"/>
      <c r="H4488" s="2"/>
      <c r="I4488" s="1"/>
      <c r="J4488" s="1"/>
      <c r="K4488" s="2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2"/>
      <c r="BF4488" s="1"/>
      <c r="BG4488" s="1"/>
      <c r="BH4488" s="1"/>
      <c r="BI4488" s="1"/>
      <c r="BJ4488" s="1"/>
      <c r="BK4488" s="1"/>
      <c r="BL4488" s="1"/>
      <c r="BM4488" s="1"/>
      <c r="BN4488" s="2"/>
      <c r="BO4488" s="1"/>
      <c r="BP4488" s="1"/>
      <c r="BQ4488" s="1"/>
      <c r="BR4488" s="2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2"/>
      <c r="CG4488" s="1"/>
      <c r="CH4488" s="1"/>
      <c r="CI4488" s="2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2"/>
      <c r="DR4488" s="1"/>
      <c r="DS4488" s="1"/>
      <c r="DT4488" s="1"/>
      <c r="DU4488" s="1"/>
      <c r="DV4488" s="1"/>
      <c r="DW4488" s="1"/>
    </row>
    <row r="4489" spans="1:127" x14ac:dyDescent="0.3">
      <c r="A4489" s="1"/>
      <c r="B4489" s="1"/>
      <c r="C4489" s="1"/>
      <c r="D4489" s="1"/>
      <c r="E4489" s="1"/>
      <c r="F4489" s="1"/>
      <c r="G4489" s="2"/>
      <c r="H4489" s="2"/>
      <c r="I4489" s="1"/>
      <c r="J4489" s="1"/>
      <c r="K4489" s="2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2"/>
      <c r="BF4489" s="1"/>
      <c r="BG4489" s="1"/>
      <c r="BH4489" s="1"/>
      <c r="BI4489" s="1"/>
      <c r="BJ4489" s="1"/>
      <c r="BK4489" s="1"/>
      <c r="BL4489" s="1"/>
      <c r="BM4489" s="1"/>
      <c r="BN4489" s="2"/>
      <c r="BO4489" s="1"/>
      <c r="BP4489" s="1"/>
      <c r="BQ4489" s="1"/>
      <c r="BR4489" s="2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2"/>
      <c r="CG4489" s="1"/>
      <c r="CH4489" s="1"/>
      <c r="CI4489" s="2"/>
      <c r="CJ4489" s="1"/>
      <c r="CK4489" s="1"/>
      <c r="CL4489" s="1"/>
      <c r="CM4489" s="1"/>
      <c r="CN4489" s="1"/>
      <c r="CO4489" s="1"/>
      <c r="CP4489" s="1"/>
      <c r="CQ4489" s="1"/>
      <c r="CR4489" s="2"/>
      <c r="CS4489" s="2"/>
      <c r="CT4489" s="2"/>
      <c r="CU4489" s="2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2"/>
      <c r="DR4489" s="1"/>
      <c r="DS4489" s="1"/>
      <c r="DT4489" s="1"/>
      <c r="DU4489" s="2"/>
      <c r="DV4489" s="1"/>
      <c r="DW4489" s="1"/>
    </row>
    <row r="4490" spans="1:127" x14ac:dyDescent="0.3">
      <c r="A4490" s="1"/>
      <c r="B4490" s="1"/>
      <c r="C4490" s="1"/>
      <c r="D4490" s="1"/>
      <c r="E4490" s="1"/>
      <c r="F4490" s="1"/>
      <c r="G4490" s="1"/>
      <c r="H4490" s="2"/>
      <c r="I4490" s="1"/>
      <c r="J4490" s="1"/>
      <c r="K4490" s="2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2"/>
      <c r="BF4490" s="1"/>
      <c r="BG4490" s="1"/>
      <c r="BH4490" s="1"/>
      <c r="BI4490" s="1"/>
      <c r="BJ4490" s="1"/>
      <c r="BK4490" s="1"/>
      <c r="BL4490" s="1"/>
      <c r="BM4490" s="1"/>
      <c r="BN4490" s="2"/>
      <c r="BO4490" s="1"/>
      <c r="BP4490" s="1"/>
      <c r="BQ4490" s="1"/>
      <c r="BR4490" s="2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2"/>
      <c r="CG4490" s="1"/>
      <c r="CH4490" s="1"/>
      <c r="CI4490" s="2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2"/>
      <c r="DR4490" s="1"/>
      <c r="DS4490" s="1"/>
      <c r="DT4490" s="1"/>
      <c r="DU4490" s="1"/>
      <c r="DV4490" s="1"/>
      <c r="DW4490" s="1"/>
    </row>
    <row r="4491" spans="1:127" x14ac:dyDescent="0.3">
      <c r="A4491" s="1"/>
      <c r="B4491" s="1"/>
      <c r="C4491" s="1"/>
      <c r="D4491" s="1"/>
      <c r="E4491" s="1"/>
      <c r="F4491" s="1"/>
      <c r="G4491" s="2"/>
      <c r="H4491" s="2"/>
      <c r="I4491" s="1"/>
      <c r="J4491" s="1"/>
      <c r="K4491" s="2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2"/>
      <c r="BF4491" s="1"/>
      <c r="BG4491" s="1"/>
      <c r="BH4491" s="1"/>
      <c r="BI4491" s="1"/>
      <c r="BJ4491" s="1"/>
      <c r="BK4491" s="1"/>
      <c r="BL4491" s="1"/>
      <c r="BM4491" s="1"/>
      <c r="BN4491" s="2"/>
      <c r="BO4491" s="1"/>
      <c r="BP4491" s="1"/>
      <c r="BQ4491" s="1"/>
      <c r="BR4491" s="2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2"/>
      <c r="CG4491" s="1"/>
      <c r="CH4491" s="1"/>
      <c r="CI4491" s="2"/>
      <c r="CJ4491" s="1"/>
      <c r="CK4491" s="1"/>
      <c r="CL4491" s="1"/>
      <c r="CM4491" s="1"/>
      <c r="CN4491" s="1"/>
      <c r="CO4491" s="1"/>
      <c r="CP4491" s="1"/>
      <c r="CQ4491" s="1"/>
      <c r="CR4491" s="2"/>
      <c r="CS4491" s="2"/>
      <c r="CT4491" s="2"/>
      <c r="CU4491" s="2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2"/>
      <c r="DR4491" s="1"/>
      <c r="DS4491" s="1"/>
      <c r="DT4491" s="1"/>
      <c r="DU4491" s="2"/>
      <c r="DV4491" s="1"/>
      <c r="DW4491" s="1"/>
    </row>
    <row r="4492" spans="1:127" x14ac:dyDescent="0.3">
      <c r="A4492" s="1"/>
      <c r="B4492" s="1"/>
      <c r="C4492" s="1"/>
      <c r="D4492" s="1"/>
      <c r="E4492" s="1"/>
      <c r="F4492" s="1"/>
      <c r="G4492" s="2"/>
      <c r="H4492" s="2"/>
      <c r="I4492" s="1"/>
      <c r="J4492" s="1"/>
      <c r="K4492" s="2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2"/>
      <c r="BF4492" s="1"/>
      <c r="BG4492" s="1"/>
      <c r="BH4492" s="1"/>
      <c r="BI4492" s="1"/>
      <c r="BJ4492" s="1"/>
      <c r="BK4492" s="1"/>
      <c r="BL4492" s="1"/>
      <c r="BM4492" s="1"/>
      <c r="BN4492" s="2"/>
      <c r="BO4492" s="1"/>
      <c r="BP4492" s="1"/>
      <c r="BQ4492" s="1"/>
      <c r="BR4492" s="2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2"/>
      <c r="CG4492" s="1"/>
      <c r="CH4492" s="1"/>
      <c r="CI4492" s="2"/>
      <c r="CJ4492" s="1"/>
      <c r="CK4492" s="1"/>
      <c r="CL4492" s="1"/>
      <c r="CM4492" s="1"/>
      <c r="CN4492" s="1"/>
      <c r="CO4492" s="1"/>
      <c r="CP4492" s="1"/>
      <c r="CQ4492" s="1"/>
      <c r="CR4492" s="2"/>
      <c r="CS4492" s="2"/>
      <c r="CT4492" s="2"/>
      <c r="CU4492" s="2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2"/>
      <c r="DR4492" s="1"/>
      <c r="DS4492" s="1"/>
      <c r="DT4492" s="1"/>
      <c r="DU4492" s="2"/>
      <c r="DV4492" s="1"/>
      <c r="DW4492" s="1"/>
    </row>
    <row r="4493" spans="1:127" x14ac:dyDescent="0.3">
      <c r="A4493" s="1"/>
      <c r="B4493" s="1"/>
      <c r="C4493" s="1"/>
      <c r="D4493" s="1"/>
      <c r="E4493" s="1"/>
      <c r="F4493" s="1"/>
      <c r="G4493" s="2"/>
      <c r="H4493" s="2"/>
      <c r="I4493" s="1"/>
      <c r="J4493" s="1"/>
      <c r="K4493" s="2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2"/>
      <c r="BF4493" s="1"/>
      <c r="BG4493" s="1"/>
      <c r="BH4493" s="1"/>
      <c r="BI4493" s="1"/>
      <c r="BJ4493" s="1"/>
      <c r="BK4493" s="1"/>
      <c r="BL4493" s="1"/>
      <c r="BM4493" s="1"/>
      <c r="BN4493" s="2"/>
      <c r="BO4493" s="1"/>
      <c r="BP4493" s="1"/>
      <c r="BQ4493" s="1"/>
      <c r="BR4493" s="2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2"/>
      <c r="CG4493" s="1"/>
      <c r="CH4493" s="1"/>
      <c r="CI4493" s="2"/>
      <c r="CJ4493" s="1"/>
      <c r="CK4493" s="1"/>
      <c r="CL4493" s="1"/>
      <c r="CM4493" s="1"/>
      <c r="CN4493" s="1"/>
      <c r="CO4493" s="1"/>
      <c r="CP4493" s="1"/>
      <c r="CQ4493" s="1"/>
      <c r="CR4493" s="2"/>
      <c r="CS4493" s="2"/>
      <c r="CT4493" s="2"/>
      <c r="CU4493" s="2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2"/>
      <c r="DR4493" s="1"/>
      <c r="DS4493" s="1"/>
      <c r="DT4493" s="1"/>
      <c r="DU4493" s="2"/>
      <c r="DV4493" s="1"/>
      <c r="DW4493" s="1"/>
    </row>
    <row r="4494" spans="1:127" x14ac:dyDescent="0.3">
      <c r="A4494" s="1"/>
      <c r="B4494" s="1"/>
      <c r="C4494" s="1"/>
      <c r="D4494" s="1"/>
      <c r="E4494" s="1"/>
      <c r="F4494" s="1"/>
      <c r="G4494" s="2"/>
      <c r="H4494" s="2"/>
      <c r="I4494" s="1"/>
      <c r="J4494" s="1"/>
      <c r="K4494" s="2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2"/>
      <c r="BF4494" s="1"/>
      <c r="BG4494" s="1"/>
      <c r="BH4494" s="1"/>
      <c r="BI4494" s="1"/>
      <c r="BJ4494" s="1"/>
      <c r="BK4494" s="1"/>
      <c r="BL4494" s="1"/>
      <c r="BM4494" s="1"/>
      <c r="BN4494" s="2"/>
      <c r="BO4494" s="1"/>
      <c r="BP4494" s="1"/>
      <c r="BQ4494" s="1"/>
      <c r="BR4494" s="2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2"/>
      <c r="CG4494" s="1"/>
      <c r="CH4494" s="1"/>
      <c r="CI4494" s="2"/>
      <c r="CJ4494" s="1"/>
      <c r="CK4494" s="1"/>
      <c r="CL4494" s="1"/>
      <c r="CM4494" s="1"/>
      <c r="CN4494" s="1"/>
      <c r="CO4494" s="1"/>
      <c r="CP4494" s="1"/>
      <c r="CQ4494" s="1"/>
      <c r="CR4494" s="2"/>
      <c r="CS4494" s="2"/>
      <c r="CT4494" s="2"/>
      <c r="CU4494" s="2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2"/>
      <c r="DR4494" s="1"/>
      <c r="DS4494" s="1"/>
      <c r="DT4494" s="1"/>
      <c r="DU4494" s="2"/>
      <c r="DV4494" s="1"/>
      <c r="DW4494" s="1"/>
    </row>
    <row r="4495" spans="1:127" x14ac:dyDescent="0.3">
      <c r="A4495" s="1"/>
      <c r="B4495" s="1"/>
      <c r="C4495" s="1"/>
      <c r="D4495" s="1"/>
      <c r="E4495" s="1"/>
      <c r="F4495" s="1"/>
      <c r="G4495" s="2"/>
      <c r="H4495" s="2"/>
      <c r="I4495" s="1"/>
      <c r="J4495" s="1"/>
      <c r="K4495" s="2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2"/>
      <c r="BF4495" s="1"/>
      <c r="BG4495" s="1"/>
      <c r="BH4495" s="1"/>
      <c r="BI4495" s="1"/>
      <c r="BJ4495" s="1"/>
      <c r="BK4495" s="1"/>
      <c r="BL4495" s="1"/>
      <c r="BM4495" s="1"/>
      <c r="BN4495" s="2"/>
      <c r="BO4495" s="1"/>
      <c r="BP4495" s="1"/>
      <c r="BQ4495" s="1"/>
      <c r="BR4495" s="2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2"/>
      <c r="CG4495" s="1"/>
      <c r="CH4495" s="1"/>
      <c r="CI4495" s="2"/>
      <c r="CJ4495" s="1"/>
      <c r="CK4495" s="1"/>
      <c r="CL4495" s="1"/>
      <c r="CM4495" s="1"/>
      <c r="CN4495" s="1"/>
      <c r="CO4495" s="1"/>
      <c r="CP4495" s="1"/>
      <c r="CQ4495" s="1"/>
      <c r="CR4495" s="2"/>
      <c r="CS4495" s="2"/>
      <c r="CT4495" s="2"/>
      <c r="CU4495" s="2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2"/>
      <c r="DR4495" s="1"/>
      <c r="DS4495" s="1"/>
      <c r="DT4495" s="1"/>
      <c r="DU4495" s="2"/>
      <c r="DV4495" s="1"/>
      <c r="DW4495" s="1"/>
    </row>
    <row r="4496" spans="1:127" x14ac:dyDescent="0.3">
      <c r="A4496" s="1"/>
      <c r="B4496" s="1"/>
      <c r="C4496" s="1"/>
      <c r="D4496" s="1"/>
      <c r="E4496" s="1"/>
      <c r="F4496" s="1"/>
      <c r="G4496" s="1"/>
      <c r="H4496" s="2"/>
      <c r="I4496" s="1"/>
      <c r="J4496" s="1"/>
      <c r="K4496" s="2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2"/>
      <c r="BF4496" s="1"/>
      <c r="BG4496" s="1"/>
      <c r="BH4496" s="1"/>
      <c r="BI4496" s="1"/>
      <c r="BJ4496" s="1"/>
      <c r="BK4496" s="1"/>
      <c r="BL4496" s="1"/>
      <c r="BM4496" s="1"/>
      <c r="BN4496" s="2"/>
      <c r="BO4496" s="1"/>
      <c r="BP4496" s="1"/>
      <c r="BQ4496" s="1"/>
      <c r="BR4496" s="2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2"/>
      <c r="CG4496" s="1"/>
      <c r="CH4496" s="1"/>
      <c r="CI4496" s="2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2"/>
      <c r="DR4496" s="1"/>
      <c r="DS4496" s="1"/>
      <c r="DT4496" s="1"/>
      <c r="DU4496" s="1"/>
      <c r="DV4496" s="1"/>
      <c r="DW4496" s="1"/>
    </row>
    <row r="4497" spans="1:127" x14ac:dyDescent="0.3">
      <c r="A4497" s="1"/>
      <c r="B4497" s="1"/>
      <c r="C4497" s="1"/>
      <c r="D4497" s="1"/>
      <c r="E4497" s="1"/>
      <c r="F4497" s="1"/>
      <c r="G4497" s="1"/>
      <c r="H4497" s="2"/>
      <c r="I4497" s="1"/>
      <c r="J4497" s="1"/>
      <c r="K4497" s="2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2"/>
      <c r="BF4497" s="1"/>
      <c r="BG4497" s="1"/>
      <c r="BH4497" s="1"/>
      <c r="BI4497" s="1"/>
      <c r="BJ4497" s="1"/>
      <c r="BK4497" s="1"/>
      <c r="BL4497" s="1"/>
      <c r="BM4497" s="1"/>
      <c r="BN4497" s="2"/>
      <c r="BO4497" s="1"/>
      <c r="BP4497" s="1"/>
      <c r="BQ4497" s="1"/>
      <c r="BR4497" s="2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2"/>
      <c r="CG4497" s="1"/>
      <c r="CH4497" s="1"/>
      <c r="CI4497" s="2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2"/>
      <c r="DR4497" s="1"/>
      <c r="DS4497" s="1"/>
      <c r="DT4497" s="1"/>
      <c r="DU4497" s="1"/>
      <c r="DV4497" s="1"/>
      <c r="DW4497" s="1"/>
    </row>
    <row r="4498" spans="1:127" x14ac:dyDescent="0.3">
      <c r="A4498" s="1"/>
      <c r="B4498" s="1"/>
      <c r="C4498" s="1"/>
      <c r="D4498" s="1"/>
      <c r="E4498" s="1"/>
      <c r="F4498" s="1"/>
      <c r="G4498" s="2"/>
      <c r="H4498" s="2"/>
      <c r="I4498" s="1"/>
      <c r="J4498" s="1"/>
      <c r="K4498" s="2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2"/>
      <c r="BF4498" s="1"/>
      <c r="BG4498" s="1"/>
      <c r="BH4498" s="1"/>
      <c r="BI4498" s="1"/>
      <c r="BJ4498" s="1"/>
      <c r="BK4498" s="1"/>
      <c r="BL4498" s="1"/>
      <c r="BM4498" s="1"/>
      <c r="BN4498" s="2"/>
      <c r="BO4498" s="1"/>
      <c r="BP4498" s="1"/>
      <c r="BQ4498" s="1"/>
      <c r="BR4498" s="2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2"/>
      <c r="CG4498" s="1"/>
      <c r="CH4498" s="1"/>
      <c r="CI4498" s="2"/>
      <c r="CJ4498" s="1"/>
      <c r="CK4498" s="1"/>
      <c r="CL4498" s="1"/>
      <c r="CM4498" s="1"/>
      <c r="CN4498" s="1"/>
      <c r="CO4498" s="1"/>
      <c r="CP4498" s="1"/>
      <c r="CQ4498" s="1"/>
      <c r="CR4498" s="2"/>
      <c r="CS4498" s="2"/>
      <c r="CT4498" s="2"/>
      <c r="CU4498" s="2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2"/>
      <c r="DR4498" s="1"/>
      <c r="DS4498" s="1"/>
      <c r="DT4498" s="1"/>
      <c r="DU4498" s="2"/>
      <c r="DV4498" s="1"/>
      <c r="DW4498" s="1"/>
    </row>
    <row r="4499" spans="1:127" x14ac:dyDescent="0.3">
      <c r="A4499" s="1"/>
      <c r="B4499" s="1"/>
      <c r="C4499" s="1"/>
      <c r="D4499" s="1"/>
      <c r="E4499" s="1"/>
      <c r="F4499" s="1"/>
      <c r="G4499" s="1"/>
      <c r="H4499" s="2"/>
      <c r="I4499" s="1"/>
      <c r="J4499" s="1"/>
      <c r="K4499" s="2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2"/>
      <c r="BF4499" s="1"/>
      <c r="BG4499" s="1"/>
      <c r="BH4499" s="1"/>
      <c r="BI4499" s="1"/>
      <c r="BJ4499" s="1"/>
      <c r="BK4499" s="1"/>
      <c r="BL4499" s="1"/>
      <c r="BM4499" s="1"/>
      <c r="BN4499" s="2"/>
      <c r="BO4499" s="1"/>
      <c r="BP4499" s="1"/>
      <c r="BQ4499" s="1"/>
      <c r="BR4499" s="2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2"/>
      <c r="CG4499" s="1"/>
      <c r="CH4499" s="1"/>
      <c r="CI4499" s="2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2"/>
      <c r="DR4499" s="1"/>
      <c r="DS4499" s="1"/>
      <c r="DT4499" s="1"/>
      <c r="DU4499" s="1"/>
      <c r="DV4499" s="1"/>
      <c r="DW4499" s="1"/>
    </row>
    <row r="4500" spans="1:127" x14ac:dyDescent="0.3">
      <c r="A4500" s="1"/>
      <c r="B4500" s="1"/>
      <c r="C4500" s="1"/>
      <c r="D4500" s="1"/>
      <c r="E4500" s="1"/>
      <c r="F4500" s="1"/>
      <c r="G4500" s="2"/>
      <c r="H4500" s="2"/>
      <c r="I4500" s="1"/>
      <c r="J4500" s="1"/>
      <c r="K4500" s="2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2"/>
      <c r="BF4500" s="1"/>
      <c r="BG4500" s="1"/>
      <c r="BH4500" s="1"/>
      <c r="BI4500" s="1"/>
      <c r="BJ4500" s="1"/>
      <c r="BK4500" s="1"/>
      <c r="BL4500" s="1"/>
      <c r="BM4500" s="1"/>
      <c r="BN4500" s="2"/>
      <c r="BO4500" s="2"/>
      <c r="BP4500" s="1"/>
      <c r="BQ4500" s="1"/>
      <c r="BR4500" s="2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2"/>
      <c r="CG4500" s="1"/>
      <c r="CH4500" s="1"/>
      <c r="CI4500" s="2"/>
      <c r="CJ4500" s="1"/>
      <c r="CK4500" s="1"/>
      <c r="CL4500" s="1"/>
      <c r="CM4500" s="1"/>
      <c r="CN4500" s="1"/>
      <c r="CO4500" s="1"/>
      <c r="CP4500" s="1"/>
      <c r="CQ4500" s="1"/>
      <c r="CR4500" s="2"/>
      <c r="CS4500" s="2"/>
      <c r="CT4500" s="2"/>
      <c r="CU4500" s="2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2"/>
      <c r="DR4500" s="1"/>
      <c r="DS4500" s="1"/>
      <c r="DT4500" s="1"/>
      <c r="DU4500" s="2"/>
      <c r="DV4500" s="1"/>
      <c r="DW4500" s="1"/>
    </row>
    <row r="4501" spans="1:127" x14ac:dyDescent="0.3">
      <c r="A4501" s="1"/>
      <c r="B4501" s="1"/>
      <c r="C4501" s="1"/>
      <c r="D4501" s="1"/>
      <c r="E4501" s="1"/>
      <c r="F4501" s="1"/>
      <c r="G4501" s="2"/>
      <c r="H4501" s="2"/>
      <c r="I4501" s="1"/>
      <c r="J4501" s="1"/>
      <c r="K4501" s="2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2"/>
      <c r="BF4501" s="1"/>
      <c r="BG4501" s="1"/>
      <c r="BH4501" s="1"/>
      <c r="BI4501" s="1"/>
      <c r="BJ4501" s="1"/>
      <c r="BK4501" s="1"/>
      <c r="BL4501" s="1"/>
      <c r="BM4501" s="1"/>
      <c r="BN4501" s="2"/>
      <c r="BO4501" s="2"/>
      <c r="BP4501" s="1"/>
      <c r="BQ4501" s="1"/>
      <c r="BR4501" s="2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2"/>
      <c r="CG4501" s="1"/>
      <c r="CH4501" s="1"/>
      <c r="CI4501" s="2"/>
      <c r="CJ4501" s="1"/>
      <c r="CK4501" s="1"/>
      <c r="CL4501" s="1"/>
      <c r="CM4501" s="1"/>
      <c r="CN4501" s="1"/>
      <c r="CO4501" s="1"/>
      <c r="CP4501" s="1"/>
      <c r="CQ4501" s="1"/>
      <c r="CR4501" s="2"/>
      <c r="CS4501" s="2"/>
      <c r="CT4501" s="2"/>
      <c r="CU4501" s="2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2"/>
      <c r="DR4501" s="1"/>
      <c r="DS4501" s="1"/>
      <c r="DT4501" s="1"/>
      <c r="DU4501" s="2"/>
      <c r="DV4501" s="1"/>
      <c r="DW4501" s="1"/>
    </row>
    <row r="4502" spans="1:127" x14ac:dyDescent="0.3">
      <c r="A4502" s="1"/>
      <c r="B4502" s="1"/>
      <c r="C4502" s="1"/>
      <c r="D4502" s="1"/>
      <c r="E4502" s="1"/>
      <c r="F4502" s="1"/>
      <c r="G4502" s="1"/>
      <c r="H4502" s="2"/>
      <c r="I4502" s="1"/>
      <c r="J4502" s="1"/>
      <c r="K4502" s="2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2"/>
      <c r="BF4502" s="1"/>
      <c r="BG4502" s="1"/>
      <c r="BH4502" s="1"/>
      <c r="BI4502" s="1"/>
      <c r="BJ4502" s="1"/>
      <c r="BK4502" s="1"/>
      <c r="BL4502" s="1"/>
      <c r="BM4502" s="1"/>
      <c r="BN4502" s="2"/>
      <c r="BO4502" s="1"/>
      <c r="BP4502" s="1"/>
      <c r="BQ4502" s="1"/>
      <c r="BR4502" s="2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2"/>
      <c r="CG4502" s="1"/>
      <c r="CH4502" s="1"/>
      <c r="CI4502" s="2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2"/>
      <c r="DR4502" s="1"/>
      <c r="DS4502" s="1"/>
      <c r="DT4502" s="1"/>
      <c r="DU4502" s="2"/>
      <c r="DV4502" s="1"/>
      <c r="DW4502" s="1"/>
    </row>
    <row r="4503" spans="1:127" x14ac:dyDescent="0.3">
      <c r="A4503" s="1"/>
      <c r="B4503" s="1"/>
      <c r="C4503" s="1"/>
      <c r="D4503" s="1"/>
      <c r="E4503" s="1"/>
      <c r="F4503" s="1"/>
      <c r="G4503" s="2"/>
      <c r="H4503" s="2"/>
      <c r="I4503" s="1"/>
      <c r="J4503" s="1"/>
      <c r="K4503" s="2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2"/>
      <c r="BF4503" s="1"/>
      <c r="BG4503" s="1"/>
      <c r="BH4503" s="1"/>
      <c r="BI4503" s="1"/>
      <c r="BJ4503" s="1"/>
      <c r="BK4503" s="1"/>
      <c r="BL4503" s="1"/>
      <c r="BM4503" s="1"/>
      <c r="BN4503" s="2"/>
      <c r="BO4503" s="1"/>
      <c r="BP4503" s="1"/>
      <c r="BQ4503" s="1"/>
      <c r="BR4503" s="2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2"/>
      <c r="CG4503" s="1"/>
      <c r="CH4503" s="1"/>
      <c r="CI4503" s="2"/>
      <c r="CJ4503" s="1"/>
      <c r="CK4503" s="1"/>
      <c r="CL4503" s="1"/>
      <c r="CM4503" s="1"/>
      <c r="CN4503" s="1"/>
      <c r="CO4503" s="1"/>
      <c r="CP4503" s="1"/>
      <c r="CQ4503" s="1"/>
      <c r="CR4503" s="2"/>
      <c r="CS4503" s="2"/>
      <c r="CT4503" s="2"/>
      <c r="CU4503" s="2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2"/>
      <c r="DR4503" s="1"/>
      <c r="DS4503" s="1"/>
      <c r="DT4503" s="1"/>
      <c r="DU4503" s="2"/>
      <c r="DV4503" s="1"/>
      <c r="DW4503" s="1"/>
    </row>
    <row r="4504" spans="1:127" x14ac:dyDescent="0.3">
      <c r="A4504" s="1"/>
      <c r="B4504" s="1"/>
      <c r="C4504" s="1"/>
      <c r="D4504" s="1"/>
      <c r="E4504" s="1"/>
      <c r="F4504" s="1"/>
      <c r="G4504" s="2"/>
      <c r="H4504" s="2"/>
      <c r="I4504" s="1"/>
      <c r="J4504" s="1"/>
      <c r="K4504" s="2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2"/>
      <c r="BF4504" s="1"/>
      <c r="BG4504" s="1"/>
      <c r="BH4504" s="1"/>
      <c r="BI4504" s="1"/>
      <c r="BJ4504" s="1"/>
      <c r="BK4504" s="1"/>
      <c r="BL4504" s="1"/>
      <c r="BM4504" s="1"/>
      <c r="BN4504" s="2"/>
      <c r="BO4504" s="1"/>
      <c r="BP4504" s="1"/>
      <c r="BQ4504" s="1"/>
      <c r="BR4504" s="2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2"/>
      <c r="CG4504" s="1"/>
      <c r="CH4504" s="1"/>
      <c r="CI4504" s="2"/>
      <c r="CJ4504" s="1"/>
      <c r="CK4504" s="1"/>
      <c r="CL4504" s="1"/>
      <c r="CM4504" s="1"/>
      <c r="CN4504" s="1"/>
      <c r="CO4504" s="1"/>
      <c r="CP4504" s="1"/>
      <c r="CQ4504" s="1"/>
      <c r="CR4504" s="2"/>
      <c r="CS4504" s="2"/>
      <c r="CT4504" s="2"/>
      <c r="CU4504" s="2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2"/>
      <c r="DR4504" s="1"/>
      <c r="DS4504" s="1"/>
      <c r="DT4504" s="1"/>
      <c r="DU4504" s="2"/>
      <c r="DV4504" s="1"/>
      <c r="DW4504" s="1"/>
    </row>
    <row r="4505" spans="1:127" x14ac:dyDescent="0.3">
      <c r="A4505" s="1"/>
      <c r="B4505" s="1"/>
      <c r="C4505" s="1"/>
      <c r="D4505" s="1"/>
      <c r="E4505" s="1"/>
      <c r="F4505" s="1"/>
      <c r="G4505" s="2"/>
      <c r="H4505" s="2"/>
      <c r="I4505" s="1"/>
      <c r="J4505" s="1"/>
      <c r="K4505" s="2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2"/>
      <c r="BF4505" s="1"/>
      <c r="BG4505" s="1"/>
      <c r="BH4505" s="1"/>
      <c r="BI4505" s="1"/>
      <c r="BJ4505" s="1"/>
      <c r="BK4505" s="1"/>
      <c r="BL4505" s="1"/>
      <c r="BM4505" s="1"/>
      <c r="BN4505" s="2"/>
      <c r="BO4505" s="1"/>
      <c r="BP4505" s="1"/>
      <c r="BQ4505" s="1"/>
      <c r="BR4505" s="2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2"/>
      <c r="CG4505" s="1"/>
      <c r="CH4505" s="1"/>
      <c r="CI4505" s="2"/>
      <c r="CJ4505" s="1"/>
      <c r="CK4505" s="1"/>
      <c r="CL4505" s="1"/>
      <c r="CM4505" s="1"/>
      <c r="CN4505" s="1"/>
      <c r="CO4505" s="1"/>
      <c r="CP4505" s="1"/>
      <c r="CQ4505" s="1"/>
      <c r="CR4505" s="2"/>
      <c r="CS4505" s="2"/>
      <c r="CT4505" s="2"/>
      <c r="CU4505" s="2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2"/>
      <c r="DR4505" s="1"/>
      <c r="DS4505" s="1"/>
      <c r="DT4505" s="1"/>
      <c r="DU4505" s="2"/>
      <c r="DV4505" s="1"/>
      <c r="DW4505" s="1"/>
    </row>
    <row r="4506" spans="1:127" x14ac:dyDescent="0.3">
      <c r="A4506" s="1"/>
      <c r="B4506" s="1"/>
      <c r="C4506" s="1"/>
      <c r="D4506" s="1"/>
      <c r="E4506" s="1"/>
      <c r="F4506" s="1"/>
      <c r="G4506" s="1"/>
      <c r="H4506" s="2"/>
      <c r="I4506" s="1"/>
      <c r="J4506" s="1"/>
      <c r="K4506" s="2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2"/>
      <c r="BF4506" s="1"/>
      <c r="BG4506" s="1"/>
      <c r="BH4506" s="1"/>
      <c r="BI4506" s="1"/>
      <c r="BJ4506" s="1"/>
      <c r="BK4506" s="1"/>
      <c r="BL4506" s="1"/>
      <c r="BM4506" s="1"/>
      <c r="BN4506" s="2"/>
      <c r="BO4506" s="1"/>
      <c r="BP4506" s="1"/>
      <c r="BQ4506" s="1"/>
      <c r="BR4506" s="2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2"/>
      <c r="CG4506" s="1"/>
      <c r="CH4506" s="1"/>
      <c r="CI4506" s="2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2"/>
      <c r="DR4506" s="1"/>
      <c r="DS4506" s="1"/>
      <c r="DT4506" s="1"/>
      <c r="DU4506" s="1"/>
      <c r="DV4506" s="1"/>
      <c r="DW4506" s="1"/>
    </row>
    <row r="4507" spans="1:127" x14ac:dyDescent="0.3">
      <c r="A4507" s="1"/>
      <c r="B4507" s="1"/>
      <c r="C4507" s="1"/>
      <c r="D4507" s="1"/>
      <c r="E4507" s="1"/>
      <c r="F4507" s="1"/>
      <c r="G4507" s="1"/>
      <c r="H4507" s="2"/>
      <c r="I4507" s="1"/>
      <c r="J4507" s="1"/>
      <c r="K4507" s="2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2"/>
      <c r="BF4507" s="1"/>
      <c r="BG4507" s="1"/>
      <c r="BH4507" s="1"/>
      <c r="BI4507" s="1"/>
      <c r="BJ4507" s="1"/>
      <c r="BK4507" s="1"/>
      <c r="BL4507" s="1"/>
      <c r="BM4507" s="1"/>
      <c r="BN4507" s="2"/>
      <c r="BO4507" s="1"/>
      <c r="BP4507" s="1"/>
      <c r="BQ4507" s="1"/>
      <c r="BR4507" s="2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2"/>
      <c r="CG4507" s="1"/>
      <c r="CH4507" s="1"/>
      <c r="CI4507" s="2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2"/>
      <c r="DR4507" s="1"/>
      <c r="DS4507" s="1"/>
      <c r="DT4507" s="1"/>
      <c r="DU4507" s="1"/>
      <c r="DV4507" s="1"/>
      <c r="DW4507" s="1"/>
    </row>
    <row r="4508" spans="1:127" x14ac:dyDescent="0.3">
      <c r="A4508" s="1"/>
      <c r="B4508" s="1"/>
      <c r="C4508" s="1"/>
      <c r="D4508" s="1"/>
      <c r="E4508" s="1"/>
      <c r="F4508" s="1"/>
      <c r="G4508" s="1"/>
      <c r="H4508" s="2"/>
      <c r="I4508" s="1"/>
      <c r="J4508" s="1"/>
      <c r="K4508" s="2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2"/>
      <c r="BF4508" s="1"/>
      <c r="BG4508" s="1"/>
      <c r="BH4508" s="1"/>
      <c r="BI4508" s="1"/>
      <c r="BJ4508" s="1"/>
      <c r="BK4508" s="1"/>
      <c r="BL4508" s="1"/>
      <c r="BM4508" s="1"/>
      <c r="BN4508" s="2"/>
      <c r="BO4508" s="1"/>
      <c r="BP4508" s="1"/>
      <c r="BQ4508" s="1"/>
      <c r="BR4508" s="2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2"/>
      <c r="CG4508" s="1"/>
      <c r="CH4508" s="1"/>
      <c r="CI4508" s="2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2"/>
      <c r="DR4508" s="1"/>
      <c r="DS4508" s="1"/>
      <c r="DT4508" s="1"/>
      <c r="DU4508" s="1"/>
      <c r="DV4508" s="1"/>
      <c r="DW4508" s="1"/>
    </row>
    <row r="4509" spans="1:127" x14ac:dyDescent="0.3">
      <c r="A4509" s="1"/>
      <c r="B4509" s="1"/>
      <c r="C4509" s="1"/>
      <c r="D4509" s="1"/>
      <c r="E4509" s="1"/>
      <c r="F4509" s="1"/>
      <c r="G4509" s="2"/>
      <c r="H4509" s="2"/>
      <c r="I4509" s="1"/>
      <c r="J4509" s="1"/>
      <c r="K4509" s="2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2"/>
      <c r="BF4509" s="1"/>
      <c r="BG4509" s="1"/>
      <c r="BH4509" s="1"/>
      <c r="BI4509" s="1"/>
      <c r="BJ4509" s="1"/>
      <c r="BK4509" s="1"/>
      <c r="BL4509" s="1"/>
      <c r="BM4509" s="1"/>
      <c r="BN4509" s="2"/>
      <c r="BO4509" s="1"/>
      <c r="BP4509" s="1"/>
      <c r="BQ4509" s="1"/>
      <c r="BR4509" s="2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2"/>
      <c r="CG4509" s="1"/>
      <c r="CH4509" s="1"/>
      <c r="CI4509" s="2"/>
      <c r="CJ4509" s="1"/>
      <c r="CK4509" s="1"/>
      <c r="CL4509" s="1"/>
      <c r="CM4509" s="1"/>
      <c r="CN4509" s="1"/>
      <c r="CO4509" s="1"/>
      <c r="CP4509" s="1"/>
      <c r="CQ4509" s="1"/>
      <c r="CR4509" s="2"/>
      <c r="CS4509" s="2"/>
      <c r="CT4509" s="2"/>
      <c r="CU4509" s="2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2"/>
      <c r="DR4509" s="1"/>
      <c r="DS4509" s="1"/>
      <c r="DT4509" s="1"/>
      <c r="DU4509" s="2"/>
      <c r="DV4509" s="1"/>
      <c r="DW4509" s="1"/>
    </row>
    <row r="4510" spans="1:127" x14ac:dyDescent="0.3">
      <c r="A4510" s="1"/>
      <c r="B4510" s="1"/>
      <c r="C4510" s="1"/>
      <c r="D4510" s="1"/>
      <c r="E4510" s="1"/>
      <c r="F4510" s="1"/>
      <c r="G4510" s="2"/>
      <c r="H4510" s="2"/>
      <c r="I4510" s="1"/>
      <c r="J4510" s="1"/>
      <c r="K4510" s="2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2"/>
      <c r="BF4510" s="1"/>
      <c r="BG4510" s="1"/>
      <c r="BH4510" s="1"/>
      <c r="BI4510" s="1"/>
      <c r="BJ4510" s="1"/>
      <c r="BK4510" s="1"/>
      <c r="BL4510" s="1"/>
      <c r="BM4510" s="1"/>
      <c r="BN4510" s="2"/>
      <c r="BO4510" s="1"/>
      <c r="BP4510" s="1"/>
      <c r="BQ4510" s="1"/>
      <c r="BR4510" s="2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2"/>
      <c r="CG4510" s="1"/>
      <c r="CH4510" s="1"/>
      <c r="CI4510" s="2"/>
      <c r="CJ4510" s="1"/>
      <c r="CK4510" s="1"/>
      <c r="CL4510" s="1"/>
      <c r="CM4510" s="1"/>
      <c r="CN4510" s="1"/>
      <c r="CO4510" s="1"/>
      <c r="CP4510" s="1"/>
      <c r="CQ4510" s="1"/>
      <c r="CR4510" s="2"/>
      <c r="CS4510" s="2"/>
      <c r="CT4510" s="2"/>
      <c r="CU4510" s="2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2"/>
      <c r="DR4510" s="1"/>
      <c r="DS4510" s="1"/>
      <c r="DT4510" s="1"/>
      <c r="DU4510" s="2"/>
      <c r="DV4510" s="1"/>
      <c r="DW4510" s="1"/>
    </row>
    <row r="4511" spans="1:127" x14ac:dyDescent="0.3">
      <c r="A4511" s="1"/>
      <c r="B4511" s="1"/>
      <c r="C4511" s="1"/>
      <c r="D4511" s="1"/>
      <c r="E4511" s="1"/>
      <c r="F4511" s="1"/>
      <c r="G4511" s="2"/>
      <c r="H4511" s="2"/>
      <c r="I4511" s="1"/>
      <c r="J4511" s="1"/>
      <c r="K4511" s="2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2"/>
      <c r="BF4511" s="1"/>
      <c r="BG4511" s="1"/>
      <c r="BH4511" s="1"/>
      <c r="BI4511" s="1"/>
      <c r="BJ4511" s="1"/>
      <c r="BK4511" s="1"/>
      <c r="BL4511" s="1"/>
      <c r="BM4511" s="1"/>
      <c r="BN4511" s="2"/>
      <c r="BO4511" s="1"/>
      <c r="BP4511" s="1"/>
      <c r="BQ4511" s="1"/>
      <c r="BR4511" s="2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2"/>
      <c r="CG4511" s="1"/>
      <c r="CH4511" s="1"/>
      <c r="CI4511" s="2"/>
      <c r="CJ4511" s="1"/>
      <c r="CK4511" s="1"/>
      <c r="CL4511" s="1"/>
      <c r="CM4511" s="1"/>
      <c r="CN4511" s="1"/>
      <c r="CO4511" s="1"/>
      <c r="CP4511" s="1"/>
      <c r="CQ4511" s="1"/>
      <c r="CR4511" s="2"/>
      <c r="CS4511" s="2"/>
      <c r="CT4511" s="2"/>
      <c r="CU4511" s="2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2"/>
      <c r="DR4511" s="1"/>
      <c r="DS4511" s="1"/>
      <c r="DT4511" s="1"/>
      <c r="DU4511" s="2"/>
      <c r="DV4511" s="1"/>
      <c r="DW4511" s="1"/>
    </row>
    <row r="4512" spans="1:127" x14ac:dyDescent="0.3">
      <c r="A4512" s="1"/>
      <c r="B4512" s="1"/>
      <c r="C4512" s="1"/>
      <c r="D4512" s="1"/>
      <c r="E4512" s="1"/>
      <c r="F4512" s="1"/>
      <c r="G4512" s="2"/>
      <c r="H4512" s="2"/>
      <c r="I4512" s="1"/>
      <c r="J4512" s="1"/>
      <c r="K4512" s="2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2"/>
      <c r="BF4512" s="1"/>
      <c r="BG4512" s="1"/>
      <c r="BH4512" s="1"/>
      <c r="BI4512" s="1"/>
      <c r="BJ4512" s="1"/>
      <c r="BK4512" s="1"/>
      <c r="BL4512" s="1"/>
      <c r="BM4512" s="1"/>
      <c r="BN4512" s="2"/>
      <c r="BO4512" s="1"/>
      <c r="BP4512" s="1"/>
      <c r="BQ4512" s="1"/>
      <c r="BR4512" s="2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2"/>
      <c r="CG4512" s="1"/>
      <c r="CH4512" s="1"/>
      <c r="CI4512" s="2"/>
      <c r="CJ4512" s="1"/>
      <c r="CK4512" s="1"/>
      <c r="CL4512" s="1"/>
      <c r="CM4512" s="1"/>
      <c r="CN4512" s="1"/>
      <c r="CO4512" s="1"/>
      <c r="CP4512" s="1"/>
      <c r="CQ4512" s="1"/>
      <c r="CR4512" s="2"/>
      <c r="CS4512" s="2"/>
      <c r="CT4512" s="2"/>
      <c r="CU4512" s="2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2"/>
      <c r="DR4512" s="1"/>
      <c r="DS4512" s="1"/>
      <c r="DT4512" s="1"/>
      <c r="DU4512" s="2"/>
      <c r="DV4512" s="1"/>
      <c r="DW4512" s="1"/>
    </row>
    <row r="4513" spans="1:127" x14ac:dyDescent="0.3">
      <c r="A4513" s="1"/>
      <c r="B4513" s="1"/>
      <c r="C4513" s="1"/>
      <c r="D4513" s="1"/>
      <c r="E4513" s="1"/>
      <c r="F4513" s="1"/>
      <c r="G4513" s="1"/>
      <c r="H4513" s="2"/>
      <c r="I4513" s="1"/>
      <c r="J4513" s="1"/>
      <c r="K4513" s="2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2"/>
      <c r="BF4513" s="1"/>
      <c r="BG4513" s="1"/>
      <c r="BH4513" s="1"/>
      <c r="BI4513" s="1"/>
      <c r="BJ4513" s="1"/>
      <c r="BK4513" s="1"/>
      <c r="BL4513" s="1"/>
      <c r="BM4513" s="1"/>
      <c r="BN4513" s="2"/>
      <c r="BO4513" s="1"/>
      <c r="BP4513" s="1"/>
      <c r="BQ4513" s="1"/>
      <c r="BR4513" s="2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2"/>
      <c r="CG4513" s="1"/>
      <c r="CH4513" s="1"/>
      <c r="CI4513" s="2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2"/>
      <c r="DR4513" s="1"/>
      <c r="DS4513" s="1"/>
      <c r="DT4513" s="1"/>
      <c r="DU4513" s="1"/>
      <c r="DV4513" s="1"/>
      <c r="DW4513" s="1"/>
    </row>
    <row r="4514" spans="1:127" x14ac:dyDescent="0.3">
      <c r="A4514" s="1"/>
      <c r="B4514" s="1"/>
      <c r="C4514" s="1"/>
      <c r="D4514" s="1"/>
      <c r="E4514" s="1"/>
      <c r="F4514" s="1"/>
      <c r="G4514" s="2"/>
      <c r="H4514" s="2"/>
      <c r="I4514" s="1"/>
      <c r="J4514" s="1"/>
      <c r="K4514" s="2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2"/>
      <c r="BF4514" s="1"/>
      <c r="BG4514" s="1"/>
      <c r="BH4514" s="1"/>
      <c r="BI4514" s="1"/>
      <c r="BJ4514" s="1"/>
      <c r="BK4514" s="1"/>
      <c r="BL4514" s="1"/>
      <c r="BM4514" s="1"/>
      <c r="BN4514" s="2"/>
      <c r="BO4514" s="1"/>
      <c r="BP4514" s="1"/>
      <c r="BQ4514" s="1"/>
      <c r="BR4514" s="2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2"/>
      <c r="CG4514" s="1"/>
      <c r="CH4514" s="1"/>
      <c r="CI4514" s="2"/>
      <c r="CJ4514" s="1"/>
      <c r="CK4514" s="1"/>
      <c r="CL4514" s="1"/>
      <c r="CM4514" s="1"/>
      <c r="CN4514" s="1"/>
      <c r="CO4514" s="1"/>
      <c r="CP4514" s="1"/>
      <c r="CQ4514" s="1"/>
      <c r="CR4514" s="2"/>
      <c r="CS4514" s="2"/>
      <c r="CT4514" s="2"/>
      <c r="CU4514" s="2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2"/>
      <c r="DR4514" s="1"/>
      <c r="DS4514" s="1"/>
      <c r="DT4514" s="1"/>
      <c r="DU4514" s="2"/>
      <c r="DV4514" s="1"/>
      <c r="DW4514" s="1"/>
    </row>
    <row r="4515" spans="1:127" x14ac:dyDescent="0.3">
      <c r="A4515" s="1"/>
      <c r="B4515" s="1"/>
      <c r="C4515" s="1"/>
      <c r="D4515" s="1"/>
      <c r="E4515" s="1"/>
      <c r="F4515" s="1"/>
      <c r="G4515" s="1"/>
      <c r="H4515" s="2"/>
      <c r="I4515" s="1"/>
      <c r="J4515" s="1"/>
      <c r="K4515" s="2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2"/>
      <c r="BF4515" s="1"/>
      <c r="BG4515" s="1"/>
      <c r="BH4515" s="1"/>
      <c r="BI4515" s="1"/>
      <c r="BJ4515" s="1"/>
      <c r="BK4515" s="1"/>
      <c r="BL4515" s="1"/>
      <c r="BM4515" s="1"/>
      <c r="BN4515" s="2"/>
      <c r="BO4515" s="1"/>
      <c r="BP4515" s="1"/>
      <c r="BQ4515" s="1"/>
      <c r="BR4515" s="2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2"/>
      <c r="CG4515" s="1"/>
      <c r="CH4515" s="1"/>
      <c r="CI4515" s="2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2"/>
      <c r="DR4515" s="1"/>
      <c r="DS4515" s="1"/>
      <c r="DT4515" s="1"/>
      <c r="DU4515" s="1"/>
      <c r="DV4515" s="1"/>
      <c r="DW4515" s="1"/>
    </row>
    <row r="4516" spans="1:127" x14ac:dyDescent="0.3">
      <c r="A4516" s="1"/>
      <c r="B4516" s="1"/>
      <c r="C4516" s="1"/>
      <c r="D4516" s="1"/>
      <c r="E4516" s="1"/>
      <c r="F4516" s="1"/>
      <c r="G4516" s="2"/>
      <c r="H4516" s="2"/>
      <c r="I4516" s="1"/>
      <c r="J4516" s="1"/>
      <c r="K4516" s="2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2"/>
      <c r="BF4516" s="1"/>
      <c r="BG4516" s="1"/>
      <c r="BH4516" s="1"/>
      <c r="BI4516" s="1"/>
      <c r="BJ4516" s="1"/>
      <c r="BK4516" s="1"/>
      <c r="BL4516" s="1"/>
      <c r="BM4516" s="1"/>
      <c r="BN4516" s="2"/>
      <c r="BO4516" s="1"/>
      <c r="BP4516" s="1"/>
      <c r="BQ4516" s="1"/>
      <c r="BR4516" s="2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2"/>
      <c r="CG4516" s="1"/>
      <c r="CH4516" s="1"/>
      <c r="CI4516" s="2"/>
      <c r="CJ4516" s="1"/>
      <c r="CK4516" s="1"/>
      <c r="CL4516" s="1"/>
      <c r="CM4516" s="1"/>
      <c r="CN4516" s="1"/>
      <c r="CO4516" s="1"/>
      <c r="CP4516" s="1"/>
      <c r="CQ4516" s="1"/>
      <c r="CR4516" s="2"/>
      <c r="CS4516" s="2"/>
      <c r="CT4516" s="2"/>
      <c r="CU4516" s="2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2"/>
      <c r="DR4516" s="1"/>
      <c r="DS4516" s="1"/>
      <c r="DT4516" s="1"/>
      <c r="DU4516" s="2"/>
      <c r="DV4516" s="1"/>
      <c r="DW4516" s="1"/>
    </row>
    <row r="4517" spans="1:127" x14ac:dyDescent="0.3">
      <c r="A4517" s="1"/>
      <c r="B4517" s="1"/>
      <c r="C4517" s="1"/>
      <c r="D4517" s="1"/>
      <c r="E4517" s="1"/>
      <c r="F4517" s="1"/>
      <c r="G4517" s="2"/>
      <c r="H4517" s="2"/>
      <c r="I4517" s="1"/>
      <c r="J4517" s="1"/>
      <c r="K4517" s="2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2"/>
      <c r="BF4517" s="1"/>
      <c r="BG4517" s="1"/>
      <c r="BH4517" s="1"/>
      <c r="BI4517" s="1"/>
      <c r="BJ4517" s="1"/>
      <c r="BK4517" s="1"/>
      <c r="BL4517" s="1"/>
      <c r="BM4517" s="1"/>
      <c r="BN4517" s="2"/>
      <c r="BO4517" s="1"/>
      <c r="BP4517" s="1"/>
      <c r="BQ4517" s="1"/>
      <c r="BR4517" s="2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2"/>
      <c r="CG4517" s="1"/>
      <c r="CH4517" s="1"/>
      <c r="CI4517" s="2"/>
      <c r="CJ4517" s="1"/>
      <c r="CK4517" s="1"/>
      <c r="CL4517" s="1"/>
      <c r="CM4517" s="1"/>
      <c r="CN4517" s="1"/>
      <c r="CO4517" s="1"/>
      <c r="CP4517" s="1"/>
      <c r="CQ4517" s="1"/>
      <c r="CR4517" s="2"/>
      <c r="CS4517" s="2"/>
      <c r="CT4517" s="2"/>
      <c r="CU4517" s="2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2"/>
      <c r="DR4517" s="1"/>
      <c r="DS4517" s="1"/>
      <c r="DT4517" s="1"/>
      <c r="DU4517" s="2"/>
      <c r="DV4517" s="1"/>
      <c r="DW4517" s="1"/>
    </row>
    <row r="4518" spans="1:127" x14ac:dyDescent="0.3">
      <c r="A4518" s="1"/>
      <c r="B4518" s="1"/>
      <c r="C4518" s="1"/>
      <c r="D4518" s="1"/>
      <c r="E4518" s="1"/>
      <c r="F4518" s="1"/>
      <c r="G4518" s="2"/>
      <c r="H4518" s="2"/>
      <c r="I4518" s="1"/>
      <c r="J4518" s="1"/>
      <c r="K4518" s="2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2"/>
      <c r="BF4518" s="1"/>
      <c r="BG4518" s="1"/>
      <c r="BH4518" s="1"/>
      <c r="BI4518" s="1"/>
      <c r="BJ4518" s="1"/>
      <c r="BK4518" s="1"/>
      <c r="BL4518" s="1"/>
      <c r="BM4518" s="1"/>
      <c r="BN4518" s="2"/>
      <c r="BO4518" s="1"/>
      <c r="BP4518" s="1"/>
      <c r="BQ4518" s="1"/>
      <c r="BR4518" s="2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2"/>
      <c r="CG4518" s="1"/>
      <c r="CH4518" s="1"/>
      <c r="CI4518" s="2"/>
      <c r="CJ4518" s="1"/>
      <c r="CK4518" s="1"/>
      <c r="CL4518" s="1"/>
      <c r="CM4518" s="1"/>
      <c r="CN4518" s="1"/>
      <c r="CO4518" s="1"/>
      <c r="CP4518" s="1"/>
      <c r="CQ4518" s="1"/>
      <c r="CR4518" s="2"/>
      <c r="CS4518" s="2"/>
      <c r="CT4518" s="2"/>
      <c r="CU4518" s="2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2"/>
      <c r="DR4518" s="1"/>
      <c r="DS4518" s="1"/>
      <c r="DT4518" s="1"/>
      <c r="DU4518" s="2"/>
      <c r="DV4518" s="1"/>
      <c r="DW4518" s="1"/>
    </row>
    <row r="4519" spans="1:127" x14ac:dyDescent="0.3">
      <c r="A4519" s="1"/>
      <c r="B4519" s="1"/>
      <c r="C4519" s="1"/>
      <c r="D4519" s="1"/>
      <c r="E4519" s="1"/>
      <c r="F4519" s="1"/>
      <c r="G4519" s="2"/>
      <c r="H4519" s="2"/>
      <c r="I4519" s="1"/>
      <c r="J4519" s="1"/>
      <c r="K4519" s="2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2"/>
      <c r="BF4519" s="1"/>
      <c r="BG4519" s="1"/>
      <c r="BH4519" s="1"/>
      <c r="BI4519" s="1"/>
      <c r="BJ4519" s="1"/>
      <c r="BK4519" s="1"/>
      <c r="BL4519" s="1"/>
      <c r="BM4519" s="1"/>
      <c r="BN4519" s="2"/>
      <c r="BO4519" s="1"/>
      <c r="BP4519" s="1"/>
      <c r="BQ4519" s="1"/>
      <c r="BR4519" s="2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2"/>
      <c r="CG4519" s="1"/>
      <c r="CH4519" s="1"/>
      <c r="CI4519" s="2"/>
      <c r="CJ4519" s="1"/>
      <c r="CK4519" s="1"/>
      <c r="CL4519" s="1"/>
      <c r="CM4519" s="1"/>
      <c r="CN4519" s="1"/>
      <c r="CO4519" s="1"/>
      <c r="CP4519" s="1"/>
      <c r="CQ4519" s="1"/>
      <c r="CR4519" s="2"/>
      <c r="CS4519" s="2"/>
      <c r="CT4519" s="2"/>
      <c r="CU4519" s="2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2"/>
      <c r="DR4519" s="1"/>
      <c r="DS4519" s="1"/>
      <c r="DT4519" s="1"/>
      <c r="DU4519" s="2"/>
      <c r="DV4519" s="1"/>
      <c r="DW4519" s="1"/>
    </row>
    <row r="4520" spans="1:127" x14ac:dyDescent="0.3">
      <c r="A4520" s="1"/>
      <c r="B4520" s="1"/>
      <c r="C4520" s="1"/>
      <c r="D4520" s="1"/>
      <c r="E4520" s="1"/>
      <c r="F4520" s="1"/>
      <c r="G4520" s="2"/>
      <c r="H4520" s="2"/>
      <c r="I4520" s="1"/>
      <c r="J4520" s="1"/>
      <c r="K4520" s="2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2"/>
      <c r="BF4520" s="1"/>
      <c r="BG4520" s="1"/>
      <c r="BH4520" s="1"/>
      <c r="BI4520" s="1"/>
      <c r="BJ4520" s="1"/>
      <c r="BK4520" s="1"/>
      <c r="BL4520" s="1"/>
      <c r="BM4520" s="1"/>
      <c r="BN4520" s="2"/>
      <c r="BO4520" s="1"/>
      <c r="BP4520" s="1"/>
      <c r="BQ4520" s="1"/>
      <c r="BR4520" s="2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2"/>
      <c r="CG4520" s="1"/>
      <c r="CH4520" s="1"/>
      <c r="CI4520" s="2"/>
      <c r="CJ4520" s="1"/>
      <c r="CK4520" s="1"/>
      <c r="CL4520" s="1"/>
      <c r="CM4520" s="1"/>
      <c r="CN4520" s="1"/>
      <c r="CO4520" s="1"/>
      <c r="CP4520" s="1"/>
      <c r="CQ4520" s="1"/>
      <c r="CR4520" s="2"/>
      <c r="CS4520" s="2"/>
      <c r="CT4520" s="2"/>
      <c r="CU4520" s="2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2"/>
      <c r="DR4520" s="1"/>
      <c r="DS4520" s="1"/>
      <c r="DT4520" s="1"/>
      <c r="DU4520" s="2"/>
      <c r="DV4520" s="1"/>
      <c r="DW4520" s="1"/>
    </row>
    <row r="4521" spans="1:127" x14ac:dyDescent="0.3">
      <c r="A4521" s="1"/>
      <c r="B4521" s="1"/>
      <c r="C4521" s="1"/>
      <c r="D4521" s="1"/>
      <c r="E4521" s="1"/>
      <c r="F4521" s="1"/>
      <c r="G4521" s="2"/>
      <c r="H4521" s="2"/>
      <c r="I4521" s="1"/>
      <c r="J4521" s="1"/>
      <c r="K4521" s="2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2"/>
      <c r="BF4521" s="1"/>
      <c r="BG4521" s="1"/>
      <c r="BH4521" s="1"/>
      <c r="BI4521" s="1"/>
      <c r="BJ4521" s="1"/>
      <c r="BK4521" s="1"/>
      <c r="BL4521" s="1"/>
      <c r="BM4521" s="1"/>
      <c r="BN4521" s="2"/>
      <c r="BO4521" s="1"/>
      <c r="BP4521" s="1"/>
      <c r="BQ4521" s="1"/>
      <c r="BR4521" s="2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2"/>
      <c r="CG4521" s="1"/>
      <c r="CH4521" s="1"/>
      <c r="CI4521" s="2"/>
      <c r="CJ4521" s="1"/>
      <c r="CK4521" s="1"/>
      <c r="CL4521" s="1"/>
      <c r="CM4521" s="1"/>
      <c r="CN4521" s="1"/>
      <c r="CO4521" s="1"/>
      <c r="CP4521" s="1"/>
      <c r="CQ4521" s="1"/>
      <c r="CR4521" s="2"/>
      <c r="CS4521" s="2"/>
      <c r="CT4521" s="2"/>
      <c r="CU4521" s="2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2"/>
      <c r="DR4521" s="1"/>
      <c r="DS4521" s="1"/>
      <c r="DT4521" s="1"/>
      <c r="DU4521" s="2"/>
      <c r="DV4521" s="1"/>
      <c r="DW4521" s="1"/>
    </row>
    <row r="4522" spans="1:127" x14ac:dyDescent="0.3">
      <c r="A4522" s="1"/>
      <c r="B4522" s="1"/>
      <c r="C4522" s="1"/>
      <c r="D4522" s="1"/>
      <c r="E4522" s="1"/>
      <c r="F4522" s="1"/>
      <c r="G4522" s="2"/>
      <c r="H4522" s="2"/>
      <c r="I4522" s="1"/>
      <c r="J4522" s="1"/>
      <c r="K4522" s="2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2"/>
      <c r="BF4522" s="1"/>
      <c r="BG4522" s="1"/>
      <c r="BH4522" s="1"/>
      <c r="BI4522" s="1"/>
      <c r="BJ4522" s="1"/>
      <c r="BK4522" s="1"/>
      <c r="BL4522" s="1"/>
      <c r="BM4522" s="1"/>
      <c r="BN4522" s="2"/>
      <c r="BO4522" s="1"/>
      <c r="BP4522" s="1"/>
      <c r="BQ4522" s="1"/>
      <c r="BR4522" s="2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2"/>
      <c r="CG4522" s="1"/>
      <c r="CH4522" s="1"/>
      <c r="CI4522" s="2"/>
      <c r="CJ4522" s="1"/>
      <c r="CK4522" s="1"/>
      <c r="CL4522" s="1"/>
      <c r="CM4522" s="1"/>
      <c r="CN4522" s="1"/>
      <c r="CO4522" s="1"/>
      <c r="CP4522" s="1"/>
      <c r="CQ4522" s="1"/>
      <c r="CR4522" s="2"/>
      <c r="CS4522" s="2"/>
      <c r="CT4522" s="2"/>
      <c r="CU4522" s="2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2"/>
      <c r="DR4522" s="1"/>
      <c r="DS4522" s="1"/>
      <c r="DT4522" s="1"/>
      <c r="DU4522" s="2"/>
      <c r="DV4522" s="1"/>
      <c r="DW4522" s="1"/>
    </row>
    <row r="4523" spans="1:127" x14ac:dyDescent="0.3">
      <c r="A4523" s="1"/>
      <c r="B4523" s="1"/>
      <c r="C4523" s="1"/>
      <c r="D4523" s="1"/>
      <c r="E4523" s="1"/>
      <c r="F4523" s="1"/>
      <c r="G4523" s="2"/>
      <c r="H4523" s="2"/>
      <c r="I4523" s="1"/>
      <c r="J4523" s="1"/>
      <c r="K4523" s="2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2"/>
      <c r="BF4523" s="1"/>
      <c r="BG4523" s="1"/>
      <c r="BH4523" s="1"/>
      <c r="BI4523" s="1"/>
      <c r="BJ4523" s="1"/>
      <c r="BK4523" s="1"/>
      <c r="BL4523" s="1"/>
      <c r="BM4523" s="1"/>
      <c r="BN4523" s="2"/>
      <c r="BO4523" s="1"/>
      <c r="BP4523" s="1"/>
      <c r="BQ4523" s="1"/>
      <c r="BR4523" s="2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2"/>
      <c r="CG4523" s="1"/>
      <c r="CH4523" s="1"/>
      <c r="CI4523" s="2"/>
      <c r="CJ4523" s="1"/>
      <c r="CK4523" s="1"/>
      <c r="CL4523" s="1"/>
      <c r="CM4523" s="1"/>
      <c r="CN4523" s="1"/>
      <c r="CO4523" s="1"/>
      <c r="CP4523" s="1"/>
      <c r="CQ4523" s="1"/>
      <c r="CR4523" s="2"/>
      <c r="CS4523" s="2"/>
      <c r="CT4523" s="2"/>
      <c r="CU4523" s="2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2"/>
      <c r="DR4523" s="1"/>
      <c r="DS4523" s="1"/>
      <c r="DT4523" s="1"/>
      <c r="DU4523" s="2"/>
      <c r="DV4523" s="1"/>
      <c r="DW4523" s="1"/>
    </row>
    <row r="4524" spans="1:127" x14ac:dyDescent="0.3">
      <c r="A4524" s="1"/>
      <c r="B4524" s="1"/>
      <c r="C4524" s="1"/>
      <c r="D4524" s="1"/>
      <c r="E4524" s="1"/>
      <c r="F4524" s="1"/>
      <c r="G4524" s="2"/>
      <c r="H4524" s="2"/>
      <c r="I4524" s="1"/>
      <c r="J4524" s="1"/>
      <c r="K4524" s="2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2"/>
      <c r="BF4524" s="1"/>
      <c r="BG4524" s="1"/>
      <c r="BH4524" s="1"/>
      <c r="BI4524" s="1"/>
      <c r="BJ4524" s="1"/>
      <c r="BK4524" s="1"/>
      <c r="BL4524" s="1"/>
      <c r="BM4524" s="1"/>
      <c r="BN4524" s="2"/>
      <c r="BO4524" s="1"/>
      <c r="BP4524" s="1"/>
      <c r="BQ4524" s="1"/>
      <c r="BR4524" s="2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2"/>
      <c r="CG4524" s="1"/>
      <c r="CH4524" s="1"/>
      <c r="CI4524" s="2"/>
      <c r="CJ4524" s="1"/>
      <c r="CK4524" s="1"/>
      <c r="CL4524" s="1"/>
      <c r="CM4524" s="1"/>
      <c r="CN4524" s="1"/>
      <c r="CO4524" s="1"/>
      <c r="CP4524" s="1"/>
      <c r="CQ4524" s="1"/>
      <c r="CR4524" s="2"/>
      <c r="CS4524" s="2"/>
      <c r="CT4524" s="2"/>
      <c r="CU4524" s="2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2"/>
      <c r="DR4524" s="1"/>
      <c r="DS4524" s="1"/>
      <c r="DT4524" s="1"/>
      <c r="DU4524" s="2"/>
      <c r="DV4524" s="1"/>
      <c r="DW4524" s="1"/>
    </row>
    <row r="4525" spans="1:127" x14ac:dyDescent="0.3">
      <c r="A4525" s="1"/>
      <c r="B4525" s="1"/>
      <c r="C4525" s="1"/>
      <c r="D4525" s="1"/>
      <c r="E4525" s="1"/>
      <c r="F4525" s="1"/>
      <c r="G4525" s="2"/>
      <c r="H4525" s="2"/>
      <c r="I4525" s="1"/>
      <c r="J4525" s="1"/>
      <c r="K4525" s="2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2"/>
      <c r="BF4525" s="1"/>
      <c r="BG4525" s="1"/>
      <c r="BH4525" s="1"/>
      <c r="BI4525" s="1"/>
      <c r="BJ4525" s="1"/>
      <c r="BK4525" s="1"/>
      <c r="BL4525" s="1"/>
      <c r="BM4525" s="1"/>
      <c r="BN4525" s="2"/>
      <c r="BO4525" s="1"/>
      <c r="BP4525" s="1"/>
      <c r="BQ4525" s="1"/>
      <c r="BR4525" s="2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2"/>
      <c r="CG4525" s="1"/>
      <c r="CH4525" s="1"/>
      <c r="CI4525" s="2"/>
      <c r="CJ4525" s="1"/>
      <c r="CK4525" s="1"/>
      <c r="CL4525" s="1"/>
      <c r="CM4525" s="1"/>
      <c r="CN4525" s="1"/>
      <c r="CO4525" s="1"/>
      <c r="CP4525" s="1"/>
      <c r="CQ4525" s="1"/>
      <c r="CR4525" s="2"/>
      <c r="CS4525" s="2"/>
      <c r="CT4525" s="2"/>
      <c r="CU4525" s="2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2"/>
      <c r="DR4525" s="1"/>
      <c r="DS4525" s="1"/>
      <c r="DT4525" s="1"/>
      <c r="DU4525" s="2"/>
      <c r="DV4525" s="1"/>
      <c r="DW4525" s="1"/>
    </row>
    <row r="4526" spans="1:127" x14ac:dyDescent="0.3">
      <c r="A4526" s="1"/>
      <c r="B4526" s="1"/>
      <c r="C4526" s="1"/>
      <c r="D4526" s="1"/>
      <c r="E4526" s="1"/>
      <c r="F4526" s="1"/>
      <c r="G4526" s="2"/>
      <c r="H4526" s="2"/>
      <c r="I4526" s="1"/>
      <c r="J4526" s="1"/>
      <c r="K4526" s="2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2"/>
      <c r="BF4526" s="1"/>
      <c r="BG4526" s="1"/>
      <c r="BH4526" s="1"/>
      <c r="BI4526" s="1"/>
      <c r="BJ4526" s="1"/>
      <c r="BK4526" s="1"/>
      <c r="BL4526" s="1"/>
      <c r="BM4526" s="1"/>
      <c r="BN4526" s="2"/>
      <c r="BO4526" s="1"/>
      <c r="BP4526" s="1"/>
      <c r="BQ4526" s="1"/>
      <c r="BR4526" s="2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2"/>
      <c r="CG4526" s="1"/>
      <c r="CH4526" s="1"/>
      <c r="CI4526" s="2"/>
      <c r="CJ4526" s="1"/>
      <c r="CK4526" s="1"/>
      <c r="CL4526" s="1"/>
      <c r="CM4526" s="1"/>
      <c r="CN4526" s="1"/>
      <c r="CO4526" s="1"/>
      <c r="CP4526" s="1"/>
      <c r="CQ4526" s="1"/>
      <c r="CR4526" s="2"/>
      <c r="CS4526" s="2"/>
      <c r="CT4526" s="2"/>
      <c r="CU4526" s="2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2"/>
      <c r="DR4526" s="1"/>
      <c r="DS4526" s="1"/>
      <c r="DT4526" s="1"/>
      <c r="DU4526" s="2"/>
      <c r="DV4526" s="1"/>
      <c r="DW4526" s="1"/>
    </row>
    <row r="4527" spans="1:127" x14ac:dyDescent="0.3">
      <c r="A4527" s="1"/>
      <c r="B4527" s="1"/>
      <c r="C4527" s="1"/>
      <c r="D4527" s="1"/>
      <c r="E4527" s="1"/>
      <c r="F4527" s="1"/>
      <c r="G4527" s="2"/>
      <c r="H4527" s="2"/>
      <c r="I4527" s="1"/>
      <c r="J4527" s="1"/>
      <c r="K4527" s="2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2"/>
      <c r="BF4527" s="1"/>
      <c r="BG4527" s="1"/>
      <c r="BH4527" s="1"/>
      <c r="BI4527" s="1"/>
      <c r="BJ4527" s="1"/>
      <c r="BK4527" s="1"/>
      <c r="BL4527" s="1"/>
      <c r="BM4527" s="1"/>
      <c r="BN4527" s="2"/>
      <c r="BO4527" s="1"/>
      <c r="BP4527" s="1"/>
      <c r="BQ4527" s="1"/>
      <c r="BR4527" s="2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2"/>
      <c r="CG4527" s="1"/>
      <c r="CH4527" s="1"/>
      <c r="CI4527" s="2"/>
      <c r="CJ4527" s="1"/>
      <c r="CK4527" s="1"/>
      <c r="CL4527" s="1"/>
      <c r="CM4527" s="1"/>
      <c r="CN4527" s="1"/>
      <c r="CO4527" s="1"/>
      <c r="CP4527" s="1"/>
      <c r="CQ4527" s="1"/>
      <c r="CR4527" s="2"/>
      <c r="CS4527" s="2"/>
      <c r="CT4527" s="2"/>
      <c r="CU4527" s="2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2"/>
      <c r="DR4527" s="1"/>
      <c r="DS4527" s="1"/>
      <c r="DT4527" s="1"/>
      <c r="DU4527" s="2"/>
      <c r="DV4527" s="1"/>
      <c r="DW4527" s="1"/>
    </row>
    <row r="4528" spans="1:127" x14ac:dyDescent="0.3">
      <c r="A4528" s="1"/>
      <c r="B4528" s="1"/>
      <c r="C4528" s="1"/>
      <c r="D4528" s="1"/>
      <c r="E4528" s="1"/>
      <c r="F4528" s="1"/>
      <c r="G4528" s="2"/>
      <c r="H4528" s="2"/>
      <c r="I4528" s="1"/>
      <c r="J4528" s="1"/>
      <c r="K4528" s="2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2"/>
      <c r="BF4528" s="1"/>
      <c r="BG4528" s="1"/>
      <c r="BH4528" s="1"/>
      <c r="BI4528" s="1"/>
      <c r="BJ4528" s="1"/>
      <c r="BK4528" s="1"/>
      <c r="BL4528" s="1"/>
      <c r="BM4528" s="1"/>
      <c r="BN4528" s="2"/>
      <c r="BO4528" s="1"/>
      <c r="BP4528" s="1"/>
      <c r="BQ4528" s="1"/>
      <c r="BR4528" s="2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2"/>
      <c r="CG4528" s="1"/>
      <c r="CH4528" s="1"/>
      <c r="CI4528" s="2"/>
      <c r="CJ4528" s="1"/>
      <c r="CK4528" s="1"/>
      <c r="CL4528" s="1"/>
      <c r="CM4528" s="1"/>
      <c r="CN4528" s="1"/>
      <c r="CO4528" s="1"/>
      <c r="CP4528" s="1"/>
      <c r="CQ4528" s="1"/>
      <c r="CR4528" s="2"/>
      <c r="CS4528" s="2"/>
      <c r="CT4528" s="2"/>
      <c r="CU4528" s="2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2"/>
      <c r="DR4528" s="1"/>
      <c r="DS4528" s="1"/>
      <c r="DT4528" s="1"/>
      <c r="DU4528" s="2"/>
      <c r="DV4528" s="1"/>
      <c r="DW4528" s="1"/>
    </row>
    <row r="4529" spans="1:127" x14ac:dyDescent="0.3">
      <c r="A4529" s="1"/>
      <c r="B4529" s="1"/>
      <c r="C4529" s="1"/>
      <c r="D4529" s="1"/>
      <c r="E4529" s="1"/>
      <c r="F4529" s="1"/>
      <c r="G4529" s="2"/>
      <c r="H4529" s="2"/>
      <c r="I4529" s="1"/>
      <c r="J4529" s="1"/>
      <c r="K4529" s="2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2"/>
      <c r="BO4529" s="1"/>
      <c r="BP4529" s="1"/>
      <c r="BQ4529" s="2"/>
      <c r="BR4529" s="2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2"/>
      <c r="CG4529" s="1"/>
      <c r="CH4529" s="1"/>
      <c r="CI4529" s="2"/>
      <c r="CJ4529" s="1"/>
      <c r="CK4529" s="1"/>
      <c r="CL4529" s="1"/>
      <c r="CM4529" s="1"/>
      <c r="CN4529" s="1"/>
      <c r="CO4529" s="1"/>
      <c r="CP4529" s="1"/>
      <c r="CQ4529" s="1"/>
      <c r="CR4529" s="2"/>
      <c r="CS4529" s="2"/>
      <c r="CT4529" s="2"/>
      <c r="CU4529" s="2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2"/>
      <c r="DR4529" s="1"/>
      <c r="DS4529" s="1"/>
      <c r="DT4529" s="1"/>
      <c r="DU4529" s="1"/>
      <c r="DV4529" s="1"/>
      <c r="DW4529" s="1"/>
    </row>
    <row r="4530" spans="1:127" x14ac:dyDescent="0.3">
      <c r="A4530" s="1"/>
      <c r="B4530" s="1"/>
      <c r="C4530" s="1"/>
      <c r="D4530" s="1"/>
      <c r="E4530" s="1"/>
      <c r="F4530" s="1"/>
      <c r="G4530" s="2"/>
      <c r="H4530" s="2"/>
      <c r="I4530" s="1"/>
      <c r="J4530" s="1"/>
      <c r="K4530" s="2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2"/>
      <c r="BF4530" s="1"/>
      <c r="BG4530" s="1"/>
      <c r="BH4530" s="1"/>
      <c r="BI4530" s="1"/>
      <c r="BJ4530" s="1"/>
      <c r="BK4530" s="1"/>
      <c r="BL4530" s="1"/>
      <c r="BM4530" s="1"/>
      <c r="BN4530" s="2"/>
      <c r="BO4530" s="1"/>
      <c r="BP4530" s="1"/>
      <c r="BQ4530" s="1"/>
      <c r="BR4530" s="2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2"/>
      <c r="CG4530" s="1"/>
      <c r="CH4530" s="1"/>
      <c r="CI4530" s="2"/>
      <c r="CJ4530" s="1"/>
      <c r="CK4530" s="1"/>
      <c r="CL4530" s="1"/>
      <c r="CM4530" s="1"/>
      <c r="CN4530" s="1"/>
      <c r="CO4530" s="1"/>
      <c r="CP4530" s="1"/>
      <c r="CQ4530" s="1"/>
      <c r="CR4530" s="2"/>
      <c r="CS4530" s="2"/>
      <c r="CT4530" s="2"/>
      <c r="CU4530" s="2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2"/>
      <c r="DR4530" s="1"/>
      <c r="DS4530" s="1"/>
      <c r="DT4530" s="1"/>
      <c r="DU4530" s="2"/>
      <c r="DV4530" s="1"/>
      <c r="DW4530" s="1"/>
    </row>
    <row r="4531" spans="1:127" x14ac:dyDescent="0.3">
      <c r="A4531" s="1"/>
      <c r="B4531" s="1"/>
      <c r="C4531" s="1"/>
      <c r="D4531" s="1"/>
      <c r="E4531" s="1"/>
      <c r="F4531" s="1"/>
      <c r="G4531" s="2"/>
      <c r="H4531" s="2"/>
      <c r="I4531" s="1"/>
      <c r="J4531" s="1"/>
      <c r="K4531" s="2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2"/>
      <c r="BO4531" s="1"/>
      <c r="BP4531" s="1"/>
      <c r="BQ4531" s="2"/>
      <c r="BR4531" s="2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2"/>
      <c r="CG4531" s="1"/>
      <c r="CH4531" s="1"/>
      <c r="CI4531" s="2"/>
      <c r="CJ4531" s="1"/>
      <c r="CK4531" s="1"/>
      <c r="CL4531" s="1"/>
      <c r="CM4531" s="1"/>
      <c r="CN4531" s="1"/>
      <c r="CO4531" s="1"/>
      <c r="CP4531" s="1"/>
      <c r="CQ4531" s="1"/>
      <c r="CR4531" s="2"/>
      <c r="CS4531" s="2"/>
      <c r="CT4531" s="2"/>
      <c r="CU4531" s="2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2"/>
      <c r="DR4531" s="1"/>
      <c r="DS4531" s="1"/>
      <c r="DT4531" s="1"/>
      <c r="DU4531" s="1"/>
      <c r="DV4531" s="1"/>
      <c r="DW4531" s="1"/>
    </row>
    <row r="4532" spans="1:127" x14ac:dyDescent="0.3">
      <c r="A4532" s="1"/>
      <c r="B4532" s="1"/>
      <c r="C4532" s="1"/>
      <c r="D4532" s="1"/>
      <c r="E4532" s="1"/>
      <c r="F4532" s="1"/>
      <c r="G4532" s="2"/>
      <c r="H4532" s="2"/>
      <c r="I4532" s="1"/>
      <c r="J4532" s="1"/>
      <c r="K4532" s="2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2"/>
      <c r="BF4532" s="1"/>
      <c r="BG4532" s="1"/>
      <c r="BH4532" s="1"/>
      <c r="BI4532" s="1"/>
      <c r="BJ4532" s="1"/>
      <c r="BK4532" s="1"/>
      <c r="BL4532" s="1"/>
      <c r="BM4532" s="1"/>
      <c r="BN4532" s="2"/>
      <c r="BO4532" s="1"/>
      <c r="BP4532" s="1"/>
      <c r="BQ4532" s="1"/>
      <c r="BR4532" s="2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2"/>
      <c r="CG4532" s="1"/>
      <c r="CH4532" s="1"/>
      <c r="CI4532" s="2"/>
      <c r="CJ4532" s="1"/>
      <c r="CK4532" s="1"/>
      <c r="CL4532" s="1"/>
      <c r="CM4532" s="1"/>
      <c r="CN4532" s="1"/>
      <c r="CO4532" s="1"/>
      <c r="CP4532" s="1"/>
      <c r="CQ4532" s="1"/>
      <c r="CR4532" s="2"/>
      <c r="CS4532" s="2"/>
      <c r="CT4532" s="2"/>
      <c r="CU4532" s="2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2"/>
      <c r="DR4532" s="1"/>
      <c r="DS4532" s="1"/>
      <c r="DT4532" s="1"/>
      <c r="DU4532" s="2"/>
      <c r="DV4532" s="1"/>
      <c r="DW4532" s="1"/>
    </row>
    <row r="4533" spans="1:127" x14ac:dyDescent="0.3">
      <c r="A4533" s="1"/>
      <c r="B4533" s="1"/>
      <c r="C4533" s="1"/>
      <c r="D4533" s="1"/>
      <c r="E4533" s="1"/>
      <c r="F4533" s="1"/>
      <c r="G4533" s="2"/>
      <c r="H4533" s="2"/>
      <c r="I4533" s="1"/>
      <c r="J4533" s="1"/>
      <c r="K4533" s="2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2"/>
      <c r="BF4533" s="1"/>
      <c r="BG4533" s="1"/>
      <c r="BH4533" s="1"/>
      <c r="BI4533" s="1"/>
      <c r="BJ4533" s="1"/>
      <c r="BK4533" s="1"/>
      <c r="BL4533" s="1"/>
      <c r="BM4533" s="1"/>
      <c r="BN4533" s="2"/>
      <c r="BO4533" s="1"/>
      <c r="BP4533" s="1"/>
      <c r="BQ4533" s="1"/>
      <c r="BR4533" s="2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2"/>
      <c r="CG4533" s="1"/>
      <c r="CH4533" s="1"/>
      <c r="CI4533" s="2"/>
      <c r="CJ4533" s="1"/>
      <c r="CK4533" s="1"/>
      <c r="CL4533" s="1"/>
      <c r="CM4533" s="1"/>
      <c r="CN4533" s="1"/>
      <c r="CO4533" s="1"/>
      <c r="CP4533" s="1"/>
      <c r="CQ4533" s="1"/>
      <c r="CR4533" s="2"/>
      <c r="CS4533" s="2"/>
      <c r="CT4533" s="2"/>
      <c r="CU4533" s="2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2"/>
      <c r="DR4533" s="1"/>
      <c r="DS4533" s="1"/>
      <c r="DT4533" s="1"/>
      <c r="DU4533" s="2"/>
      <c r="DV4533" s="1"/>
      <c r="DW4533" s="1"/>
    </row>
    <row r="4534" spans="1:127" x14ac:dyDescent="0.3">
      <c r="A4534" s="1"/>
      <c r="B4534" s="1"/>
      <c r="C4534" s="1"/>
      <c r="D4534" s="1"/>
      <c r="E4534" s="1"/>
      <c r="F4534" s="1"/>
      <c r="G4534" s="2"/>
      <c r="H4534" s="2"/>
      <c r="I4534" s="1"/>
      <c r="J4534" s="1"/>
      <c r="K4534" s="2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2"/>
      <c r="BF4534" s="1"/>
      <c r="BG4534" s="1"/>
      <c r="BH4534" s="1"/>
      <c r="BI4534" s="1"/>
      <c r="BJ4534" s="1"/>
      <c r="BK4534" s="1"/>
      <c r="BL4534" s="1"/>
      <c r="BM4534" s="1"/>
      <c r="BN4534" s="2"/>
      <c r="BO4534" s="1"/>
      <c r="BP4534" s="1"/>
      <c r="BQ4534" s="1"/>
      <c r="BR4534" s="2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2"/>
      <c r="CG4534" s="1"/>
      <c r="CH4534" s="1"/>
      <c r="CI4534" s="2"/>
      <c r="CJ4534" s="1"/>
      <c r="CK4534" s="1"/>
      <c r="CL4534" s="1"/>
      <c r="CM4534" s="1"/>
      <c r="CN4534" s="1"/>
      <c r="CO4534" s="1"/>
      <c r="CP4534" s="1"/>
      <c r="CQ4534" s="1"/>
      <c r="CR4534" s="2"/>
      <c r="CS4534" s="2"/>
      <c r="CT4534" s="2"/>
      <c r="CU4534" s="2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2"/>
      <c r="DR4534" s="1"/>
      <c r="DS4534" s="1"/>
      <c r="DT4534" s="1"/>
      <c r="DU4534" s="2"/>
      <c r="DV4534" s="1"/>
      <c r="DW4534" s="1"/>
    </row>
    <row r="4535" spans="1:127" x14ac:dyDescent="0.3">
      <c r="A4535" s="1"/>
      <c r="B4535" s="1"/>
      <c r="C4535" s="1"/>
      <c r="D4535" s="1"/>
      <c r="E4535" s="1"/>
      <c r="F4535" s="1"/>
      <c r="G4535" s="2"/>
      <c r="H4535" s="2"/>
      <c r="I4535" s="1"/>
      <c r="J4535" s="1"/>
      <c r="K4535" s="2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2"/>
      <c r="BF4535" s="1"/>
      <c r="BG4535" s="1"/>
      <c r="BH4535" s="1"/>
      <c r="BI4535" s="1"/>
      <c r="BJ4535" s="1"/>
      <c r="BK4535" s="1"/>
      <c r="BL4535" s="1"/>
      <c r="BM4535" s="1"/>
      <c r="BN4535" s="2"/>
      <c r="BO4535" s="1"/>
      <c r="BP4535" s="1"/>
      <c r="BQ4535" s="1"/>
      <c r="BR4535" s="2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2"/>
      <c r="CG4535" s="1"/>
      <c r="CH4535" s="1"/>
      <c r="CI4535" s="2"/>
      <c r="CJ4535" s="1"/>
      <c r="CK4535" s="1"/>
      <c r="CL4535" s="1"/>
      <c r="CM4535" s="1"/>
      <c r="CN4535" s="1"/>
      <c r="CO4535" s="1"/>
      <c r="CP4535" s="1"/>
      <c r="CQ4535" s="1"/>
      <c r="CR4535" s="2"/>
      <c r="CS4535" s="2"/>
      <c r="CT4535" s="2"/>
      <c r="CU4535" s="2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2"/>
      <c r="DR4535" s="1"/>
      <c r="DS4535" s="1"/>
      <c r="DT4535" s="1"/>
      <c r="DU4535" s="2"/>
      <c r="DV4535" s="1"/>
      <c r="DW4535" s="1"/>
    </row>
    <row r="4536" spans="1:127" x14ac:dyDescent="0.3">
      <c r="A4536" s="1"/>
      <c r="B4536" s="1"/>
      <c r="C4536" s="1"/>
      <c r="D4536" s="1"/>
      <c r="E4536" s="1"/>
      <c r="F4536" s="1"/>
      <c r="G4536" s="2"/>
      <c r="H4536" s="2"/>
      <c r="I4536" s="1"/>
      <c r="J4536" s="1"/>
      <c r="K4536" s="2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2"/>
      <c r="BF4536" s="1"/>
      <c r="BG4536" s="1"/>
      <c r="BH4536" s="1"/>
      <c r="BI4536" s="1"/>
      <c r="BJ4536" s="1"/>
      <c r="BK4536" s="1"/>
      <c r="BL4536" s="1"/>
      <c r="BM4536" s="1"/>
      <c r="BN4536" s="2"/>
      <c r="BO4536" s="1"/>
      <c r="BP4536" s="1"/>
      <c r="BQ4536" s="1"/>
      <c r="BR4536" s="2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2"/>
      <c r="CG4536" s="1"/>
      <c r="CH4536" s="1"/>
      <c r="CI4536" s="2"/>
      <c r="CJ4536" s="1"/>
      <c r="CK4536" s="1"/>
      <c r="CL4536" s="1"/>
      <c r="CM4536" s="1"/>
      <c r="CN4536" s="1"/>
      <c r="CO4536" s="1"/>
      <c r="CP4536" s="1"/>
      <c r="CQ4536" s="1"/>
      <c r="CR4536" s="2"/>
      <c r="CS4536" s="2"/>
      <c r="CT4536" s="2"/>
      <c r="CU4536" s="2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2"/>
      <c r="DR4536" s="1"/>
      <c r="DS4536" s="1"/>
      <c r="DT4536" s="1"/>
      <c r="DU4536" s="2"/>
      <c r="DV4536" s="1"/>
      <c r="DW4536" s="1"/>
    </row>
    <row r="4537" spans="1:127" x14ac:dyDescent="0.3">
      <c r="A4537" s="1"/>
      <c r="B4537" s="1"/>
      <c r="C4537" s="1"/>
      <c r="D4537" s="1"/>
      <c r="E4537" s="1"/>
      <c r="F4537" s="1"/>
      <c r="G4537" s="2"/>
      <c r="H4537" s="2"/>
      <c r="I4537" s="1"/>
      <c r="J4537" s="1"/>
      <c r="K4537" s="2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2"/>
      <c r="BF4537" s="1"/>
      <c r="BG4537" s="1"/>
      <c r="BH4537" s="1"/>
      <c r="BI4537" s="1"/>
      <c r="BJ4537" s="1"/>
      <c r="BK4537" s="1"/>
      <c r="BL4537" s="1"/>
      <c r="BM4537" s="1"/>
      <c r="BN4537" s="2"/>
      <c r="BO4537" s="1"/>
      <c r="BP4537" s="1"/>
      <c r="BQ4537" s="1"/>
      <c r="BR4537" s="2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2"/>
      <c r="CG4537" s="1"/>
      <c r="CH4537" s="1"/>
      <c r="CI4537" s="2"/>
      <c r="CJ4537" s="1"/>
      <c r="CK4537" s="1"/>
      <c r="CL4537" s="1"/>
      <c r="CM4537" s="1"/>
      <c r="CN4537" s="1"/>
      <c r="CO4537" s="1"/>
      <c r="CP4537" s="1"/>
      <c r="CQ4537" s="1"/>
      <c r="CR4537" s="2"/>
      <c r="CS4537" s="2"/>
      <c r="CT4537" s="2"/>
      <c r="CU4537" s="2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2"/>
      <c r="DR4537" s="1"/>
      <c r="DS4537" s="1"/>
      <c r="DT4537" s="1"/>
      <c r="DU4537" s="2"/>
      <c r="DV4537" s="1"/>
      <c r="DW4537" s="1"/>
    </row>
    <row r="4538" spans="1:127" x14ac:dyDescent="0.3">
      <c r="A4538" s="1"/>
      <c r="B4538" s="1"/>
      <c r="C4538" s="1"/>
      <c r="D4538" s="1"/>
      <c r="E4538" s="1"/>
      <c r="F4538" s="1"/>
      <c r="G4538" s="2"/>
      <c r="H4538" s="2"/>
      <c r="I4538" s="1"/>
      <c r="J4538" s="1"/>
      <c r="K4538" s="2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2"/>
      <c r="BF4538" s="1"/>
      <c r="BG4538" s="1"/>
      <c r="BH4538" s="1"/>
      <c r="BI4538" s="1"/>
      <c r="BJ4538" s="1"/>
      <c r="BK4538" s="1"/>
      <c r="BL4538" s="1"/>
      <c r="BM4538" s="1"/>
      <c r="BN4538" s="2"/>
      <c r="BO4538" s="1"/>
      <c r="BP4538" s="1"/>
      <c r="BQ4538" s="1"/>
      <c r="BR4538" s="2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2"/>
      <c r="CG4538" s="1"/>
      <c r="CH4538" s="1"/>
      <c r="CI4538" s="2"/>
      <c r="CJ4538" s="1"/>
      <c r="CK4538" s="1"/>
      <c r="CL4538" s="1"/>
      <c r="CM4538" s="1"/>
      <c r="CN4538" s="1"/>
      <c r="CO4538" s="1"/>
      <c r="CP4538" s="1"/>
      <c r="CQ4538" s="1"/>
      <c r="CR4538" s="2"/>
      <c r="CS4538" s="2"/>
      <c r="CT4538" s="2"/>
      <c r="CU4538" s="2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2"/>
      <c r="DR4538" s="1"/>
      <c r="DS4538" s="1"/>
      <c r="DT4538" s="1"/>
      <c r="DU4538" s="2"/>
      <c r="DV4538" s="1"/>
      <c r="DW4538" s="1"/>
    </row>
    <row r="4539" spans="1:127" x14ac:dyDescent="0.3">
      <c r="A4539" s="1"/>
      <c r="B4539" s="1"/>
      <c r="C4539" s="1"/>
      <c r="D4539" s="1"/>
      <c r="E4539" s="1"/>
      <c r="F4539" s="1"/>
      <c r="G4539" s="2"/>
      <c r="H4539" s="2"/>
      <c r="I4539" s="1"/>
      <c r="J4539" s="1"/>
      <c r="K4539" s="2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2"/>
      <c r="BF4539" s="1"/>
      <c r="BG4539" s="1"/>
      <c r="BH4539" s="1"/>
      <c r="BI4539" s="1"/>
      <c r="BJ4539" s="1"/>
      <c r="BK4539" s="1"/>
      <c r="BL4539" s="1"/>
      <c r="BM4539" s="1"/>
      <c r="BN4539" s="2"/>
      <c r="BO4539" s="1"/>
      <c r="BP4539" s="1"/>
      <c r="BQ4539" s="1"/>
      <c r="BR4539" s="2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2"/>
      <c r="CG4539" s="1"/>
      <c r="CH4539" s="1"/>
      <c r="CI4539" s="2"/>
      <c r="CJ4539" s="1"/>
      <c r="CK4539" s="1"/>
      <c r="CL4539" s="1"/>
      <c r="CM4539" s="1"/>
      <c r="CN4539" s="1"/>
      <c r="CO4539" s="1"/>
      <c r="CP4539" s="1"/>
      <c r="CQ4539" s="1"/>
      <c r="CR4539" s="2"/>
      <c r="CS4539" s="2"/>
      <c r="CT4539" s="2"/>
      <c r="CU4539" s="2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2"/>
      <c r="DR4539" s="1"/>
      <c r="DS4539" s="1"/>
      <c r="DT4539" s="1"/>
      <c r="DU4539" s="2"/>
      <c r="DV4539" s="1"/>
      <c r="DW4539" s="1"/>
    </row>
    <row r="4540" spans="1:127" x14ac:dyDescent="0.3">
      <c r="A4540" s="1"/>
      <c r="B4540" s="1"/>
      <c r="C4540" s="1"/>
      <c r="D4540" s="1"/>
      <c r="E4540" s="1"/>
      <c r="F4540" s="1"/>
      <c r="G4540" s="2"/>
      <c r="H4540" s="2"/>
      <c r="I4540" s="1"/>
      <c r="J4540" s="1"/>
      <c r="K4540" s="2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2"/>
      <c r="BF4540" s="1"/>
      <c r="BG4540" s="1"/>
      <c r="BH4540" s="1"/>
      <c r="BI4540" s="1"/>
      <c r="BJ4540" s="1"/>
      <c r="BK4540" s="1"/>
      <c r="BL4540" s="1"/>
      <c r="BM4540" s="1"/>
      <c r="BN4540" s="2"/>
      <c r="BO4540" s="1"/>
      <c r="BP4540" s="1"/>
      <c r="BQ4540" s="1"/>
      <c r="BR4540" s="2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2"/>
      <c r="CG4540" s="1"/>
      <c r="CH4540" s="1"/>
      <c r="CI4540" s="2"/>
      <c r="CJ4540" s="1"/>
      <c r="CK4540" s="1"/>
      <c r="CL4540" s="1"/>
      <c r="CM4540" s="1"/>
      <c r="CN4540" s="1"/>
      <c r="CO4540" s="1"/>
      <c r="CP4540" s="1"/>
      <c r="CQ4540" s="1"/>
      <c r="CR4540" s="2"/>
      <c r="CS4540" s="2"/>
      <c r="CT4540" s="2"/>
      <c r="CU4540" s="2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2"/>
      <c r="DR4540" s="1"/>
      <c r="DS4540" s="1"/>
      <c r="DT4540" s="1"/>
      <c r="DU4540" s="2"/>
      <c r="DV4540" s="1"/>
      <c r="DW4540" s="1"/>
    </row>
    <row r="4541" spans="1:127" x14ac:dyDescent="0.3">
      <c r="A4541" s="1"/>
      <c r="B4541" s="1"/>
      <c r="C4541" s="1"/>
      <c r="D4541" s="1"/>
      <c r="E4541" s="1"/>
      <c r="F4541" s="1"/>
      <c r="G4541" s="2"/>
      <c r="H4541" s="2"/>
      <c r="I4541" s="1"/>
      <c r="J4541" s="1"/>
      <c r="K4541" s="2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2"/>
      <c r="BF4541" s="1"/>
      <c r="BG4541" s="1"/>
      <c r="BH4541" s="1"/>
      <c r="BI4541" s="1"/>
      <c r="BJ4541" s="1"/>
      <c r="BK4541" s="1"/>
      <c r="BL4541" s="1"/>
      <c r="BM4541" s="1"/>
      <c r="BN4541" s="2"/>
      <c r="BO4541" s="1"/>
      <c r="BP4541" s="1"/>
      <c r="BQ4541" s="1"/>
      <c r="BR4541" s="2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2"/>
      <c r="CG4541" s="1"/>
      <c r="CH4541" s="1"/>
      <c r="CI4541" s="2"/>
      <c r="CJ4541" s="1"/>
      <c r="CK4541" s="1"/>
      <c r="CL4541" s="1"/>
      <c r="CM4541" s="1"/>
      <c r="CN4541" s="1"/>
      <c r="CO4541" s="1"/>
      <c r="CP4541" s="1"/>
      <c r="CQ4541" s="1"/>
      <c r="CR4541" s="2"/>
      <c r="CS4541" s="2"/>
      <c r="CT4541" s="2"/>
      <c r="CU4541" s="2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2"/>
      <c r="DR4541" s="1"/>
      <c r="DS4541" s="1"/>
      <c r="DT4541" s="1"/>
      <c r="DU4541" s="2"/>
      <c r="DV4541" s="1"/>
      <c r="DW4541" s="1"/>
    </row>
    <row r="4542" spans="1:127" x14ac:dyDescent="0.3">
      <c r="A4542" s="1"/>
      <c r="B4542" s="1"/>
      <c r="C4542" s="1"/>
      <c r="D4542" s="1"/>
      <c r="E4542" s="1"/>
      <c r="F4542" s="1"/>
      <c r="G4542" s="2"/>
      <c r="H4542" s="2"/>
      <c r="I4542" s="1"/>
      <c r="J4542" s="1"/>
      <c r="K4542" s="2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2"/>
      <c r="BF4542" s="1"/>
      <c r="BG4542" s="1"/>
      <c r="BH4542" s="1"/>
      <c r="BI4542" s="1"/>
      <c r="BJ4542" s="1"/>
      <c r="BK4542" s="1"/>
      <c r="BL4542" s="1"/>
      <c r="BM4542" s="1"/>
      <c r="BN4542" s="2"/>
      <c r="BO4542" s="1"/>
      <c r="BP4542" s="1"/>
      <c r="BQ4542" s="1"/>
      <c r="BR4542" s="2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2"/>
      <c r="CG4542" s="1"/>
      <c r="CH4542" s="1"/>
      <c r="CI4542" s="2"/>
      <c r="CJ4542" s="1"/>
      <c r="CK4542" s="1"/>
      <c r="CL4542" s="1"/>
      <c r="CM4542" s="1"/>
      <c r="CN4542" s="1"/>
      <c r="CO4542" s="1"/>
      <c r="CP4542" s="1"/>
      <c r="CQ4542" s="1"/>
      <c r="CR4542" s="2"/>
      <c r="CS4542" s="2"/>
      <c r="CT4542" s="2"/>
      <c r="CU4542" s="2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2"/>
      <c r="DR4542" s="1"/>
      <c r="DS4542" s="1"/>
      <c r="DT4542" s="1"/>
      <c r="DU4542" s="2"/>
      <c r="DV4542" s="1"/>
      <c r="DW4542" s="1"/>
    </row>
    <row r="4543" spans="1:127" x14ac:dyDescent="0.3">
      <c r="A4543" s="1"/>
      <c r="B4543" s="1"/>
      <c r="C4543" s="1"/>
      <c r="D4543" s="1"/>
      <c r="E4543" s="1"/>
      <c r="F4543" s="1"/>
      <c r="G4543" s="2"/>
      <c r="H4543" s="2"/>
      <c r="I4543" s="1"/>
      <c r="J4543" s="1"/>
      <c r="K4543" s="2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2"/>
      <c r="BF4543" s="1"/>
      <c r="BG4543" s="1"/>
      <c r="BH4543" s="1"/>
      <c r="BI4543" s="1"/>
      <c r="BJ4543" s="1"/>
      <c r="BK4543" s="1"/>
      <c r="BL4543" s="1"/>
      <c r="BM4543" s="1"/>
      <c r="BN4543" s="2"/>
      <c r="BO4543" s="1"/>
      <c r="BP4543" s="1"/>
      <c r="BQ4543" s="1"/>
      <c r="BR4543" s="2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2"/>
      <c r="CG4543" s="1"/>
      <c r="CH4543" s="1"/>
      <c r="CI4543" s="2"/>
      <c r="CJ4543" s="1"/>
      <c r="CK4543" s="1"/>
      <c r="CL4543" s="1"/>
      <c r="CM4543" s="1"/>
      <c r="CN4543" s="1"/>
      <c r="CO4543" s="1"/>
      <c r="CP4543" s="1"/>
      <c r="CQ4543" s="1"/>
      <c r="CR4543" s="2"/>
      <c r="CS4543" s="2"/>
      <c r="CT4543" s="2"/>
      <c r="CU4543" s="2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2"/>
      <c r="DR4543" s="1"/>
      <c r="DS4543" s="1"/>
      <c r="DT4543" s="1"/>
      <c r="DU4543" s="2"/>
      <c r="DV4543" s="1"/>
      <c r="DW4543" s="1"/>
    </row>
    <row r="4544" spans="1:127" x14ac:dyDescent="0.3">
      <c r="A4544" s="1"/>
      <c r="B4544" s="1"/>
      <c r="C4544" s="1"/>
      <c r="D4544" s="1"/>
      <c r="E4544" s="1"/>
      <c r="F4544" s="1"/>
      <c r="G4544" s="2"/>
      <c r="H4544" s="2"/>
      <c r="I4544" s="1"/>
      <c r="J4544" s="1"/>
      <c r="K4544" s="2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2"/>
      <c r="BF4544" s="1"/>
      <c r="BG4544" s="1"/>
      <c r="BH4544" s="1"/>
      <c r="BI4544" s="1"/>
      <c r="BJ4544" s="1"/>
      <c r="BK4544" s="1"/>
      <c r="BL4544" s="1"/>
      <c r="BM4544" s="1"/>
      <c r="BN4544" s="2"/>
      <c r="BO4544" s="1"/>
      <c r="BP4544" s="1"/>
      <c r="BQ4544" s="1"/>
      <c r="BR4544" s="2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2"/>
      <c r="CG4544" s="1"/>
      <c r="CH4544" s="1"/>
      <c r="CI4544" s="2"/>
      <c r="CJ4544" s="1"/>
      <c r="CK4544" s="1"/>
      <c r="CL4544" s="1"/>
      <c r="CM4544" s="1"/>
      <c r="CN4544" s="1"/>
      <c r="CO4544" s="1"/>
      <c r="CP4544" s="1"/>
      <c r="CQ4544" s="1"/>
      <c r="CR4544" s="2"/>
      <c r="CS4544" s="2"/>
      <c r="CT4544" s="2"/>
      <c r="CU4544" s="2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2"/>
      <c r="DR4544" s="1"/>
      <c r="DS4544" s="1"/>
      <c r="DT4544" s="1"/>
      <c r="DU4544" s="2"/>
      <c r="DV4544" s="1"/>
      <c r="DW4544" s="1"/>
    </row>
    <row r="4545" spans="1:127" x14ac:dyDescent="0.3">
      <c r="A4545" s="1"/>
      <c r="B4545" s="1"/>
      <c r="C4545" s="1"/>
      <c r="D4545" s="1"/>
      <c r="E4545" s="1"/>
      <c r="F4545" s="1"/>
      <c r="G4545" s="2"/>
      <c r="H4545" s="2"/>
      <c r="I4545" s="1"/>
      <c r="J4545" s="1"/>
      <c r="K4545" s="2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2"/>
      <c r="BF4545" s="1"/>
      <c r="BG4545" s="1"/>
      <c r="BH4545" s="1"/>
      <c r="BI4545" s="1"/>
      <c r="BJ4545" s="1"/>
      <c r="BK4545" s="1"/>
      <c r="BL4545" s="1"/>
      <c r="BM4545" s="1"/>
      <c r="BN4545" s="2"/>
      <c r="BO4545" s="1"/>
      <c r="BP4545" s="1"/>
      <c r="BQ4545" s="1"/>
      <c r="BR4545" s="2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2"/>
      <c r="CG4545" s="1"/>
      <c r="CH4545" s="1"/>
      <c r="CI4545" s="2"/>
      <c r="CJ4545" s="1"/>
      <c r="CK4545" s="1"/>
      <c r="CL4545" s="1"/>
      <c r="CM4545" s="1"/>
      <c r="CN4545" s="1"/>
      <c r="CO4545" s="1"/>
      <c r="CP4545" s="1"/>
      <c r="CQ4545" s="1"/>
      <c r="CR4545" s="2"/>
      <c r="CS4545" s="2"/>
      <c r="CT4545" s="2"/>
      <c r="CU4545" s="2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2"/>
      <c r="DR4545" s="1"/>
      <c r="DS4545" s="1"/>
      <c r="DT4545" s="1"/>
      <c r="DU4545" s="2"/>
      <c r="DV4545" s="1"/>
      <c r="DW4545" s="1"/>
    </row>
    <row r="4546" spans="1:127" x14ac:dyDescent="0.3">
      <c r="A4546" s="1"/>
      <c r="B4546" s="1"/>
      <c r="C4546" s="1"/>
      <c r="D4546" s="1"/>
      <c r="E4546" s="1"/>
      <c r="F4546" s="1"/>
      <c r="G4546" s="2"/>
      <c r="H4546" s="2"/>
      <c r="I4546" s="1"/>
      <c r="J4546" s="1"/>
      <c r="K4546" s="2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2"/>
      <c r="BF4546" s="1"/>
      <c r="BG4546" s="1"/>
      <c r="BH4546" s="1"/>
      <c r="BI4546" s="1"/>
      <c r="BJ4546" s="1"/>
      <c r="BK4546" s="1"/>
      <c r="BL4546" s="1"/>
      <c r="BM4546" s="1"/>
      <c r="BN4546" s="2"/>
      <c r="BO4546" s="1"/>
      <c r="BP4546" s="1"/>
      <c r="BQ4546" s="1"/>
      <c r="BR4546" s="2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2"/>
      <c r="CG4546" s="1"/>
      <c r="CH4546" s="1"/>
      <c r="CI4546" s="2"/>
      <c r="CJ4546" s="1"/>
      <c r="CK4546" s="1"/>
      <c r="CL4546" s="1"/>
      <c r="CM4546" s="1"/>
      <c r="CN4546" s="1"/>
      <c r="CO4546" s="1"/>
      <c r="CP4546" s="1"/>
      <c r="CQ4546" s="1"/>
      <c r="CR4546" s="2"/>
      <c r="CS4546" s="2"/>
      <c r="CT4546" s="2"/>
      <c r="CU4546" s="2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2"/>
      <c r="DR4546" s="1"/>
      <c r="DS4546" s="1"/>
      <c r="DT4546" s="1"/>
      <c r="DU4546" s="2"/>
      <c r="DV4546" s="1"/>
      <c r="DW4546" s="1"/>
    </row>
    <row r="4547" spans="1:127" x14ac:dyDescent="0.3">
      <c r="A4547" s="1"/>
      <c r="B4547" s="1"/>
      <c r="C4547" s="1"/>
      <c r="D4547" s="1"/>
      <c r="E4547" s="1"/>
      <c r="F4547" s="1"/>
      <c r="G4547" s="2"/>
      <c r="H4547" s="2"/>
      <c r="I4547" s="1"/>
      <c r="J4547" s="1"/>
      <c r="K4547" s="2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2"/>
      <c r="BF4547" s="1"/>
      <c r="BG4547" s="1"/>
      <c r="BH4547" s="1"/>
      <c r="BI4547" s="1"/>
      <c r="BJ4547" s="1"/>
      <c r="BK4547" s="1"/>
      <c r="BL4547" s="1"/>
      <c r="BM4547" s="1"/>
      <c r="BN4547" s="2"/>
      <c r="BO4547" s="1"/>
      <c r="BP4547" s="1"/>
      <c r="BQ4547" s="1"/>
      <c r="BR4547" s="2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2"/>
      <c r="CG4547" s="1"/>
      <c r="CH4547" s="1"/>
      <c r="CI4547" s="2"/>
      <c r="CJ4547" s="1"/>
      <c r="CK4547" s="1"/>
      <c r="CL4547" s="1"/>
      <c r="CM4547" s="1"/>
      <c r="CN4547" s="1"/>
      <c r="CO4547" s="1"/>
      <c r="CP4547" s="1"/>
      <c r="CQ4547" s="1"/>
      <c r="CR4547" s="2"/>
      <c r="CS4547" s="2"/>
      <c r="CT4547" s="2"/>
      <c r="CU4547" s="2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2"/>
      <c r="DR4547" s="1"/>
      <c r="DS4547" s="1"/>
      <c r="DT4547" s="1"/>
      <c r="DU4547" s="2"/>
      <c r="DV4547" s="1"/>
      <c r="DW4547" s="1"/>
    </row>
    <row r="4548" spans="1:127" x14ac:dyDescent="0.3">
      <c r="A4548" s="1"/>
      <c r="B4548" s="1"/>
      <c r="C4548" s="1"/>
      <c r="D4548" s="1"/>
      <c r="E4548" s="1"/>
      <c r="F4548" s="1"/>
      <c r="G4548" s="2"/>
      <c r="H4548" s="2"/>
      <c r="I4548" s="1"/>
      <c r="J4548" s="1"/>
      <c r="K4548" s="2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2"/>
      <c r="BF4548" s="1"/>
      <c r="BG4548" s="1"/>
      <c r="BH4548" s="1"/>
      <c r="BI4548" s="1"/>
      <c r="BJ4548" s="1"/>
      <c r="BK4548" s="1"/>
      <c r="BL4548" s="1"/>
      <c r="BM4548" s="1"/>
      <c r="BN4548" s="2"/>
      <c r="BO4548" s="1"/>
      <c r="BP4548" s="1"/>
      <c r="BQ4548" s="1"/>
      <c r="BR4548" s="2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2"/>
      <c r="CG4548" s="1"/>
      <c r="CH4548" s="1"/>
      <c r="CI4548" s="2"/>
      <c r="CJ4548" s="1"/>
      <c r="CK4548" s="1"/>
      <c r="CL4548" s="1"/>
      <c r="CM4548" s="1"/>
      <c r="CN4548" s="1"/>
      <c r="CO4548" s="1"/>
      <c r="CP4548" s="1"/>
      <c r="CQ4548" s="1"/>
      <c r="CR4548" s="2"/>
      <c r="CS4548" s="2"/>
      <c r="CT4548" s="2"/>
      <c r="CU4548" s="2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2"/>
      <c r="DR4548" s="1"/>
      <c r="DS4548" s="1"/>
      <c r="DT4548" s="1"/>
      <c r="DU4548" s="2"/>
      <c r="DV4548" s="1"/>
      <c r="DW4548" s="1"/>
    </row>
    <row r="4549" spans="1:127" x14ac:dyDescent="0.3">
      <c r="A4549" s="1"/>
      <c r="B4549" s="1"/>
      <c r="C4549" s="1"/>
      <c r="D4549" s="1"/>
      <c r="E4549" s="1"/>
      <c r="F4549" s="1"/>
      <c r="G4549" s="2"/>
      <c r="H4549" s="2"/>
      <c r="I4549" s="1"/>
      <c r="J4549" s="1"/>
      <c r="K4549" s="2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2"/>
      <c r="BF4549" s="1"/>
      <c r="BG4549" s="1"/>
      <c r="BH4549" s="1"/>
      <c r="BI4549" s="1"/>
      <c r="BJ4549" s="1"/>
      <c r="BK4549" s="1"/>
      <c r="BL4549" s="1"/>
      <c r="BM4549" s="1"/>
      <c r="BN4549" s="2"/>
      <c r="BO4549" s="1"/>
      <c r="BP4549" s="1"/>
      <c r="BQ4549" s="1"/>
      <c r="BR4549" s="2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2"/>
      <c r="CG4549" s="1"/>
      <c r="CH4549" s="1"/>
      <c r="CI4549" s="2"/>
      <c r="CJ4549" s="1"/>
      <c r="CK4549" s="1"/>
      <c r="CL4549" s="1"/>
      <c r="CM4549" s="1"/>
      <c r="CN4549" s="1"/>
      <c r="CO4549" s="1"/>
      <c r="CP4549" s="1"/>
      <c r="CQ4549" s="1"/>
      <c r="CR4549" s="2"/>
      <c r="CS4549" s="2"/>
      <c r="CT4549" s="2"/>
      <c r="CU4549" s="2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2"/>
      <c r="DR4549" s="1"/>
      <c r="DS4549" s="1"/>
      <c r="DT4549" s="1"/>
      <c r="DU4549" s="2"/>
      <c r="DV4549" s="1"/>
      <c r="DW4549" s="1"/>
    </row>
    <row r="4550" spans="1:127" x14ac:dyDescent="0.3">
      <c r="A4550" s="1"/>
      <c r="B4550" s="1"/>
      <c r="C4550" s="1"/>
      <c r="D4550" s="1"/>
      <c r="E4550" s="1"/>
      <c r="F4550" s="1"/>
      <c r="G4550" s="2"/>
      <c r="H4550" s="2"/>
      <c r="I4550" s="1"/>
      <c r="J4550" s="1"/>
      <c r="K4550" s="2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2"/>
      <c r="BF4550" s="1"/>
      <c r="BG4550" s="1"/>
      <c r="BH4550" s="1"/>
      <c r="BI4550" s="1"/>
      <c r="BJ4550" s="1"/>
      <c r="BK4550" s="1"/>
      <c r="BL4550" s="1"/>
      <c r="BM4550" s="1"/>
      <c r="BN4550" s="2"/>
      <c r="BO4550" s="1"/>
      <c r="BP4550" s="1"/>
      <c r="BQ4550" s="1"/>
      <c r="BR4550" s="2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2"/>
      <c r="CG4550" s="1"/>
      <c r="CH4550" s="1"/>
      <c r="CI4550" s="2"/>
      <c r="CJ4550" s="1"/>
      <c r="CK4550" s="1"/>
      <c r="CL4550" s="1"/>
      <c r="CM4550" s="1"/>
      <c r="CN4550" s="1"/>
      <c r="CO4550" s="1"/>
      <c r="CP4550" s="1"/>
      <c r="CQ4550" s="1"/>
      <c r="CR4550" s="2"/>
      <c r="CS4550" s="2"/>
      <c r="CT4550" s="2"/>
      <c r="CU4550" s="2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2"/>
      <c r="DR4550" s="1"/>
      <c r="DS4550" s="1"/>
      <c r="DT4550" s="1"/>
      <c r="DU4550" s="2"/>
      <c r="DV4550" s="1"/>
      <c r="DW4550" s="1"/>
    </row>
    <row r="4551" spans="1:127" x14ac:dyDescent="0.3">
      <c r="A4551" s="1"/>
      <c r="B4551" s="1"/>
      <c r="C4551" s="1"/>
      <c r="D4551" s="1"/>
      <c r="E4551" s="1"/>
      <c r="F4551" s="1"/>
      <c r="G4551" s="2"/>
      <c r="H4551" s="2"/>
      <c r="I4551" s="1"/>
      <c r="J4551" s="1"/>
      <c r="K4551" s="2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2"/>
      <c r="BF4551" s="1"/>
      <c r="BG4551" s="1"/>
      <c r="BH4551" s="1"/>
      <c r="BI4551" s="1"/>
      <c r="BJ4551" s="1"/>
      <c r="BK4551" s="1"/>
      <c r="BL4551" s="1"/>
      <c r="BM4551" s="1"/>
      <c r="BN4551" s="2"/>
      <c r="BO4551" s="1"/>
      <c r="BP4551" s="1"/>
      <c r="BQ4551" s="1"/>
      <c r="BR4551" s="2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2"/>
      <c r="CG4551" s="1"/>
      <c r="CH4551" s="1"/>
      <c r="CI4551" s="2"/>
      <c r="CJ4551" s="1"/>
      <c r="CK4551" s="1"/>
      <c r="CL4551" s="1"/>
      <c r="CM4551" s="1"/>
      <c r="CN4551" s="1"/>
      <c r="CO4551" s="1"/>
      <c r="CP4551" s="1"/>
      <c r="CQ4551" s="1"/>
      <c r="CR4551" s="2"/>
      <c r="CS4551" s="2"/>
      <c r="CT4551" s="2"/>
      <c r="CU4551" s="2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2"/>
      <c r="DR4551" s="1"/>
      <c r="DS4551" s="1"/>
      <c r="DT4551" s="1"/>
      <c r="DU4551" s="2"/>
      <c r="DV4551" s="1"/>
      <c r="DW4551" s="1"/>
    </row>
    <row r="4552" spans="1:127" x14ac:dyDescent="0.3">
      <c r="A4552" s="1"/>
      <c r="B4552" s="1"/>
      <c r="C4552" s="1"/>
      <c r="D4552" s="1"/>
      <c r="E4552" s="1"/>
      <c r="F4552" s="1"/>
      <c r="G4552" s="2"/>
      <c r="H4552" s="2"/>
      <c r="I4552" s="1"/>
      <c r="J4552" s="1"/>
      <c r="K4552" s="2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2"/>
      <c r="BF4552" s="1"/>
      <c r="BG4552" s="1"/>
      <c r="BH4552" s="1"/>
      <c r="BI4552" s="1"/>
      <c r="BJ4552" s="1"/>
      <c r="BK4552" s="1"/>
      <c r="BL4552" s="1"/>
      <c r="BM4552" s="1"/>
      <c r="BN4552" s="2"/>
      <c r="BO4552" s="1"/>
      <c r="BP4552" s="1"/>
      <c r="BQ4552" s="1"/>
      <c r="BR4552" s="2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2"/>
      <c r="CG4552" s="1"/>
      <c r="CH4552" s="1"/>
      <c r="CI4552" s="2"/>
      <c r="CJ4552" s="1"/>
      <c r="CK4552" s="1"/>
      <c r="CL4552" s="1"/>
      <c r="CM4552" s="1"/>
      <c r="CN4552" s="1"/>
      <c r="CO4552" s="1"/>
      <c r="CP4552" s="1"/>
      <c r="CQ4552" s="1"/>
      <c r="CR4552" s="2"/>
      <c r="CS4552" s="2"/>
      <c r="CT4552" s="2"/>
      <c r="CU4552" s="2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2"/>
      <c r="DR4552" s="1"/>
      <c r="DS4552" s="1"/>
      <c r="DT4552" s="1"/>
      <c r="DU4552" s="2"/>
      <c r="DV4552" s="1"/>
      <c r="DW4552" s="1"/>
    </row>
    <row r="4553" spans="1:127" x14ac:dyDescent="0.3">
      <c r="A4553" s="1"/>
      <c r="B4553" s="1"/>
      <c r="C4553" s="1"/>
      <c r="D4553" s="1"/>
      <c r="E4553" s="1"/>
      <c r="F4553" s="1"/>
      <c r="G4553" s="2"/>
      <c r="H4553" s="2"/>
      <c r="I4553" s="1"/>
      <c r="J4553" s="1"/>
      <c r="K4553" s="2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2"/>
      <c r="BF4553" s="1"/>
      <c r="BG4553" s="1"/>
      <c r="BH4553" s="1"/>
      <c r="BI4553" s="1"/>
      <c r="BJ4553" s="1"/>
      <c r="BK4553" s="1"/>
      <c r="BL4553" s="1"/>
      <c r="BM4553" s="1"/>
      <c r="BN4553" s="2"/>
      <c r="BO4553" s="1"/>
      <c r="BP4553" s="1"/>
      <c r="BQ4553" s="1"/>
      <c r="BR4553" s="2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2"/>
      <c r="CG4553" s="1"/>
      <c r="CH4553" s="1"/>
      <c r="CI4553" s="2"/>
      <c r="CJ4553" s="1"/>
      <c r="CK4553" s="1"/>
      <c r="CL4553" s="1"/>
      <c r="CM4553" s="1"/>
      <c r="CN4553" s="1"/>
      <c r="CO4553" s="1"/>
      <c r="CP4553" s="1"/>
      <c r="CQ4553" s="1"/>
      <c r="CR4553" s="2"/>
      <c r="CS4553" s="2"/>
      <c r="CT4553" s="2"/>
      <c r="CU4553" s="2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2"/>
      <c r="DR4553" s="1"/>
      <c r="DS4553" s="1"/>
      <c r="DT4553" s="1"/>
      <c r="DU4553" s="2"/>
      <c r="DV4553" s="1"/>
      <c r="DW4553" s="1"/>
    </row>
    <row r="4554" spans="1:127" x14ac:dyDescent="0.3">
      <c r="A4554" s="1"/>
      <c r="B4554" s="1"/>
      <c r="C4554" s="1"/>
      <c r="D4554" s="1"/>
      <c r="E4554" s="1"/>
      <c r="F4554" s="1"/>
      <c r="G4554" s="2"/>
      <c r="H4554" s="2"/>
      <c r="I4554" s="1"/>
      <c r="J4554" s="1"/>
      <c r="K4554" s="2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2"/>
      <c r="BF4554" s="1"/>
      <c r="BG4554" s="1"/>
      <c r="BH4554" s="1"/>
      <c r="BI4554" s="1"/>
      <c r="BJ4554" s="1"/>
      <c r="BK4554" s="1"/>
      <c r="BL4554" s="1"/>
      <c r="BM4554" s="1"/>
      <c r="BN4554" s="2"/>
      <c r="BO4554" s="1"/>
      <c r="BP4554" s="1"/>
      <c r="BQ4554" s="1"/>
      <c r="BR4554" s="2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2"/>
      <c r="CG4554" s="1"/>
      <c r="CH4554" s="1"/>
      <c r="CI4554" s="2"/>
      <c r="CJ4554" s="1"/>
      <c r="CK4554" s="1"/>
      <c r="CL4554" s="1"/>
      <c r="CM4554" s="1"/>
      <c r="CN4554" s="1"/>
      <c r="CO4554" s="1"/>
      <c r="CP4554" s="1"/>
      <c r="CQ4554" s="1"/>
      <c r="CR4554" s="2"/>
      <c r="CS4554" s="2"/>
      <c r="CT4554" s="2"/>
      <c r="CU4554" s="2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2"/>
      <c r="DR4554" s="1"/>
      <c r="DS4554" s="1"/>
      <c r="DT4554" s="1"/>
      <c r="DU4554" s="2"/>
      <c r="DV4554" s="1"/>
      <c r="DW4554" s="1"/>
    </row>
    <row r="4555" spans="1:127" x14ac:dyDescent="0.3">
      <c r="A4555" s="1"/>
      <c r="B4555" s="1"/>
      <c r="C4555" s="1"/>
      <c r="D4555" s="1"/>
      <c r="E4555" s="1"/>
      <c r="F4555" s="1"/>
      <c r="G4555" s="2"/>
      <c r="H4555" s="2"/>
      <c r="I4555" s="1"/>
      <c r="J4555" s="1"/>
      <c r="K4555" s="2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2"/>
      <c r="BF4555" s="1"/>
      <c r="BG4555" s="1"/>
      <c r="BH4555" s="1"/>
      <c r="BI4555" s="1"/>
      <c r="BJ4555" s="1"/>
      <c r="BK4555" s="1"/>
      <c r="BL4555" s="1"/>
      <c r="BM4555" s="1"/>
      <c r="BN4555" s="2"/>
      <c r="BO4555" s="1"/>
      <c r="BP4555" s="1"/>
      <c r="BQ4555" s="1"/>
      <c r="BR4555" s="2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2"/>
      <c r="CG4555" s="1"/>
      <c r="CH4555" s="1"/>
      <c r="CI4555" s="2"/>
      <c r="CJ4555" s="1"/>
      <c r="CK4555" s="1"/>
      <c r="CL4555" s="1"/>
      <c r="CM4555" s="1"/>
      <c r="CN4555" s="1"/>
      <c r="CO4555" s="1"/>
      <c r="CP4555" s="1"/>
      <c r="CQ4555" s="1"/>
      <c r="CR4555" s="2"/>
      <c r="CS4555" s="2"/>
      <c r="CT4555" s="2"/>
      <c r="CU4555" s="2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2"/>
      <c r="DR4555" s="1"/>
      <c r="DS4555" s="1"/>
      <c r="DT4555" s="1"/>
      <c r="DU4555" s="2"/>
      <c r="DV4555" s="1"/>
      <c r="DW4555" s="1"/>
    </row>
    <row r="4556" spans="1:127" x14ac:dyDescent="0.3">
      <c r="A4556" s="1"/>
      <c r="B4556" s="1"/>
      <c r="C4556" s="1"/>
      <c r="D4556" s="1"/>
      <c r="E4556" s="1"/>
      <c r="F4556" s="1"/>
      <c r="G4556" s="2"/>
      <c r="H4556" s="2"/>
      <c r="I4556" s="1"/>
      <c r="J4556" s="1"/>
      <c r="K4556" s="2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2"/>
      <c r="BF4556" s="1"/>
      <c r="BG4556" s="1"/>
      <c r="BH4556" s="1"/>
      <c r="BI4556" s="1"/>
      <c r="BJ4556" s="1"/>
      <c r="BK4556" s="1"/>
      <c r="BL4556" s="1"/>
      <c r="BM4556" s="1"/>
      <c r="BN4556" s="2"/>
      <c r="BO4556" s="1"/>
      <c r="BP4556" s="1"/>
      <c r="BQ4556" s="1"/>
      <c r="BR4556" s="2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2"/>
      <c r="CG4556" s="1"/>
      <c r="CH4556" s="1"/>
      <c r="CI4556" s="2"/>
      <c r="CJ4556" s="1"/>
      <c r="CK4556" s="1"/>
      <c r="CL4556" s="1"/>
      <c r="CM4556" s="1"/>
      <c r="CN4556" s="1"/>
      <c r="CO4556" s="1"/>
      <c r="CP4556" s="1"/>
      <c r="CQ4556" s="1"/>
      <c r="CR4556" s="2"/>
      <c r="CS4556" s="2"/>
      <c r="CT4556" s="2"/>
      <c r="CU4556" s="2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2"/>
      <c r="DR4556" s="1"/>
      <c r="DS4556" s="1"/>
      <c r="DT4556" s="1"/>
      <c r="DU4556" s="2"/>
      <c r="DV4556" s="1"/>
      <c r="DW4556" s="1"/>
    </row>
    <row r="4557" spans="1:127" x14ac:dyDescent="0.3">
      <c r="A4557" s="1"/>
      <c r="B4557" s="1"/>
      <c r="C4557" s="1"/>
      <c r="D4557" s="1"/>
      <c r="E4557" s="1"/>
      <c r="F4557" s="1"/>
      <c r="G4557" s="2"/>
      <c r="H4557" s="2"/>
      <c r="I4557" s="1"/>
      <c r="J4557" s="1"/>
      <c r="K4557" s="2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2"/>
      <c r="BF4557" s="1"/>
      <c r="BG4557" s="1"/>
      <c r="BH4557" s="1"/>
      <c r="BI4557" s="1"/>
      <c r="BJ4557" s="1"/>
      <c r="BK4557" s="1"/>
      <c r="BL4557" s="1"/>
      <c r="BM4557" s="1"/>
      <c r="BN4557" s="2"/>
      <c r="BO4557" s="1"/>
      <c r="BP4557" s="1"/>
      <c r="BQ4557" s="1"/>
      <c r="BR4557" s="2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2"/>
      <c r="CG4557" s="1"/>
      <c r="CH4557" s="1"/>
      <c r="CI4557" s="2"/>
      <c r="CJ4557" s="1"/>
      <c r="CK4557" s="1"/>
      <c r="CL4557" s="1"/>
      <c r="CM4557" s="1"/>
      <c r="CN4557" s="1"/>
      <c r="CO4557" s="1"/>
      <c r="CP4557" s="1"/>
      <c r="CQ4557" s="1"/>
      <c r="CR4557" s="2"/>
      <c r="CS4557" s="2"/>
      <c r="CT4557" s="2"/>
      <c r="CU4557" s="2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2"/>
      <c r="DR4557" s="1"/>
      <c r="DS4557" s="1"/>
      <c r="DT4557" s="1"/>
      <c r="DU4557" s="2"/>
      <c r="DV4557" s="1"/>
      <c r="DW4557" s="1"/>
    </row>
    <row r="4558" spans="1:127" x14ac:dyDescent="0.3">
      <c r="A4558" s="1"/>
      <c r="B4558" s="1"/>
      <c r="C4558" s="1"/>
      <c r="D4558" s="1"/>
      <c r="E4558" s="1"/>
      <c r="F4558" s="1"/>
      <c r="G4558" s="2"/>
      <c r="H4558" s="2"/>
      <c r="I4558" s="1"/>
      <c r="J4558" s="1"/>
      <c r="K4558" s="2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2"/>
      <c r="BF4558" s="1"/>
      <c r="BG4558" s="1"/>
      <c r="BH4558" s="1"/>
      <c r="BI4558" s="1"/>
      <c r="BJ4558" s="1"/>
      <c r="BK4558" s="1"/>
      <c r="BL4558" s="1"/>
      <c r="BM4558" s="1"/>
      <c r="BN4558" s="2"/>
      <c r="BO4558" s="1"/>
      <c r="BP4558" s="1"/>
      <c r="BQ4558" s="1"/>
      <c r="BR4558" s="2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2"/>
      <c r="CG4558" s="1"/>
      <c r="CH4558" s="1"/>
      <c r="CI4558" s="2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2"/>
      <c r="CU4558" s="2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2"/>
      <c r="DR4558" s="1"/>
      <c r="DS4558" s="1"/>
      <c r="DT4558" s="1"/>
      <c r="DU4558" s="2"/>
      <c r="DV4558" s="1"/>
      <c r="DW4558" s="1"/>
    </row>
    <row r="4559" spans="1:127" x14ac:dyDescent="0.3">
      <c r="A4559" s="1"/>
      <c r="B4559" s="1"/>
      <c r="C4559" s="1"/>
      <c r="D4559" s="1"/>
      <c r="E4559" s="1"/>
      <c r="F4559" s="1"/>
      <c r="G4559" s="2"/>
      <c r="H4559" s="2"/>
      <c r="I4559" s="1"/>
      <c r="J4559" s="1"/>
      <c r="K4559" s="2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2"/>
      <c r="BF4559" s="1"/>
      <c r="BG4559" s="1"/>
      <c r="BH4559" s="1"/>
      <c r="BI4559" s="1"/>
      <c r="BJ4559" s="1"/>
      <c r="BK4559" s="1"/>
      <c r="BL4559" s="1"/>
      <c r="BM4559" s="1"/>
      <c r="BN4559" s="2"/>
      <c r="BO4559" s="1"/>
      <c r="BP4559" s="1"/>
      <c r="BQ4559" s="1"/>
      <c r="BR4559" s="2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2"/>
      <c r="CG4559" s="1"/>
      <c r="CH4559" s="1"/>
      <c r="CI4559" s="2"/>
      <c r="CJ4559" s="1"/>
      <c r="CK4559" s="1"/>
      <c r="CL4559" s="1"/>
      <c r="CM4559" s="1"/>
      <c r="CN4559" s="1"/>
      <c r="CO4559" s="1"/>
      <c r="CP4559" s="1"/>
      <c r="CQ4559" s="1"/>
      <c r="CR4559" s="2"/>
      <c r="CS4559" s="2"/>
      <c r="CT4559" s="2"/>
      <c r="CU4559" s="2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2"/>
      <c r="DR4559" s="1"/>
      <c r="DS4559" s="1"/>
      <c r="DT4559" s="1"/>
      <c r="DU4559" s="2"/>
      <c r="DV4559" s="1"/>
      <c r="DW4559" s="1"/>
    </row>
    <row r="4560" spans="1:127" x14ac:dyDescent="0.3">
      <c r="A4560" s="1"/>
      <c r="B4560" s="1"/>
      <c r="C4560" s="1"/>
      <c r="D4560" s="1"/>
      <c r="E4560" s="1"/>
      <c r="F4560" s="1"/>
      <c r="G4560" s="2"/>
      <c r="H4560" s="2"/>
      <c r="I4560" s="1"/>
      <c r="J4560" s="1"/>
      <c r="K4560" s="2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2"/>
      <c r="BF4560" s="1"/>
      <c r="BG4560" s="1"/>
      <c r="BH4560" s="1"/>
      <c r="BI4560" s="1"/>
      <c r="BJ4560" s="1"/>
      <c r="BK4560" s="1"/>
      <c r="BL4560" s="1"/>
      <c r="BM4560" s="1"/>
      <c r="BN4560" s="2"/>
      <c r="BO4560" s="1"/>
      <c r="BP4560" s="1"/>
      <c r="BQ4560" s="1"/>
      <c r="BR4560" s="2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2"/>
      <c r="CG4560" s="1"/>
      <c r="CH4560" s="1"/>
      <c r="CI4560" s="2"/>
      <c r="CJ4560" s="1"/>
      <c r="CK4560" s="1"/>
      <c r="CL4560" s="1"/>
      <c r="CM4560" s="1"/>
      <c r="CN4560" s="1"/>
      <c r="CO4560" s="1"/>
      <c r="CP4560" s="1"/>
      <c r="CQ4560" s="1"/>
      <c r="CR4560" s="2"/>
      <c r="CS4560" s="2"/>
      <c r="CT4560" s="2"/>
      <c r="CU4560" s="2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2"/>
      <c r="DR4560" s="1"/>
      <c r="DS4560" s="1"/>
      <c r="DT4560" s="1"/>
      <c r="DU4560" s="2"/>
      <c r="DV4560" s="1"/>
      <c r="DW4560" s="1"/>
    </row>
    <row r="4561" spans="1:127" x14ac:dyDescent="0.3">
      <c r="A4561" s="1"/>
      <c r="B4561" s="1"/>
      <c r="C4561" s="1"/>
      <c r="D4561" s="1"/>
      <c r="E4561" s="1"/>
      <c r="F4561" s="1"/>
      <c r="G4561" s="2"/>
      <c r="H4561" s="2"/>
      <c r="I4561" s="1"/>
      <c r="J4561" s="1"/>
      <c r="K4561" s="2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2"/>
      <c r="BF4561" s="1"/>
      <c r="BG4561" s="1"/>
      <c r="BH4561" s="1"/>
      <c r="BI4561" s="1"/>
      <c r="BJ4561" s="1"/>
      <c r="BK4561" s="1"/>
      <c r="BL4561" s="1"/>
      <c r="BM4561" s="1"/>
      <c r="BN4561" s="2"/>
      <c r="BO4561" s="1"/>
      <c r="BP4561" s="1"/>
      <c r="BQ4561" s="1"/>
      <c r="BR4561" s="2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2"/>
      <c r="CG4561" s="1"/>
      <c r="CH4561" s="1"/>
      <c r="CI4561" s="2"/>
      <c r="CJ4561" s="1"/>
      <c r="CK4561" s="1"/>
      <c r="CL4561" s="1"/>
      <c r="CM4561" s="1"/>
      <c r="CN4561" s="1"/>
      <c r="CO4561" s="1"/>
      <c r="CP4561" s="1"/>
      <c r="CQ4561" s="1"/>
      <c r="CR4561" s="2"/>
      <c r="CS4561" s="2"/>
      <c r="CT4561" s="2"/>
      <c r="CU4561" s="2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2"/>
      <c r="DR4561" s="1"/>
      <c r="DS4561" s="1"/>
      <c r="DT4561" s="1"/>
      <c r="DU4561" s="2"/>
      <c r="DV4561" s="1"/>
      <c r="DW4561" s="1"/>
    </row>
    <row r="4562" spans="1:127" x14ac:dyDescent="0.3">
      <c r="A4562" s="1"/>
      <c r="B4562" s="1"/>
      <c r="C4562" s="1"/>
      <c r="D4562" s="1"/>
      <c r="E4562" s="1"/>
      <c r="F4562" s="1"/>
      <c r="G4562" s="2"/>
      <c r="H4562" s="2"/>
      <c r="I4562" s="1"/>
      <c r="J4562" s="1"/>
      <c r="K4562" s="2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2"/>
      <c r="BF4562" s="1"/>
      <c r="BG4562" s="1"/>
      <c r="BH4562" s="1"/>
      <c r="BI4562" s="1"/>
      <c r="BJ4562" s="1"/>
      <c r="BK4562" s="1"/>
      <c r="BL4562" s="1"/>
      <c r="BM4562" s="1"/>
      <c r="BN4562" s="2"/>
      <c r="BO4562" s="1"/>
      <c r="BP4562" s="1"/>
      <c r="BQ4562" s="1"/>
      <c r="BR4562" s="2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2"/>
      <c r="CG4562" s="1"/>
      <c r="CH4562" s="1"/>
      <c r="CI4562" s="2"/>
      <c r="CJ4562" s="1"/>
      <c r="CK4562" s="1"/>
      <c r="CL4562" s="1"/>
      <c r="CM4562" s="1"/>
      <c r="CN4562" s="1"/>
      <c r="CO4562" s="1"/>
      <c r="CP4562" s="1"/>
      <c r="CQ4562" s="1"/>
      <c r="CR4562" s="2"/>
      <c r="CS4562" s="2"/>
      <c r="CT4562" s="2"/>
      <c r="CU4562" s="2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2"/>
      <c r="DR4562" s="1"/>
      <c r="DS4562" s="1"/>
      <c r="DT4562" s="1"/>
      <c r="DU4562" s="2"/>
      <c r="DV4562" s="1"/>
      <c r="DW4562" s="1"/>
    </row>
    <row r="4563" spans="1:127" x14ac:dyDescent="0.3">
      <c r="A4563" s="1"/>
      <c r="B4563" s="1"/>
      <c r="C4563" s="1"/>
      <c r="D4563" s="1"/>
      <c r="E4563" s="1"/>
      <c r="F4563" s="1"/>
      <c r="G4563" s="2"/>
      <c r="H4563" s="2"/>
      <c r="I4563" s="1"/>
      <c r="J4563" s="1"/>
      <c r="K4563" s="2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2"/>
      <c r="BF4563" s="1"/>
      <c r="BG4563" s="1"/>
      <c r="BH4563" s="1"/>
      <c r="BI4563" s="1"/>
      <c r="BJ4563" s="1"/>
      <c r="BK4563" s="1"/>
      <c r="BL4563" s="1"/>
      <c r="BM4563" s="1"/>
      <c r="BN4563" s="2"/>
      <c r="BO4563" s="1"/>
      <c r="BP4563" s="1"/>
      <c r="BQ4563" s="1"/>
      <c r="BR4563" s="2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2"/>
      <c r="CG4563" s="1"/>
      <c r="CH4563" s="1"/>
      <c r="CI4563" s="2"/>
      <c r="CJ4563" s="1"/>
      <c r="CK4563" s="1"/>
      <c r="CL4563" s="1"/>
      <c r="CM4563" s="1"/>
      <c r="CN4563" s="1"/>
      <c r="CO4563" s="1"/>
      <c r="CP4563" s="1"/>
      <c r="CQ4563" s="1"/>
      <c r="CR4563" s="2"/>
      <c r="CS4563" s="2"/>
      <c r="CT4563" s="2"/>
      <c r="CU4563" s="2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2"/>
      <c r="DR4563" s="1"/>
      <c r="DS4563" s="1"/>
      <c r="DT4563" s="1"/>
      <c r="DU4563" s="2"/>
      <c r="DV4563" s="1"/>
      <c r="DW4563" s="1"/>
    </row>
    <row r="4564" spans="1:127" x14ac:dyDescent="0.3">
      <c r="A4564" s="1"/>
      <c r="B4564" s="1"/>
      <c r="C4564" s="1"/>
      <c r="D4564" s="1"/>
      <c r="E4564" s="1"/>
      <c r="F4564" s="1"/>
      <c r="G4564" s="2"/>
      <c r="H4564" s="2"/>
      <c r="I4564" s="1"/>
      <c r="J4564" s="1"/>
      <c r="K4564" s="2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2"/>
      <c r="BF4564" s="1"/>
      <c r="BG4564" s="1"/>
      <c r="BH4564" s="1"/>
      <c r="BI4564" s="1"/>
      <c r="BJ4564" s="1"/>
      <c r="BK4564" s="1"/>
      <c r="BL4564" s="1"/>
      <c r="BM4564" s="1"/>
      <c r="BN4564" s="2"/>
      <c r="BO4564" s="1"/>
      <c r="BP4564" s="1"/>
      <c r="BQ4564" s="1"/>
      <c r="BR4564" s="2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2"/>
      <c r="CG4564" s="1"/>
      <c r="CH4564" s="1"/>
      <c r="CI4564" s="2"/>
      <c r="CJ4564" s="1"/>
      <c r="CK4564" s="1"/>
      <c r="CL4564" s="1"/>
      <c r="CM4564" s="1"/>
      <c r="CN4564" s="1"/>
      <c r="CO4564" s="1"/>
      <c r="CP4564" s="1"/>
      <c r="CQ4564" s="1"/>
      <c r="CR4564" s="2"/>
      <c r="CS4564" s="2"/>
      <c r="CT4564" s="2"/>
      <c r="CU4564" s="2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2"/>
      <c r="DR4564" s="1"/>
      <c r="DS4564" s="1"/>
      <c r="DT4564" s="1"/>
      <c r="DU4564" s="2"/>
      <c r="DV4564" s="1"/>
      <c r="DW4564" s="1"/>
    </row>
    <row r="4565" spans="1:127" x14ac:dyDescent="0.3">
      <c r="A4565" s="1"/>
      <c r="B4565" s="1"/>
      <c r="C4565" s="1"/>
      <c r="D4565" s="1"/>
      <c r="E4565" s="1"/>
      <c r="F4565" s="1"/>
      <c r="G4565" s="2"/>
      <c r="H4565" s="2"/>
      <c r="I4565" s="1"/>
      <c r="J4565" s="1"/>
      <c r="K4565" s="2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2"/>
      <c r="BF4565" s="1"/>
      <c r="BG4565" s="1"/>
      <c r="BH4565" s="1"/>
      <c r="BI4565" s="1"/>
      <c r="BJ4565" s="1"/>
      <c r="BK4565" s="1"/>
      <c r="BL4565" s="1"/>
      <c r="BM4565" s="1"/>
      <c r="BN4565" s="2"/>
      <c r="BO4565" s="1"/>
      <c r="BP4565" s="1"/>
      <c r="BQ4565" s="1"/>
      <c r="BR4565" s="2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2"/>
      <c r="CG4565" s="1"/>
      <c r="CH4565" s="1"/>
      <c r="CI4565" s="2"/>
      <c r="CJ4565" s="1"/>
      <c r="CK4565" s="1"/>
      <c r="CL4565" s="1"/>
      <c r="CM4565" s="1"/>
      <c r="CN4565" s="1"/>
      <c r="CO4565" s="1"/>
      <c r="CP4565" s="1"/>
      <c r="CQ4565" s="1"/>
      <c r="CR4565" s="2"/>
      <c r="CS4565" s="2"/>
      <c r="CT4565" s="2"/>
      <c r="CU4565" s="2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2"/>
      <c r="DR4565" s="1"/>
      <c r="DS4565" s="1"/>
      <c r="DT4565" s="1"/>
      <c r="DU4565" s="2"/>
      <c r="DV4565" s="1"/>
      <c r="DW4565" s="1"/>
    </row>
    <row r="4566" spans="1:127" x14ac:dyDescent="0.3">
      <c r="A4566" s="1"/>
      <c r="B4566" s="1"/>
      <c r="C4566" s="1"/>
      <c r="D4566" s="1"/>
      <c r="E4566" s="1"/>
      <c r="F4566" s="1"/>
      <c r="G4566" s="2"/>
      <c r="H4566" s="2"/>
      <c r="I4566" s="1"/>
      <c r="J4566" s="1"/>
      <c r="K4566" s="2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2"/>
      <c r="BF4566" s="1"/>
      <c r="BG4566" s="1"/>
      <c r="BH4566" s="1"/>
      <c r="BI4566" s="1"/>
      <c r="BJ4566" s="1"/>
      <c r="BK4566" s="1"/>
      <c r="BL4566" s="1"/>
      <c r="BM4566" s="1"/>
      <c r="BN4566" s="2"/>
      <c r="BO4566" s="1"/>
      <c r="BP4566" s="1"/>
      <c r="BQ4566" s="1"/>
      <c r="BR4566" s="2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2"/>
      <c r="CG4566" s="1"/>
      <c r="CH4566" s="1"/>
      <c r="CI4566" s="2"/>
      <c r="CJ4566" s="1"/>
      <c r="CK4566" s="1"/>
      <c r="CL4566" s="1"/>
      <c r="CM4566" s="1"/>
      <c r="CN4566" s="1"/>
      <c r="CO4566" s="1"/>
      <c r="CP4566" s="1"/>
      <c r="CQ4566" s="1"/>
      <c r="CR4566" s="2"/>
      <c r="CS4566" s="2"/>
      <c r="CT4566" s="2"/>
      <c r="CU4566" s="2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2"/>
      <c r="DR4566" s="1"/>
      <c r="DS4566" s="1"/>
      <c r="DT4566" s="1"/>
      <c r="DU4566" s="2"/>
      <c r="DV4566" s="1"/>
      <c r="DW4566" s="1"/>
    </row>
    <row r="4567" spans="1:127" x14ac:dyDescent="0.3">
      <c r="A4567" s="1"/>
      <c r="B4567" s="1"/>
      <c r="C4567" s="1"/>
      <c r="D4567" s="1"/>
      <c r="E4567" s="1"/>
      <c r="F4567" s="1"/>
      <c r="G4567" s="2"/>
      <c r="H4567" s="2"/>
      <c r="I4567" s="1"/>
      <c r="J4567" s="1"/>
      <c r="K4567" s="2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2"/>
      <c r="BF4567" s="1"/>
      <c r="BG4567" s="1"/>
      <c r="BH4567" s="1"/>
      <c r="BI4567" s="1"/>
      <c r="BJ4567" s="1"/>
      <c r="BK4567" s="1"/>
      <c r="BL4567" s="1"/>
      <c r="BM4567" s="1"/>
      <c r="BN4567" s="2"/>
      <c r="BO4567" s="1"/>
      <c r="BP4567" s="1"/>
      <c r="BQ4567" s="1"/>
      <c r="BR4567" s="2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2"/>
      <c r="CG4567" s="1"/>
      <c r="CH4567" s="1"/>
      <c r="CI4567" s="2"/>
      <c r="CJ4567" s="1"/>
      <c r="CK4567" s="1"/>
      <c r="CL4567" s="1"/>
      <c r="CM4567" s="1"/>
      <c r="CN4567" s="1"/>
      <c r="CO4567" s="1"/>
      <c r="CP4567" s="1"/>
      <c r="CQ4567" s="1"/>
      <c r="CR4567" s="2"/>
      <c r="CS4567" s="2"/>
      <c r="CT4567" s="2"/>
      <c r="CU4567" s="2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2"/>
      <c r="DR4567" s="1"/>
      <c r="DS4567" s="1"/>
      <c r="DT4567" s="1"/>
      <c r="DU4567" s="2"/>
      <c r="DV4567" s="1"/>
      <c r="DW4567" s="1"/>
    </row>
    <row r="4568" spans="1:127" x14ac:dyDescent="0.3">
      <c r="A4568" s="1"/>
      <c r="B4568" s="1"/>
      <c r="C4568" s="1"/>
      <c r="D4568" s="1"/>
      <c r="E4568" s="1"/>
      <c r="F4568" s="1"/>
      <c r="G4568" s="2"/>
      <c r="H4568" s="2"/>
      <c r="I4568" s="1"/>
      <c r="J4568" s="1"/>
      <c r="K4568" s="2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2"/>
      <c r="BF4568" s="1"/>
      <c r="BG4568" s="1"/>
      <c r="BH4568" s="1"/>
      <c r="BI4568" s="1"/>
      <c r="BJ4568" s="1"/>
      <c r="BK4568" s="1"/>
      <c r="BL4568" s="1"/>
      <c r="BM4568" s="1"/>
      <c r="BN4568" s="2"/>
      <c r="BO4568" s="1"/>
      <c r="BP4568" s="1"/>
      <c r="BQ4568" s="1"/>
      <c r="BR4568" s="2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2"/>
      <c r="CG4568" s="1"/>
      <c r="CH4568" s="1"/>
      <c r="CI4568" s="2"/>
      <c r="CJ4568" s="1"/>
      <c r="CK4568" s="1"/>
      <c r="CL4568" s="1"/>
      <c r="CM4568" s="1"/>
      <c r="CN4568" s="1"/>
      <c r="CO4568" s="1"/>
      <c r="CP4568" s="1"/>
      <c r="CQ4568" s="1"/>
      <c r="CR4568" s="2"/>
      <c r="CS4568" s="2"/>
      <c r="CT4568" s="2"/>
      <c r="CU4568" s="2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2"/>
      <c r="DR4568" s="1"/>
      <c r="DS4568" s="1"/>
      <c r="DT4568" s="1"/>
      <c r="DU4568" s="2"/>
      <c r="DV4568" s="1"/>
      <c r="DW4568" s="1"/>
    </row>
    <row r="4569" spans="1:127" x14ac:dyDescent="0.3">
      <c r="A4569" s="1"/>
      <c r="B4569" s="1"/>
      <c r="C4569" s="1"/>
      <c r="D4569" s="1"/>
      <c r="E4569" s="1"/>
      <c r="F4569" s="1"/>
      <c r="G4569" s="2"/>
      <c r="H4569" s="2"/>
      <c r="I4569" s="1"/>
      <c r="J4569" s="1"/>
      <c r="K4569" s="2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2"/>
      <c r="BF4569" s="1"/>
      <c r="BG4569" s="1"/>
      <c r="BH4569" s="1"/>
      <c r="BI4569" s="1"/>
      <c r="BJ4569" s="1"/>
      <c r="BK4569" s="1"/>
      <c r="BL4569" s="1"/>
      <c r="BM4569" s="1"/>
      <c r="BN4569" s="2"/>
      <c r="BO4569" s="1"/>
      <c r="BP4569" s="1"/>
      <c r="BQ4569" s="1"/>
      <c r="BR4569" s="2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2"/>
      <c r="CG4569" s="1"/>
      <c r="CH4569" s="1"/>
      <c r="CI4569" s="2"/>
      <c r="CJ4569" s="1"/>
      <c r="CK4569" s="1"/>
      <c r="CL4569" s="1"/>
      <c r="CM4569" s="1"/>
      <c r="CN4569" s="1"/>
      <c r="CO4569" s="1"/>
      <c r="CP4569" s="1"/>
      <c r="CQ4569" s="1"/>
      <c r="CR4569" s="2"/>
      <c r="CS4569" s="2"/>
      <c r="CT4569" s="2"/>
      <c r="CU4569" s="2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2"/>
      <c r="DR4569" s="1"/>
      <c r="DS4569" s="1"/>
      <c r="DT4569" s="1"/>
      <c r="DU4569" s="2"/>
      <c r="DV4569" s="1"/>
      <c r="DW4569" s="1"/>
    </row>
    <row r="4570" spans="1:127" x14ac:dyDescent="0.3">
      <c r="A4570" s="1"/>
      <c r="B4570" s="1"/>
      <c r="C4570" s="1"/>
      <c r="D4570" s="1"/>
      <c r="E4570" s="1"/>
      <c r="F4570" s="1"/>
      <c r="G4570" s="2"/>
      <c r="H4570" s="2"/>
      <c r="I4570" s="1"/>
      <c r="J4570" s="1"/>
      <c r="K4570" s="2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2"/>
      <c r="BF4570" s="1"/>
      <c r="BG4570" s="1"/>
      <c r="BH4570" s="1"/>
      <c r="BI4570" s="1"/>
      <c r="BJ4570" s="1"/>
      <c r="BK4570" s="1"/>
      <c r="BL4570" s="1"/>
      <c r="BM4570" s="1"/>
      <c r="BN4570" s="2"/>
      <c r="BO4570" s="1"/>
      <c r="BP4570" s="1"/>
      <c r="BQ4570" s="1"/>
      <c r="BR4570" s="2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2"/>
      <c r="CG4570" s="1"/>
      <c r="CH4570" s="1"/>
      <c r="CI4570" s="2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2"/>
      <c r="CU4570" s="2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2"/>
      <c r="DR4570" s="1"/>
      <c r="DS4570" s="1"/>
      <c r="DT4570" s="1"/>
      <c r="DU4570" s="2"/>
      <c r="DV4570" s="1"/>
      <c r="DW4570" s="1"/>
    </row>
    <row r="4571" spans="1:127" x14ac:dyDescent="0.3">
      <c r="A4571" s="1"/>
      <c r="B4571" s="1"/>
      <c r="C4571" s="1"/>
      <c r="D4571" s="1"/>
      <c r="E4571" s="1"/>
      <c r="F4571" s="1"/>
      <c r="G4571" s="2"/>
      <c r="H4571" s="2"/>
      <c r="I4571" s="1"/>
      <c r="J4571" s="1"/>
      <c r="K4571" s="2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2"/>
      <c r="BF4571" s="1"/>
      <c r="BG4571" s="1"/>
      <c r="BH4571" s="1"/>
      <c r="BI4571" s="1"/>
      <c r="BJ4571" s="1"/>
      <c r="BK4571" s="1"/>
      <c r="BL4571" s="1"/>
      <c r="BM4571" s="1"/>
      <c r="BN4571" s="2"/>
      <c r="BO4571" s="1"/>
      <c r="BP4571" s="1"/>
      <c r="BQ4571" s="1"/>
      <c r="BR4571" s="2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2"/>
      <c r="CG4571" s="1"/>
      <c r="CH4571" s="1"/>
      <c r="CI4571" s="2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2"/>
      <c r="CU4571" s="2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2"/>
      <c r="DR4571" s="1"/>
      <c r="DS4571" s="1"/>
      <c r="DT4571" s="1"/>
      <c r="DU4571" s="2"/>
      <c r="DV4571" s="1"/>
      <c r="DW4571" s="1"/>
    </row>
    <row r="4572" spans="1:127" x14ac:dyDescent="0.3">
      <c r="A4572" s="1"/>
      <c r="B4572" s="1"/>
      <c r="C4572" s="1"/>
      <c r="D4572" s="1"/>
      <c r="E4572" s="1"/>
      <c r="F4572" s="1"/>
      <c r="G4572" s="2"/>
      <c r="H4572" s="2"/>
      <c r="I4572" s="1"/>
      <c r="J4572" s="1"/>
      <c r="K4572" s="2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2"/>
      <c r="BF4572" s="1"/>
      <c r="BG4572" s="1"/>
      <c r="BH4572" s="1"/>
      <c r="BI4572" s="1"/>
      <c r="BJ4572" s="1"/>
      <c r="BK4572" s="1"/>
      <c r="BL4572" s="1"/>
      <c r="BM4572" s="1"/>
      <c r="BN4572" s="2"/>
      <c r="BO4572" s="1"/>
      <c r="BP4572" s="1"/>
      <c r="BQ4572" s="1"/>
      <c r="BR4572" s="2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2"/>
      <c r="CG4572" s="1"/>
      <c r="CH4572" s="1"/>
      <c r="CI4572" s="2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2"/>
      <c r="CU4572" s="2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2"/>
      <c r="DR4572" s="1"/>
      <c r="DS4572" s="1"/>
      <c r="DT4572" s="1"/>
      <c r="DU4572" s="2"/>
      <c r="DV4572" s="1"/>
      <c r="DW4572" s="1"/>
    </row>
    <row r="4573" spans="1:127" x14ac:dyDescent="0.3">
      <c r="A4573" s="1"/>
      <c r="B4573" s="1"/>
      <c r="C4573" s="1"/>
      <c r="D4573" s="1"/>
      <c r="E4573" s="1"/>
      <c r="F4573" s="1"/>
      <c r="G4573" s="2"/>
      <c r="H4573" s="2"/>
      <c r="I4573" s="1"/>
      <c r="J4573" s="1"/>
      <c r="K4573" s="2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2"/>
      <c r="BF4573" s="1"/>
      <c r="BG4573" s="1"/>
      <c r="BH4573" s="1"/>
      <c r="BI4573" s="1"/>
      <c r="BJ4573" s="1"/>
      <c r="BK4573" s="1"/>
      <c r="BL4573" s="1"/>
      <c r="BM4573" s="1"/>
      <c r="BN4573" s="2"/>
      <c r="BO4573" s="1"/>
      <c r="BP4573" s="1"/>
      <c r="BQ4573" s="1"/>
      <c r="BR4573" s="2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2"/>
      <c r="CG4573" s="1"/>
      <c r="CH4573" s="1"/>
      <c r="CI4573" s="2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2"/>
      <c r="CU4573" s="2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2"/>
      <c r="DR4573" s="1"/>
      <c r="DS4573" s="1"/>
      <c r="DT4573" s="1"/>
      <c r="DU4573" s="2"/>
      <c r="DV4573" s="1"/>
      <c r="DW4573" s="1"/>
    </row>
    <row r="4574" spans="1:127" x14ac:dyDescent="0.3">
      <c r="A4574" s="1"/>
      <c r="B4574" s="1"/>
      <c r="C4574" s="1"/>
      <c r="D4574" s="1"/>
      <c r="E4574" s="1"/>
      <c r="F4574" s="1"/>
      <c r="G4574" s="2"/>
      <c r="H4574" s="2"/>
      <c r="I4574" s="1"/>
      <c r="J4574" s="1"/>
      <c r="K4574" s="2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2"/>
      <c r="BF4574" s="1"/>
      <c r="BG4574" s="1"/>
      <c r="BH4574" s="1"/>
      <c r="BI4574" s="1"/>
      <c r="BJ4574" s="1"/>
      <c r="BK4574" s="1"/>
      <c r="BL4574" s="1"/>
      <c r="BM4574" s="1"/>
      <c r="BN4574" s="2"/>
      <c r="BO4574" s="1"/>
      <c r="BP4574" s="1"/>
      <c r="BQ4574" s="1"/>
      <c r="BR4574" s="2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2"/>
      <c r="CG4574" s="1"/>
      <c r="CH4574" s="1"/>
      <c r="CI4574" s="2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2"/>
      <c r="CU4574" s="2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2"/>
      <c r="DR4574" s="1"/>
      <c r="DS4574" s="1"/>
      <c r="DT4574" s="1"/>
      <c r="DU4574" s="2"/>
      <c r="DV4574" s="1"/>
      <c r="DW4574" s="1"/>
    </row>
    <row r="4575" spans="1:127" x14ac:dyDescent="0.3">
      <c r="A4575" s="1"/>
      <c r="B4575" s="1"/>
      <c r="C4575" s="1"/>
      <c r="D4575" s="1"/>
      <c r="E4575" s="1"/>
      <c r="F4575" s="1"/>
      <c r="G4575" s="2"/>
      <c r="H4575" s="2"/>
      <c r="I4575" s="1"/>
      <c r="J4575" s="1"/>
      <c r="K4575" s="2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2"/>
      <c r="BF4575" s="1"/>
      <c r="BG4575" s="1"/>
      <c r="BH4575" s="1"/>
      <c r="BI4575" s="1"/>
      <c r="BJ4575" s="1"/>
      <c r="BK4575" s="1"/>
      <c r="BL4575" s="1"/>
      <c r="BM4575" s="1"/>
      <c r="BN4575" s="2"/>
      <c r="BO4575" s="1"/>
      <c r="BP4575" s="1"/>
      <c r="BQ4575" s="1"/>
      <c r="BR4575" s="2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2"/>
      <c r="CG4575" s="1"/>
      <c r="CH4575" s="1"/>
      <c r="CI4575" s="2"/>
      <c r="CJ4575" s="1"/>
      <c r="CK4575" s="1"/>
      <c r="CL4575" s="1"/>
      <c r="CM4575" s="1"/>
      <c r="CN4575" s="1"/>
      <c r="CO4575" s="1"/>
      <c r="CP4575" s="1"/>
      <c r="CQ4575" s="1"/>
      <c r="CR4575" s="2"/>
      <c r="CS4575" s="2"/>
      <c r="CT4575" s="2"/>
      <c r="CU4575" s="2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2"/>
      <c r="DR4575" s="1"/>
      <c r="DS4575" s="1"/>
      <c r="DT4575" s="1"/>
      <c r="DU4575" s="2"/>
      <c r="DV4575" s="1"/>
      <c r="DW4575" s="1"/>
    </row>
    <row r="4576" spans="1:127" x14ac:dyDescent="0.3">
      <c r="A4576" s="1"/>
      <c r="B4576" s="1"/>
      <c r="C4576" s="1"/>
      <c r="D4576" s="1"/>
      <c r="E4576" s="1"/>
      <c r="F4576" s="1"/>
      <c r="G4576" s="1"/>
      <c r="H4576" s="2"/>
      <c r="I4576" s="1"/>
      <c r="J4576" s="1"/>
      <c r="K4576" s="2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2"/>
      <c r="BF4576" s="1"/>
      <c r="BG4576" s="1"/>
      <c r="BH4576" s="1"/>
      <c r="BI4576" s="1"/>
      <c r="BJ4576" s="1"/>
      <c r="BK4576" s="1"/>
      <c r="BL4576" s="1"/>
      <c r="BM4576" s="1"/>
      <c r="BN4576" s="2"/>
      <c r="BO4576" s="1"/>
      <c r="BP4576" s="1"/>
      <c r="BQ4576" s="1"/>
      <c r="BR4576" s="2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2"/>
      <c r="CG4576" s="1"/>
      <c r="CH4576" s="1"/>
      <c r="CI4576" s="2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2"/>
      <c r="DR4576" s="1"/>
      <c r="DS4576" s="1"/>
      <c r="DT4576" s="1"/>
      <c r="DU4576" s="1"/>
      <c r="DV4576" s="1"/>
      <c r="DW4576" s="1"/>
    </row>
    <row r="4577" spans="1:127" x14ac:dyDescent="0.3">
      <c r="A4577" s="1"/>
      <c r="B4577" s="1"/>
      <c r="C4577" s="1"/>
      <c r="D4577" s="1"/>
      <c r="E4577" s="1"/>
      <c r="F4577" s="1"/>
      <c r="G4577" s="1"/>
      <c r="H4577" s="2"/>
      <c r="I4577" s="1"/>
      <c r="J4577" s="1"/>
      <c r="K4577" s="2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2"/>
      <c r="BF4577" s="1"/>
      <c r="BG4577" s="1"/>
      <c r="BH4577" s="1"/>
      <c r="BI4577" s="1"/>
      <c r="BJ4577" s="1"/>
      <c r="BK4577" s="1"/>
      <c r="BL4577" s="1"/>
      <c r="BM4577" s="1"/>
      <c r="BN4577" s="2"/>
      <c r="BO4577" s="1"/>
      <c r="BP4577" s="1"/>
      <c r="BQ4577" s="1"/>
      <c r="BR4577" s="2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2"/>
      <c r="CG4577" s="1"/>
      <c r="CH4577" s="1"/>
      <c r="CI4577" s="2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2"/>
      <c r="DR4577" s="1"/>
      <c r="DS4577" s="1"/>
      <c r="DT4577" s="1"/>
      <c r="DU4577" s="1"/>
      <c r="DV4577" s="1"/>
      <c r="DW4577" s="1"/>
    </row>
    <row r="4578" spans="1:127" x14ac:dyDescent="0.3">
      <c r="A4578" s="1"/>
      <c r="B4578" s="1"/>
      <c r="C4578" s="1"/>
      <c r="D4578" s="1"/>
      <c r="E4578" s="1"/>
      <c r="F4578" s="1"/>
      <c r="G4578" s="2"/>
      <c r="H4578" s="2"/>
      <c r="I4578" s="1"/>
      <c r="J4578" s="1"/>
      <c r="K4578" s="2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2"/>
      <c r="BF4578" s="1"/>
      <c r="BG4578" s="1"/>
      <c r="BH4578" s="1"/>
      <c r="BI4578" s="1"/>
      <c r="BJ4578" s="1"/>
      <c r="BK4578" s="1"/>
      <c r="BL4578" s="1"/>
      <c r="BM4578" s="1"/>
      <c r="BN4578" s="2"/>
      <c r="BO4578" s="1"/>
      <c r="BP4578" s="1"/>
      <c r="BQ4578" s="1"/>
      <c r="BR4578" s="2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2"/>
      <c r="CG4578" s="1"/>
      <c r="CH4578" s="1"/>
      <c r="CI4578" s="2"/>
      <c r="CJ4578" s="1"/>
      <c r="CK4578" s="1"/>
      <c r="CL4578" s="1"/>
      <c r="CM4578" s="1"/>
      <c r="CN4578" s="1"/>
      <c r="CO4578" s="1"/>
      <c r="CP4578" s="1"/>
      <c r="CQ4578" s="1"/>
      <c r="CR4578" s="2"/>
      <c r="CS4578" s="2"/>
      <c r="CT4578" s="2"/>
      <c r="CU4578" s="2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2"/>
      <c r="DR4578" s="1"/>
      <c r="DS4578" s="1"/>
      <c r="DT4578" s="1"/>
      <c r="DU4578" s="2"/>
      <c r="DV4578" s="1"/>
      <c r="DW4578" s="1"/>
    </row>
    <row r="4579" spans="1:127" x14ac:dyDescent="0.3">
      <c r="A4579" s="1"/>
      <c r="B4579" s="1"/>
      <c r="C4579" s="1"/>
      <c r="D4579" s="1"/>
      <c r="E4579" s="1"/>
      <c r="F4579" s="1"/>
      <c r="G4579" s="2"/>
      <c r="H4579" s="2"/>
      <c r="I4579" s="1"/>
      <c r="J4579" s="1"/>
      <c r="K4579" s="2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2"/>
      <c r="BF4579" s="1"/>
      <c r="BG4579" s="1"/>
      <c r="BH4579" s="1"/>
      <c r="BI4579" s="1"/>
      <c r="BJ4579" s="1"/>
      <c r="BK4579" s="1"/>
      <c r="BL4579" s="1"/>
      <c r="BM4579" s="1"/>
      <c r="BN4579" s="2"/>
      <c r="BO4579" s="1"/>
      <c r="BP4579" s="1"/>
      <c r="BQ4579" s="1"/>
      <c r="BR4579" s="2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2"/>
      <c r="CG4579" s="1"/>
      <c r="CH4579" s="1"/>
      <c r="CI4579" s="2"/>
      <c r="CJ4579" s="1"/>
      <c r="CK4579" s="1"/>
      <c r="CL4579" s="1"/>
      <c r="CM4579" s="1"/>
      <c r="CN4579" s="1"/>
      <c r="CO4579" s="1"/>
      <c r="CP4579" s="1"/>
      <c r="CQ4579" s="1"/>
      <c r="CR4579" s="2"/>
      <c r="CS4579" s="2"/>
      <c r="CT4579" s="2"/>
      <c r="CU4579" s="2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2"/>
      <c r="DR4579" s="1"/>
      <c r="DS4579" s="1"/>
      <c r="DT4579" s="1"/>
      <c r="DU4579" s="2"/>
      <c r="DV4579" s="1"/>
      <c r="DW4579" s="1"/>
    </row>
    <row r="4580" spans="1:127" x14ac:dyDescent="0.3">
      <c r="A4580" s="1"/>
      <c r="B4580" s="1"/>
      <c r="C4580" s="1"/>
      <c r="D4580" s="1"/>
      <c r="E4580" s="1"/>
      <c r="F4580" s="1"/>
      <c r="G4580" s="2"/>
      <c r="H4580" s="2"/>
      <c r="I4580" s="1"/>
      <c r="J4580" s="1"/>
      <c r="K4580" s="2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2"/>
      <c r="BF4580" s="1"/>
      <c r="BG4580" s="1"/>
      <c r="BH4580" s="1"/>
      <c r="BI4580" s="1"/>
      <c r="BJ4580" s="1"/>
      <c r="BK4580" s="1"/>
      <c r="BL4580" s="1"/>
      <c r="BM4580" s="1"/>
      <c r="BN4580" s="2"/>
      <c r="BO4580" s="1"/>
      <c r="BP4580" s="1"/>
      <c r="BQ4580" s="1"/>
      <c r="BR4580" s="2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2"/>
      <c r="CG4580" s="1"/>
      <c r="CH4580" s="1"/>
      <c r="CI4580" s="2"/>
      <c r="CJ4580" s="1"/>
      <c r="CK4580" s="1"/>
      <c r="CL4580" s="1"/>
      <c r="CM4580" s="1"/>
      <c r="CN4580" s="1"/>
      <c r="CO4580" s="1"/>
      <c r="CP4580" s="1"/>
      <c r="CQ4580" s="1"/>
      <c r="CR4580" s="2"/>
      <c r="CS4580" s="2"/>
      <c r="CT4580" s="2"/>
      <c r="CU4580" s="2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2"/>
      <c r="DR4580" s="1"/>
      <c r="DS4580" s="1"/>
      <c r="DT4580" s="1"/>
      <c r="DU4580" s="2"/>
      <c r="DV4580" s="1"/>
      <c r="DW4580" s="1"/>
    </row>
    <row r="4581" spans="1:127" x14ac:dyDescent="0.3">
      <c r="A4581" s="1"/>
      <c r="B4581" s="1"/>
      <c r="C4581" s="1"/>
      <c r="D4581" s="1"/>
      <c r="E4581" s="1"/>
      <c r="F4581" s="1"/>
      <c r="G4581" s="2"/>
      <c r="H4581" s="2"/>
      <c r="I4581" s="1"/>
      <c r="J4581" s="1"/>
      <c r="K4581" s="2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2"/>
      <c r="BF4581" s="1"/>
      <c r="BG4581" s="1"/>
      <c r="BH4581" s="1"/>
      <c r="BI4581" s="1"/>
      <c r="BJ4581" s="1"/>
      <c r="BK4581" s="1"/>
      <c r="BL4581" s="1"/>
      <c r="BM4581" s="1"/>
      <c r="BN4581" s="2"/>
      <c r="BO4581" s="1"/>
      <c r="BP4581" s="1"/>
      <c r="BQ4581" s="1"/>
      <c r="BR4581" s="2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2"/>
      <c r="CG4581" s="1"/>
      <c r="CH4581" s="1"/>
      <c r="CI4581" s="2"/>
      <c r="CJ4581" s="1"/>
      <c r="CK4581" s="1"/>
      <c r="CL4581" s="1"/>
      <c r="CM4581" s="1"/>
      <c r="CN4581" s="1"/>
      <c r="CO4581" s="1"/>
      <c r="CP4581" s="1"/>
      <c r="CQ4581" s="1"/>
      <c r="CR4581" s="2"/>
      <c r="CS4581" s="2"/>
      <c r="CT4581" s="2"/>
      <c r="CU4581" s="2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2"/>
      <c r="DR4581" s="1"/>
      <c r="DS4581" s="1"/>
      <c r="DT4581" s="1"/>
      <c r="DU4581" s="2"/>
      <c r="DV4581" s="1"/>
      <c r="DW4581" s="1"/>
    </row>
    <row r="4582" spans="1:127" x14ac:dyDescent="0.3">
      <c r="A4582" s="1"/>
      <c r="B4582" s="1"/>
      <c r="C4582" s="1"/>
      <c r="D4582" s="1"/>
      <c r="E4582" s="1"/>
      <c r="F4582" s="1"/>
      <c r="G4582" s="2"/>
      <c r="H4582" s="2"/>
      <c r="I4582" s="1"/>
      <c r="J4582" s="1"/>
      <c r="K4582" s="2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2"/>
      <c r="BF4582" s="1"/>
      <c r="BG4582" s="1"/>
      <c r="BH4582" s="1"/>
      <c r="BI4582" s="1"/>
      <c r="BJ4582" s="1"/>
      <c r="BK4582" s="1"/>
      <c r="BL4582" s="1"/>
      <c r="BM4582" s="1"/>
      <c r="BN4582" s="2"/>
      <c r="BO4582" s="1"/>
      <c r="BP4582" s="1"/>
      <c r="BQ4582" s="1"/>
      <c r="BR4582" s="2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2"/>
      <c r="CG4582" s="1"/>
      <c r="CH4582" s="1"/>
      <c r="CI4582" s="2"/>
      <c r="CJ4582" s="1"/>
      <c r="CK4582" s="1"/>
      <c r="CL4582" s="1"/>
      <c r="CM4582" s="1"/>
      <c r="CN4582" s="1"/>
      <c r="CO4582" s="1"/>
      <c r="CP4582" s="1"/>
      <c r="CQ4582" s="1"/>
      <c r="CR4582" s="2"/>
      <c r="CS4582" s="2"/>
      <c r="CT4582" s="2"/>
      <c r="CU4582" s="2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2"/>
      <c r="DR4582" s="1"/>
      <c r="DS4582" s="1"/>
      <c r="DT4582" s="1"/>
      <c r="DU4582" s="2"/>
      <c r="DV4582" s="1"/>
      <c r="DW4582" s="1"/>
    </row>
    <row r="4583" spans="1:127" x14ac:dyDescent="0.3">
      <c r="A4583" s="1"/>
      <c r="B4583" s="1"/>
      <c r="C4583" s="1"/>
      <c r="D4583" s="1"/>
      <c r="E4583" s="1"/>
      <c r="F4583" s="1"/>
      <c r="G4583" s="2"/>
      <c r="H4583" s="2"/>
      <c r="I4583" s="1"/>
      <c r="J4583" s="1"/>
      <c r="K4583" s="2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2"/>
      <c r="BF4583" s="1"/>
      <c r="BG4583" s="1"/>
      <c r="BH4583" s="1"/>
      <c r="BI4583" s="1"/>
      <c r="BJ4583" s="1"/>
      <c r="BK4583" s="1"/>
      <c r="BL4583" s="1"/>
      <c r="BM4583" s="1"/>
      <c r="BN4583" s="2"/>
      <c r="BO4583" s="1"/>
      <c r="BP4583" s="1"/>
      <c r="BQ4583" s="1"/>
      <c r="BR4583" s="2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2"/>
      <c r="CG4583" s="1"/>
      <c r="CH4583" s="1"/>
      <c r="CI4583" s="2"/>
      <c r="CJ4583" s="1"/>
      <c r="CK4583" s="1"/>
      <c r="CL4583" s="1"/>
      <c r="CM4583" s="1"/>
      <c r="CN4583" s="1"/>
      <c r="CO4583" s="1"/>
      <c r="CP4583" s="1"/>
      <c r="CQ4583" s="1"/>
      <c r="CR4583" s="2"/>
      <c r="CS4583" s="2"/>
      <c r="CT4583" s="2"/>
      <c r="CU4583" s="2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2"/>
      <c r="DR4583" s="1"/>
      <c r="DS4583" s="1"/>
      <c r="DT4583" s="1"/>
      <c r="DU4583" s="2"/>
      <c r="DV4583" s="1"/>
      <c r="DW4583" s="1"/>
    </row>
    <row r="4584" spans="1:127" x14ac:dyDescent="0.3">
      <c r="A4584" s="1"/>
      <c r="B4584" s="1"/>
      <c r="C4584" s="1"/>
      <c r="D4584" s="1"/>
      <c r="E4584" s="1"/>
      <c r="F4584" s="1"/>
      <c r="G4584" s="2"/>
      <c r="H4584" s="2"/>
      <c r="I4584" s="1"/>
      <c r="J4584" s="1"/>
      <c r="K4584" s="2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2"/>
      <c r="BF4584" s="1"/>
      <c r="BG4584" s="1"/>
      <c r="BH4584" s="1"/>
      <c r="BI4584" s="1"/>
      <c r="BJ4584" s="1"/>
      <c r="BK4584" s="1"/>
      <c r="BL4584" s="1"/>
      <c r="BM4584" s="1"/>
      <c r="BN4584" s="2"/>
      <c r="BO4584" s="1"/>
      <c r="BP4584" s="1"/>
      <c r="BQ4584" s="1"/>
      <c r="BR4584" s="2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2"/>
      <c r="CG4584" s="1"/>
      <c r="CH4584" s="1"/>
      <c r="CI4584" s="2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2"/>
      <c r="CU4584" s="2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2"/>
      <c r="DR4584" s="1"/>
      <c r="DS4584" s="1"/>
      <c r="DT4584" s="1"/>
      <c r="DU4584" s="2"/>
      <c r="DV4584" s="1"/>
      <c r="DW4584" s="1"/>
    </row>
    <row r="4585" spans="1:127" x14ac:dyDescent="0.3">
      <c r="A4585" s="1"/>
      <c r="B4585" s="1"/>
      <c r="C4585" s="1"/>
      <c r="D4585" s="1"/>
      <c r="E4585" s="1"/>
      <c r="F4585" s="1"/>
      <c r="G4585" s="2"/>
      <c r="H4585" s="2"/>
      <c r="I4585" s="1"/>
      <c r="J4585" s="1"/>
      <c r="K4585" s="2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2"/>
      <c r="BF4585" s="1"/>
      <c r="BG4585" s="1"/>
      <c r="BH4585" s="1"/>
      <c r="BI4585" s="1"/>
      <c r="BJ4585" s="1"/>
      <c r="BK4585" s="1"/>
      <c r="BL4585" s="1"/>
      <c r="BM4585" s="1"/>
      <c r="BN4585" s="2"/>
      <c r="BO4585" s="1"/>
      <c r="BP4585" s="1"/>
      <c r="BQ4585" s="1"/>
      <c r="BR4585" s="2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2"/>
      <c r="CG4585" s="1"/>
      <c r="CH4585" s="1"/>
      <c r="CI4585" s="2"/>
      <c r="CJ4585" s="1"/>
      <c r="CK4585" s="1"/>
      <c r="CL4585" s="1"/>
      <c r="CM4585" s="1"/>
      <c r="CN4585" s="1"/>
      <c r="CO4585" s="1"/>
      <c r="CP4585" s="1"/>
      <c r="CQ4585" s="1"/>
      <c r="CR4585" s="2"/>
      <c r="CS4585" s="2"/>
      <c r="CT4585" s="2"/>
      <c r="CU4585" s="2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2"/>
      <c r="DR4585" s="1"/>
      <c r="DS4585" s="1"/>
      <c r="DT4585" s="1"/>
      <c r="DU4585" s="2"/>
      <c r="DV4585" s="1"/>
      <c r="DW4585" s="1"/>
    </row>
    <row r="4586" spans="1:127" x14ac:dyDescent="0.3">
      <c r="A4586" s="1"/>
      <c r="B4586" s="1"/>
      <c r="C4586" s="1"/>
      <c r="D4586" s="1"/>
      <c r="E4586" s="1"/>
      <c r="F4586" s="1"/>
      <c r="G4586" s="2"/>
      <c r="H4586" s="2"/>
      <c r="I4586" s="1"/>
      <c r="J4586" s="1"/>
      <c r="K4586" s="2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2"/>
      <c r="BF4586" s="1"/>
      <c r="BG4586" s="1"/>
      <c r="BH4586" s="1"/>
      <c r="BI4586" s="1"/>
      <c r="BJ4586" s="1"/>
      <c r="BK4586" s="1"/>
      <c r="BL4586" s="1"/>
      <c r="BM4586" s="1"/>
      <c r="BN4586" s="2"/>
      <c r="BO4586" s="1"/>
      <c r="BP4586" s="1"/>
      <c r="BQ4586" s="1"/>
      <c r="BR4586" s="2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2"/>
      <c r="CG4586" s="1"/>
      <c r="CH4586" s="1"/>
      <c r="CI4586" s="2"/>
      <c r="CJ4586" s="1"/>
      <c r="CK4586" s="1"/>
      <c r="CL4586" s="1"/>
      <c r="CM4586" s="1"/>
      <c r="CN4586" s="1"/>
      <c r="CO4586" s="1"/>
      <c r="CP4586" s="1"/>
      <c r="CQ4586" s="1"/>
      <c r="CR4586" s="2"/>
      <c r="CS4586" s="2"/>
      <c r="CT4586" s="2"/>
      <c r="CU4586" s="2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2"/>
      <c r="DR4586" s="1"/>
      <c r="DS4586" s="1"/>
      <c r="DT4586" s="1"/>
      <c r="DU4586" s="2"/>
      <c r="DV4586" s="1"/>
      <c r="DW4586" s="1"/>
    </row>
    <row r="4587" spans="1:127" x14ac:dyDescent="0.3">
      <c r="A4587" s="1"/>
      <c r="B4587" s="1"/>
      <c r="C4587" s="1"/>
      <c r="D4587" s="1"/>
      <c r="E4587" s="1"/>
      <c r="F4587" s="1"/>
      <c r="G4587" s="2"/>
      <c r="H4587" s="2"/>
      <c r="I4587" s="1"/>
      <c r="J4587" s="1"/>
      <c r="K4587" s="2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2"/>
      <c r="BF4587" s="1"/>
      <c r="BG4587" s="1"/>
      <c r="BH4587" s="1"/>
      <c r="BI4587" s="1"/>
      <c r="BJ4587" s="1"/>
      <c r="BK4587" s="1"/>
      <c r="BL4587" s="1"/>
      <c r="BM4587" s="1"/>
      <c r="BN4587" s="2"/>
      <c r="BO4587" s="1"/>
      <c r="BP4587" s="1"/>
      <c r="BQ4587" s="1"/>
      <c r="BR4587" s="2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2"/>
      <c r="CG4587" s="1"/>
      <c r="CH4587" s="1"/>
      <c r="CI4587" s="2"/>
      <c r="CJ4587" s="1"/>
      <c r="CK4587" s="1"/>
      <c r="CL4587" s="1"/>
      <c r="CM4587" s="1"/>
      <c r="CN4587" s="1"/>
      <c r="CO4587" s="1"/>
      <c r="CP4587" s="1"/>
      <c r="CQ4587" s="1"/>
      <c r="CR4587" s="2"/>
      <c r="CS4587" s="2"/>
      <c r="CT4587" s="2"/>
      <c r="CU4587" s="2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2"/>
      <c r="DR4587" s="1"/>
      <c r="DS4587" s="1"/>
      <c r="DT4587" s="1"/>
      <c r="DU4587" s="2"/>
      <c r="DV4587" s="1"/>
      <c r="DW4587" s="1"/>
    </row>
    <row r="4588" spans="1:127" x14ac:dyDescent="0.3">
      <c r="A4588" s="1"/>
      <c r="B4588" s="1"/>
      <c r="C4588" s="1"/>
      <c r="D4588" s="1"/>
      <c r="E4588" s="1"/>
      <c r="F4588" s="1"/>
      <c r="G4588" s="2"/>
      <c r="H4588" s="2"/>
      <c r="I4588" s="1"/>
      <c r="J4588" s="1"/>
      <c r="K4588" s="2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2"/>
      <c r="BF4588" s="1"/>
      <c r="BG4588" s="1"/>
      <c r="BH4588" s="1"/>
      <c r="BI4588" s="1"/>
      <c r="BJ4588" s="1"/>
      <c r="BK4588" s="1"/>
      <c r="BL4588" s="1"/>
      <c r="BM4588" s="1"/>
      <c r="BN4588" s="2"/>
      <c r="BO4588" s="1"/>
      <c r="BP4588" s="1"/>
      <c r="BQ4588" s="1"/>
      <c r="BR4588" s="2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2"/>
      <c r="CG4588" s="1"/>
      <c r="CH4588" s="1"/>
      <c r="CI4588" s="2"/>
      <c r="CJ4588" s="1"/>
      <c r="CK4588" s="1"/>
      <c r="CL4588" s="1"/>
      <c r="CM4588" s="1"/>
      <c r="CN4588" s="1"/>
      <c r="CO4588" s="1"/>
      <c r="CP4588" s="1"/>
      <c r="CQ4588" s="1"/>
      <c r="CR4588" s="2"/>
      <c r="CS4588" s="2"/>
      <c r="CT4588" s="2"/>
      <c r="CU4588" s="2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2"/>
      <c r="DR4588" s="1"/>
      <c r="DS4588" s="1"/>
      <c r="DT4588" s="1"/>
      <c r="DU4588" s="2"/>
      <c r="DV4588" s="1"/>
      <c r="DW4588" s="1"/>
    </row>
    <row r="4589" spans="1:127" x14ac:dyDescent="0.3">
      <c r="A4589" s="1"/>
      <c r="B4589" s="1"/>
      <c r="C4589" s="1"/>
      <c r="D4589" s="1"/>
      <c r="E4589" s="1"/>
      <c r="F4589" s="1"/>
      <c r="G4589" s="1"/>
      <c r="H4589" s="2"/>
      <c r="I4589" s="1"/>
      <c r="J4589" s="1"/>
      <c r="K4589" s="2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2"/>
      <c r="BF4589" s="1"/>
      <c r="BG4589" s="1"/>
      <c r="BH4589" s="1"/>
      <c r="BI4589" s="1"/>
      <c r="BJ4589" s="1"/>
      <c r="BK4589" s="1"/>
      <c r="BL4589" s="1"/>
      <c r="BM4589" s="1"/>
      <c r="BN4589" s="2"/>
      <c r="BO4589" s="1"/>
      <c r="BP4589" s="1"/>
      <c r="BQ4589" s="1"/>
      <c r="BR4589" s="2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2"/>
      <c r="CG4589" s="1"/>
      <c r="CH4589" s="1"/>
      <c r="CI4589" s="2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2"/>
      <c r="DR4589" s="1"/>
      <c r="DS4589" s="1"/>
      <c r="DT4589" s="1"/>
      <c r="DU4589" s="2"/>
      <c r="DV4589" s="1"/>
      <c r="DW4589" s="1"/>
    </row>
    <row r="4590" spans="1:127" x14ac:dyDescent="0.3">
      <c r="A4590" s="1"/>
      <c r="B4590" s="1"/>
      <c r="C4590" s="1"/>
      <c r="D4590" s="1"/>
      <c r="E4590" s="1"/>
      <c r="F4590" s="1"/>
      <c r="G4590" s="2"/>
      <c r="H4590" s="2"/>
      <c r="I4590" s="1"/>
      <c r="J4590" s="1"/>
      <c r="K4590" s="2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2"/>
      <c r="BF4590" s="1"/>
      <c r="BG4590" s="1"/>
      <c r="BH4590" s="1"/>
      <c r="BI4590" s="1"/>
      <c r="BJ4590" s="1"/>
      <c r="BK4590" s="1"/>
      <c r="BL4590" s="1"/>
      <c r="BM4590" s="1"/>
      <c r="BN4590" s="2"/>
      <c r="BO4590" s="1"/>
      <c r="BP4590" s="1"/>
      <c r="BQ4590" s="1"/>
      <c r="BR4590" s="2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2"/>
      <c r="CG4590" s="1"/>
      <c r="CH4590" s="1"/>
      <c r="CI4590" s="2"/>
      <c r="CJ4590" s="1"/>
      <c r="CK4590" s="1"/>
      <c r="CL4590" s="1"/>
      <c r="CM4590" s="1"/>
      <c r="CN4590" s="1"/>
      <c r="CO4590" s="1"/>
      <c r="CP4590" s="1"/>
      <c r="CQ4590" s="1"/>
      <c r="CR4590" s="2"/>
      <c r="CS4590" s="2"/>
      <c r="CT4590" s="2"/>
      <c r="CU4590" s="2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2"/>
      <c r="DR4590" s="1"/>
      <c r="DS4590" s="1"/>
      <c r="DT4590" s="1"/>
      <c r="DU4590" s="2"/>
      <c r="DV4590" s="1"/>
      <c r="DW4590" s="1"/>
    </row>
    <row r="4591" spans="1:127" x14ac:dyDescent="0.3">
      <c r="A4591" s="1"/>
      <c r="B4591" s="1"/>
      <c r="C4591" s="1"/>
      <c r="D4591" s="1"/>
      <c r="E4591" s="1"/>
      <c r="F4591" s="1"/>
      <c r="G4591" s="2"/>
      <c r="H4591" s="2"/>
      <c r="I4591" s="1"/>
      <c r="J4591" s="1"/>
      <c r="K4591" s="2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2"/>
      <c r="BF4591" s="1"/>
      <c r="BG4591" s="1"/>
      <c r="BH4591" s="1"/>
      <c r="BI4591" s="1"/>
      <c r="BJ4591" s="1"/>
      <c r="BK4591" s="1"/>
      <c r="BL4591" s="1"/>
      <c r="BM4591" s="1"/>
      <c r="BN4591" s="2"/>
      <c r="BO4591" s="1"/>
      <c r="BP4591" s="1"/>
      <c r="BQ4591" s="1"/>
      <c r="BR4591" s="2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2"/>
      <c r="CG4591" s="1"/>
      <c r="CH4591" s="1"/>
      <c r="CI4591" s="2"/>
      <c r="CJ4591" s="1"/>
      <c r="CK4591" s="1"/>
      <c r="CL4591" s="1"/>
      <c r="CM4591" s="1"/>
      <c r="CN4591" s="1"/>
      <c r="CO4591" s="1"/>
      <c r="CP4591" s="1"/>
      <c r="CQ4591" s="1"/>
      <c r="CR4591" s="2"/>
      <c r="CS4591" s="2"/>
      <c r="CT4591" s="2"/>
      <c r="CU4591" s="2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2"/>
      <c r="DR4591" s="1"/>
      <c r="DS4591" s="1"/>
      <c r="DT4591" s="1"/>
      <c r="DU4591" s="2"/>
      <c r="DV4591" s="1"/>
      <c r="DW4591" s="1"/>
    </row>
    <row r="4592" spans="1:127" x14ac:dyDescent="0.3">
      <c r="A4592" s="1"/>
      <c r="B4592" s="1"/>
      <c r="C4592" s="1"/>
      <c r="D4592" s="1"/>
      <c r="E4592" s="1"/>
      <c r="F4592" s="1"/>
      <c r="G4592" s="2"/>
      <c r="H4592" s="2"/>
      <c r="I4592" s="1"/>
      <c r="J4592" s="1"/>
      <c r="K4592" s="2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2"/>
      <c r="BF4592" s="1"/>
      <c r="BG4592" s="1"/>
      <c r="BH4592" s="1"/>
      <c r="BI4592" s="1"/>
      <c r="BJ4592" s="1"/>
      <c r="BK4592" s="1"/>
      <c r="BL4592" s="1"/>
      <c r="BM4592" s="1"/>
      <c r="BN4592" s="2"/>
      <c r="BO4592" s="1"/>
      <c r="BP4592" s="1"/>
      <c r="BQ4592" s="1"/>
      <c r="BR4592" s="2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2"/>
      <c r="CG4592" s="1"/>
      <c r="CH4592" s="1"/>
      <c r="CI4592" s="2"/>
      <c r="CJ4592" s="1"/>
      <c r="CK4592" s="1"/>
      <c r="CL4592" s="1"/>
      <c r="CM4592" s="1"/>
      <c r="CN4592" s="1"/>
      <c r="CO4592" s="1"/>
      <c r="CP4592" s="1"/>
      <c r="CQ4592" s="1"/>
      <c r="CR4592" s="2"/>
      <c r="CS4592" s="2"/>
      <c r="CT4592" s="2"/>
      <c r="CU4592" s="2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2"/>
      <c r="DR4592" s="1"/>
      <c r="DS4592" s="1"/>
      <c r="DT4592" s="1"/>
      <c r="DU4592" s="2"/>
      <c r="DV4592" s="1"/>
      <c r="DW4592" s="1"/>
    </row>
    <row r="4593" spans="1:127" x14ac:dyDescent="0.3">
      <c r="A4593" s="1"/>
      <c r="B4593" s="1"/>
      <c r="C4593" s="1"/>
      <c r="D4593" s="1"/>
      <c r="E4593" s="1"/>
      <c r="F4593" s="1"/>
      <c r="G4593" s="2"/>
      <c r="H4593" s="2"/>
      <c r="I4593" s="1"/>
      <c r="J4593" s="1"/>
      <c r="K4593" s="2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2"/>
      <c r="BF4593" s="1"/>
      <c r="BG4593" s="1"/>
      <c r="BH4593" s="1"/>
      <c r="BI4593" s="1"/>
      <c r="BJ4593" s="1"/>
      <c r="BK4593" s="1"/>
      <c r="BL4593" s="1"/>
      <c r="BM4593" s="1"/>
      <c r="BN4593" s="2"/>
      <c r="BO4593" s="1"/>
      <c r="BP4593" s="1"/>
      <c r="BQ4593" s="1"/>
      <c r="BR4593" s="2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2"/>
      <c r="CG4593" s="1"/>
      <c r="CH4593" s="1"/>
      <c r="CI4593" s="2"/>
      <c r="CJ4593" s="1"/>
      <c r="CK4593" s="1"/>
      <c r="CL4593" s="1"/>
      <c r="CM4593" s="1"/>
      <c r="CN4593" s="1"/>
      <c r="CO4593" s="1"/>
      <c r="CP4593" s="1"/>
      <c r="CQ4593" s="1"/>
      <c r="CR4593" s="2"/>
      <c r="CS4593" s="2"/>
      <c r="CT4593" s="2"/>
      <c r="CU4593" s="2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2"/>
      <c r="DR4593" s="1"/>
      <c r="DS4593" s="1"/>
      <c r="DT4593" s="1"/>
      <c r="DU4593" s="2"/>
      <c r="DV4593" s="1"/>
      <c r="DW4593" s="1"/>
    </row>
    <row r="4594" spans="1:127" x14ac:dyDescent="0.3">
      <c r="A4594" s="1"/>
      <c r="B4594" s="1"/>
      <c r="C4594" s="1"/>
      <c r="D4594" s="1"/>
      <c r="E4594" s="1"/>
      <c r="F4594" s="1"/>
      <c r="G4594" s="2"/>
      <c r="H4594" s="2"/>
      <c r="I4594" s="1"/>
      <c r="J4594" s="1"/>
      <c r="K4594" s="2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2"/>
      <c r="BF4594" s="1"/>
      <c r="BG4594" s="1"/>
      <c r="BH4594" s="1"/>
      <c r="BI4594" s="1"/>
      <c r="BJ4594" s="1"/>
      <c r="BK4594" s="1"/>
      <c r="BL4594" s="1"/>
      <c r="BM4594" s="1"/>
      <c r="BN4594" s="2"/>
      <c r="BO4594" s="1"/>
      <c r="BP4594" s="1"/>
      <c r="BQ4594" s="1"/>
      <c r="BR4594" s="2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2"/>
      <c r="CG4594" s="1"/>
      <c r="CH4594" s="1"/>
      <c r="CI4594" s="2"/>
      <c r="CJ4594" s="1"/>
      <c r="CK4594" s="1"/>
      <c r="CL4594" s="1"/>
      <c r="CM4594" s="1"/>
      <c r="CN4594" s="1"/>
      <c r="CO4594" s="1"/>
      <c r="CP4594" s="1"/>
      <c r="CQ4594" s="1"/>
      <c r="CR4594" s="2"/>
      <c r="CS4594" s="2"/>
      <c r="CT4594" s="2"/>
      <c r="CU4594" s="2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2"/>
      <c r="DR4594" s="1"/>
      <c r="DS4594" s="1"/>
      <c r="DT4594" s="1"/>
      <c r="DU4594" s="2"/>
      <c r="DV4594" s="1"/>
      <c r="DW4594" s="1"/>
    </row>
    <row r="4595" spans="1:127" x14ac:dyDescent="0.3">
      <c r="A4595" s="1"/>
      <c r="B4595" s="1"/>
      <c r="C4595" s="1"/>
      <c r="D4595" s="1"/>
      <c r="E4595" s="1"/>
      <c r="F4595" s="1"/>
      <c r="G4595" s="2"/>
      <c r="H4595" s="2"/>
      <c r="I4595" s="1"/>
      <c r="J4595" s="1"/>
      <c r="K4595" s="2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2"/>
      <c r="BF4595" s="1"/>
      <c r="BG4595" s="1"/>
      <c r="BH4595" s="1"/>
      <c r="BI4595" s="1"/>
      <c r="BJ4595" s="1"/>
      <c r="BK4595" s="1"/>
      <c r="BL4595" s="1"/>
      <c r="BM4595" s="1"/>
      <c r="BN4595" s="2"/>
      <c r="BO4595" s="1"/>
      <c r="BP4595" s="1"/>
      <c r="BQ4595" s="1"/>
      <c r="BR4595" s="2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2"/>
      <c r="CG4595" s="1"/>
      <c r="CH4595" s="1"/>
      <c r="CI4595" s="2"/>
      <c r="CJ4595" s="1"/>
      <c r="CK4595" s="1"/>
      <c r="CL4595" s="1"/>
      <c r="CM4595" s="1"/>
      <c r="CN4595" s="1"/>
      <c r="CO4595" s="1"/>
      <c r="CP4595" s="1"/>
      <c r="CQ4595" s="1"/>
      <c r="CR4595" s="2"/>
      <c r="CS4595" s="2"/>
      <c r="CT4595" s="2"/>
      <c r="CU4595" s="2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2"/>
      <c r="DR4595" s="1"/>
      <c r="DS4595" s="1"/>
      <c r="DT4595" s="1"/>
      <c r="DU4595" s="2"/>
      <c r="DV4595" s="1"/>
      <c r="DW4595" s="1"/>
    </row>
    <row r="4596" spans="1:127" x14ac:dyDescent="0.3">
      <c r="A4596" s="1"/>
      <c r="B4596" s="1"/>
      <c r="C4596" s="1"/>
      <c r="D4596" s="1"/>
      <c r="E4596" s="1"/>
      <c r="F4596" s="1"/>
      <c r="G4596" s="2"/>
      <c r="H4596" s="2"/>
      <c r="I4596" s="1"/>
      <c r="J4596" s="1"/>
      <c r="K4596" s="2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2"/>
      <c r="BF4596" s="1"/>
      <c r="BG4596" s="1"/>
      <c r="BH4596" s="1"/>
      <c r="BI4596" s="1"/>
      <c r="BJ4596" s="1"/>
      <c r="BK4596" s="1"/>
      <c r="BL4596" s="1"/>
      <c r="BM4596" s="1"/>
      <c r="BN4596" s="2"/>
      <c r="BO4596" s="1"/>
      <c r="BP4596" s="1"/>
      <c r="BQ4596" s="1"/>
      <c r="BR4596" s="2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2"/>
      <c r="CG4596" s="1"/>
      <c r="CH4596" s="1"/>
      <c r="CI4596" s="2"/>
      <c r="CJ4596" s="1"/>
      <c r="CK4596" s="1"/>
      <c r="CL4596" s="1"/>
      <c r="CM4596" s="1"/>
      <c r="CN4596" s="1"/>
      <c r="CO4596" s="1"/>
      <c r="CP4596" s="1"/>
      <c r="CQ4596" s="1"/>
      <c r="CR4596" s="2"/>
      <c r="CS4596" s="2"/>
      <c r="CT4596" s="2"/>
      <c r="CU4596" s="2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2"/>
      <c r="DR4596" s="1"/>
      <c r="DS4596" s="1"/>
      <c r="DT4596" s="1"/>
      <c r="DU4596" s="2"/>
      <c r="DV4596" s="1"/>
      <c r="DW4596" s="1"/>
    </row>
    <row r="4597" spans="1:127" x14ac:dyDescent="0.3">
      <c r="A4597" s="1"/>
      <c r="B4597" s="1"/>
      <c r="C4597" s="1"/>
      <c r="D4597" s="1"/>
      <c r="E4597" s="1"/>
      <c r="F4597" s="1"/>
      <c r="G4597" s="2"/>
      <c r="H4597" s="2"/>
      <c r="I4597" s="1"/>
      <c r="J4597" s="1"/>
      <c r="K4597" s="2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2"/>
      <c r="BF4597" s="1"/>
      <c r="BG4597" s="1"/>
      <c r="BH4597" s="1"/>
      <c r="BI4597" s="1"/>
      <c r="BJ4597" s="1"/>
      <c r="BK4597" s="1"/>
      <c r="BL4597" s="1"/>
      <c r="BM4597" s="1"/>
      <c r="BN4597" s="2"/>
      <c r="BO4597" s="1"/>
      <c r="BP4597" s="1"/>
      <c r="BQ4597" s="1"/>
      <c r="BR4597" s="2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2"/>
      <c r="CG4597" s="1"/>
      <c r="CH4597" s="1"/>
      <c r="CI4597" s="2"/>
      <c r="CJ4597" s="1"/>
      <c r="CK4597" s="1"/>
      <c r="CL4597" s="1"/>
      <c r="CM4597" s="1"/>
      <c r="CN4597" s="1"/>
      <c r="CO4597" s="1"/>
      <c r="CP4597" s="1"/>
      <c r="CQ4597" s="1"/>
      <c r="CR4597" s="2"/>
      <c r="CS4597" s="2"/>
      <c r="CT4597" s="2"/>
      <c r="CU4597" s="2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2"/>
      <c r="DR4597" s="1"/>
      <c r="DS4597" s="1"/>
      <c r="DT4597" s="1"/>
      <c r="DU4597" s="2"/>
      <c r="DV4597" s="1"/>
      <c r="DW4597" s="1"/>
    </row>
    <row r="4598" spans="1:127" x14ac:dyDescent="0.3">
      <c r="A4598" s="1"/>
      <c r="B4598" s="1"/>
      <c r="C4598" s="1"/>
      <c r="D4598" s="1"/>
      <c r="E4598" s="1"/>
      <c r="F4598" s="1"/>
      <c r="G4598" s="2"/>
      <c r="H4598" s="2"/>
      <c r="I4598" s="1"/>
      <c r="J4598" s="1"/>
      <c r="K4598" s="2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2"/>
      <c r="BF4598" s="1"/>
      <c r="BG4598" s="1"/>
      <c r="BH4598" s="1"/>
      <c r="BI4598" s="1"/>
      <c r="BJ4598" s="1"/>
      <c r="BK4598" s="1"/>
      <c r="BL4598" s="1"/>
      <c r="BM4598" s="1"/>
      <c r="BN4598" s="2"/>
      <c r="BO4598" s="1"/>
      <c r="BP4598" s="1"/>
      <c r="BQ4598" s="1"/>
      <c r="BR4598" s="2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2"/>
      <c r="CG4598" s="1"/>
      <c r="CH4598" s="1"/>
      <c r="CI4598" s="2"/>
      <c r="CJ4598" s="1"/>
      <c r="CK4598" s="1"/>
      <c r="CL4598" s="1"/>
      <c r="CM4598" s="1"/>
      <c r="CN4598" s="1"/>
      <c r="CO4598" s="1"/>
      <c r="CP4598" s="1"/>
      <c r="CQ4598" s="1"/>
      <c r="CR4598" s="2"/>
      <c r="CS4598" s="2"/>
      <c r="CT4598" s="2"/>
      <c r="CU4598" s="2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2"/>
      <c r="DR4598" s="1"/>
      <c r="DS4598" s="1"/>
      <c r="DT4598" s="1"/>
      <c r="DU4598" s="2"/>
      <c r="DV4598" s="1"/>
      <c r="DW4598" s="1"/>
    </row>
    <row r="4599" spans="1:127" x14ac:dyDescent="0.3">
      <c r="A4599" s="1"/>
      <c r="B4599" s="1"/>
      <c r="C4599" s="1"/>
      <c r="D4599" s="1"/>
      <c r="E4599" s="1"/>
      <c r="F4599" s="1"/>
      <c r="G4599" s="2"/>
      <c r="H4599" s="2"/>
      <c r="I4599" s="1"/>
      <c r="J4599" s="1"/>
      <c r="K4599" s="2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2"/>
      <c r="BF4599" s="1"/>
      <c r="BG4599" s="1"/>
      <c r="BH4599" s="1"/>
      <c r="BI4599" s="1"/>
      <c r="BJ4599" s="1"/>
      <c r="BK4599" s="1"/>
      <c r="BL4599" s="1"/>
      <c r="BM4599" s="1"/>
      <c r="BN4599" s="2"/>
      <c r="BO4599" s="1"/>
      <c r="BP4599" s="1"/>
      <c r="BQ4599" s="1"/>
      <c r="BR4599" s="2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2"/>
      <c r="CG4599" s="1"/>
      <c r="CH4599" s="1"/>
      <c r="CI4599" s="2"/>
      <c r="CJ4599" s="1"/>
      <c r="CK4599" s="1"/>
      <c r="CL4599" s="1"/>
      <c r="CM4599" s="1"/>
      <c r="CN4599" s="1"/>
      <c r="CO4599" s="1"/>
      <c r="CP4599" s="1"/>
      <c r="CQ4599" s="1"/>
      <c r="CR4599" s="2"/>
      <c r="CS4599" s="2"/>
      <c r="CT4599" s="2"/>
      <c r="CU4599" s="2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2"/>
      <c r="DR4599" s="1"/>
      <c r="DS4599" s="1"/>
      <c r="DT4599" s="1"/>
      <c r="DU4599" s="2"/>
      <c r="DV4599" s="1"/>
      <c r="DW4599" s="1"/>
    </row>
    <row r="4600" spans="1:127" x14ac:dyDescent="0.3">
      <c r="A4600" s="1"/>
      <c r="B4600" s="1"/>
      <c r="C4600" s="1"/>
      <c r="D4600" s="1"/>
      <c r="E4600" s="1"/>
      <c r="F4600" s="1"/>
      <c r="G4600" s="2"/>
      <c r="H4600" s="2"/>
      <c r="I4600" s="1"/>
      <c r="J4600" s="1"/>
      <c r="K4600" s="2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2"/>
      <c r="BF4600" s="1"/>
      <c r="BG4600" s="1"/>
      <c r="BH4600" s="1"/>
      <c r="BI4600" s="1"/>
      <c r="BJ4600" s="1"/>
      <c r="BK4600" s="1"/>
      <c r="BL4600" s="1"/>
      <c r="BM4600" s="1"/>
      <c r="BN4600" s="2"/>
      <c r="BO4600" s="1"/>
      <c r="BP4600" s="1"/>
      <c r="BQ4600" s="1"/>
      <c r="BR4600" s="2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2"/>
      <c r="CG4600" s="1"/>
      <c r="CH4600" s="1"/>
      <c r="CI4600" s="2"/>
      <c r="CJ4600" s="1"/>
      <c r="CK4600" s="1"/>
      <c r="CL4600" s="1"/>
      <c r="CM4600" s="1"/>
      <c r="CN4600" s="1"/>
      <c r="CO4600" s="1"/>
      <c r="CP4600" s="1"/>
      <c r="CQ4600" s="1"/>
      <c r="CR4600" s="2"/>
      <c r="CS4600" s="2"/>
      <c r="CT4600" s="2"/>
      <c r="CU4600" s="2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2"/>
      <c r="DR4600" s="1"/>
      <c r="DS4600" s="1"/>
      <c r="DT4600" s="1"/>
      <c r="DU4600" s="2"/>
      <c r="DV4600" s="1"/>
      <c r="DW4600" s="1"/>
    </row>
    <row r="4601" spans="1:127" x14ac:dyDescent="0.3">
      <c r="A4601" s="1"/>
      <c r="B4601" s="1"/>
      <c r="C4601" s="1"/>
      <c r="D4601" s="1"/>
      <c r="E4601" s="1"/>
      <c r="F4601" s="1"/>
      <c r="G4601" s="1"/>
      <c r="H4601" s="2"/>
      <c r="I4601" s="1"/>
      <c r="J4601" s="1"/>
      <c r="K4601" s="2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2"/>
      <c r="BF4601" s="1"/>
      <c r="BG4601" s="1"/>
      <c r="BH4601" s="1"/>
      <c r="BI4601" s="1"/>
      <c r="BJ4601" s="1"/>
      <c r="BK4601" s="1"/>
      <c r="BL4601" s="1"/>
      <c r="BM4601" s="1"/>
      <c r="BN4601" s="2"/>
      <c r="BO4601" s="1"/>
      <c r="BP4601" s="1"/>
      <c r="BQ4601" s="1"/>
      <c r="BR4601" s="2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2"/>
      <c r="CG4601" s="1"/>
      <c r="CH4601" s="1"/>
      <c r="CI4601" s="2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2"/>
      <c r="DR4601" s="1"/>
      <c r="DS4601" s="1"/>
      <c r="DT4601" s="1"/>
      <c r="DU4601" s="1"/>
      <c r="DV4601" s="1"/>
      <c r="DW4601" s="1"/>
    </row>
    <row r="4602" spans="1:127" x14ac:dyDescent="0.3">
      <c r="A4602" s="1"/>
      <c r="B4602" s="1"/>
      <c r="C4602" s="1"/>
      <c r="D4602" s="1"/>
      <c r="E4602" s="1"/>
      <c r="F4602" s="1"/>
      <c r="G4602" s="1"/>
      <c r="H4602" s="2"/>
      <c r="I4602" s="1"/>
      <c r="J4602" s="1"/>
      <c r="K4602" s="2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2"/>
      <c r="BF4602" s="1"/>
      <c r="BG4602" s="1"/>
      <c r="BH4602" s="1"/>
      <c r="BI4602" s="1"/>
      <c r="BJ4602" s="1"/>
      <c r="BK4602" s="1"/>
      <c r="BL4602" s="1"/>
      <c r="BM4602" s="1"/>
      <c r="BN4602" s="2"/>
      <c r="BO4602" s="1"/>
      <c r="BP4602" s="1"/>
      <c r="BQ4602" s="1"/>
      <c r="BR4602" s="2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2"/>
      <c r="CG4602" s="1"/>
      <c r="CH4602" s="1"/>
      <c r="CI4602" s="2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2"/>
      <c r="DR4602" s="1"/>
      <c r="DS4602" s="1"/>
      <c r="DT4602" s="1"/>
      <c r="DU4602" s="1"/>
      <c r="DV4602" s="1"/>
      <c r="DW4602" s="1"/>
    </row>
    <row r="4603" spans="1:127" x14ac:dyDescent="0.3">
      <c r="A4603" s="1"/>
      <c r="B4603" s="1"/>
      <c r="C4603" s="1"/>
      <c r="D4603" s="1"/>
      <c r="E4603" s="1"/>
      <c r="F4603" s="1"/>
      <c r="G4603" s="2"/>
      <c r="H4603" s="2"/>
      <c r="I4603" s="1"/>
      <c r="J4603" s="1"/>
      <c r="K4603" s="2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2"/>
      <c r="BF4603" s="1"/>
      <c r="BG4603" s="1"/>
      <c r="BH4603" s="1"/>
      <c r="BI4603" s="1"/>
      <c r="BJ4603" s="1"/>
      <c r="BK4603" s="1"/>
      <c r="BL4603" s="1"/>
      <c r="BM4603" s="1"/>
      <c r="BN4603" s="2"/>
      <c r="BO4603" s="1"/>
      <c r="BP4603" s="1"/>
      <c r="BQ4603" s="1"/>
      <c r="BR4603" s="2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2"/>
      <c r="CG4603" s="1"/>
      <c r="CH4603" s="1"/>
      <c r="CI4603" s="2"/>
      <c r="CJ4603" s="1"/>
      <c r="CK4603" s="1"/>
      <c r="CL4603" s="1"/>
      <c r="CM4603" s="1"/>
      <c r="CN4603" s="1"/>
      <c r="CO4603" s="1"/>
      <c r="CP4603" s="1"/>
      <c r="CQ4603" s="1"/>
      <c r="CR4603" s="2"/>
      <c r="CS4603" s="2"/>
      <c r="CT4603" s="2"/>
      <c r="CU4603" s="2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2"/>
      <c r="DR4603" s="1"/>
      <c r="DS4603" s="1"/>
      <c r="DT4603" s="1"/>
      <c r="DU4603" s="2"/>
      <c r="DV4603" s="1"/>
      <c r="DW4603" s="1"/>
    </row>
    <row r="4604" spans="1:127" x14ac:dyDescent="0.3">
      <c r="A4604" s="1"/>
      <c r="B4604" s="1"/>
      <c r="C4604" s="1"/>
      <c r="D4604" s="1"/>
      <c r="E4604" s="1"/>
      <c r="F4604" s="1"/>
      <c r="G4604" s="1"/>
      <c r="H4604" s="2"/>
      <c r="I4604" s="1"/>
      <c r="J4604" s="1"/>
      <c r="K4604" s="2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2"/>
      <c r="BO4604" s="1"/>
      <c r="BP4604" s="1"/>
      <c r="BQ4604" s="1"/>
      <c r="BR4604" s="2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2"/>
      <c r="CG4604" s="1"/>
      <c r="CH4604" s="1"/>
      <c r="CI4604" s="2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2"/>
      <c r="DR4604" s="1"/>
      <c r="DS4604" s="1"/>
      <c r="DT4604" s="1"/>
      <c r="DU4604" s="1"/>
      <c r="DV4604" s="1"/>
      <c r="DW4604" s="1"/>
    </row>
    <row r="4605" spans="1:127" x14ac:dyDescent="0.3">
      <c r="A4605" s="1"/>
      <c r="B4605" s="1"/>
      <c r="C4605" s="1"/>
      <c r="D4605" s="1"/>
      <c r="E4605" s="1"/>
      <c r="F4605" s="1"/>
      <c r="G4605" s="2"/>
      <c r="H4605" s="2"/>
      <c r="I4605" s="1"/>
      <c r="J4605" s="1"/>
      <c r="K4605" s="2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2"/>
      <c r="BF4605" s="1"/>
      <c r="BG4605" s="1"/>
      <c r="BH4605" s="1"/>
      <c r="BI4605" s="1"/>
      <c r="BJ4605" s="1"/>
      <c r="BK4605" s="1"/>
      <c r="BL4605" s="1"/>
      <c r="BM4605" s="1"/>
      <c r="BN4605" s="2"/>
      <c r="BO4605" s="1"/>
      <c r="BP4605" s="1"/>
      <c r="BQ4605" s="1"/>
      <c r="BR4605" s="2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2"/>
      <c r="CG4605" s="1"/>
      <c r="CH4605" s="1"/>
      <c r="CI4605" s="2"/>
      <c r="CJ4605" s="1"/>
      <c r="CK4605" s="1"/>
      <c r="CL4605" s="1"/>
      <c r="CM4605" s="1"/>
      <c r="CN4605" s="1"/>
      <c r="CO4605" s="1"/>
      <c r="CP4605" s="1"/>
      <c r="CQ4605" s="1"/>
      <c r="CR4605" s="2"/>
      <c r="CS4605" s="2"/>
      <c r="CT4605" s="2"/>
      <c r="CU4605" s="2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2"/>
      <c r="DR4605" s="1"/>
      <c r="DS4605" s="1"/>
      <c r="DT4605" s="1"/>
      <c r="DU4605" s="2"/>
      <c r="DV4605" s="1"/>
      <c r="DW4605" s="1"/>
    </row>
    <row r="4606" spans="1:127" x14ac:dyDescent="0.3">
      <c r="A4606" s="1"/>
      <c r="B4606" s="1"/>
      <c r="C4606" s="1"/>
      <c r="D4606" s="1"/>
      <c r="E4606" s="1"/>
      <c r="F4606" s="1"/>
      <c r="G4606" s="2"/>
      <c r="H4606" s="2"/>
      <c r="I4606" s="1"/>
      <c r="J4606" s="1"/>
      <c r="K4606" s="2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2"/>
      <c r="BF4606" s="1"/>
      <c r="BG4606" s="1"/>
      <c r="BH4606" s="1"/>
      <c r="BI4606" s="1"/>
      <c r="BJ4606" s="1"/>
      <c r="BK4606" s="1"/>
      <c r="BL4606" s="1"/>
      <c r="BM4606" s="1"/>
      <c r="BN4606" s="2"/>
      <c r="BO4606" s="1"/>
      <c r="BP4606" s="1"/>
      <c r="BQ4606" s="1"/>
      <c r="BR4606" s="2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2"/>
      <c r="CG4606" s="1"/>
      <c r="CH4606" s="1"/>
      <c r="CI4606" s="2"/>
      <c r="CJ4606" s="1"/>
      <c r="CK4606" s="1"/>
      <c r="CL4606" s="1"/>
      <c r="CM4606" s="1"/>
      <c r="CN4606" s="1"/>
      <c r="CO4606" s="1"/>
      <c r="CP4606" s="1"/>
      <c r="CQ4606" s="1"/>
      <c r="CR4606" s="2"/>
      <c r="CS4606" s="2"/>
      <c r="CT4606" s="2"/>
      <c r="CU4606" s="2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2"/>
      <c r="DR4606" s="1"/>
      <c r="DS4606" s="1"/>
      <c r="DT4606" s="1"/>
      <c r="DU4606" s="2"/>
      <c r="DV4606" s="1"/>
      <c r="DW4606" s="1"/>
    </row>
    <row r="4607" spans="1:127" x14ac:dyDescent="0.3">
      <c r="A4607" s="1"/>
      <c r="B4607" s="1"/>
      <c r="C4607" s="1"/>
      <c r="D4607" s="1"/>
      <c r="E4607" s="1"/>
      <c r="F4607" s="1"/>
      <c r="G4607" s="2"/>
      <c r="H4607" s="2"/>
      <c r="I4607" s="1"/>
      <c r="J4607" s="1"/>
      <c r="K4607" s="2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2"/>
      <c r="BF4607" s="1"/>
      <c r="BG4607" s="1"/>
      <c r="BH4607" s="1"/>
      <c r="BI4607" s="1"/>
      <c r="BJ4607" s="1"/>
      <c r="BK4607" s="1"/>
      <c r="BL4607" s="1"/>
      <c r="BM4607" s="1"/>
      <c r="BN4607" s="2"/>
      <c r="BO4607" s="1"/>
      <c r="BP4607" s="2"/>
      <c r="BQ4607" s="1"/>
      <c r="BR4607" s="2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2"/>
      <c r="CG4607" s="1"/>
      <c r="CH4607" s="1"/>
      <c r="CI4607" s="2"/>
      <c r="CJ4607" s="1"/>
      <c r="CK4607" s="1"/>
      <c r="CL4607" s="1"/>
      <c r="CM4607" s="1"/>
      <c r="CN4607" s="1"/>
      <c r="CO4607" s="1"/>
      <c r="CP4607" s="1"/>
      <c r="CQ4607" s="1"/>
      <c r="CR4607" s="2"/>
      <c r="CS4607" s="2"/>
      <c r="CT4607" s="2"/>
      <c r="CU4607" s="2"/>
      <c r="CV4607" s="1"/>
      <c r="CW4607" s="1"/>
      <c r="CX4607" s="2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2"/>
      <c r="DR4607" s="1"/>
      <c r="DS4607" s="1"/>
      <c r="DT4607" s="1"/>
      <c r="DU4607" s="1"/>
      <c r="DV4607" s="1"/>
      <c r="DW4607" s="1"/>
    </row>
    <row r="4608" spans="1:127" x14ac:dyDescent="0.3">
      <c r="A4608" s="1"/>
      <c r="B4608" s="1"/>
      <c r="C4608" s="1"/>
      <c r="D4608" s="1"/>
      <c r="E4608" s="1"/>
      <c r="F4608" s="1"/>
      <c r="G4608" s="2"/>
      <c r="H4608" s="2"/>
      <c r="I4608" s="1"/>
      <c r="J4608" s="1"/>
      <c r="K4608" s="2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2"/>
      <c r="BF4608" s="1"/>
      <c r="BG4608" s="1"/>
      <c r="BH4608" s="1"/>
      <c r="BI4608" s="1"/>
      <c r="BJ4608" s="1"/>
      <c r="BK4608" s="1"/>
      <c r="BL4608" s="1"/>
      <c r="BM4608" s="1"/>
      <c r="BN4608" s="2"/>
      <c r="BO4608" s="1"/>
      <c r="BP4608" s="2"/>
      <c r="BQ4608" s="1"/>
      <c r="BR4608" s="2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2"/>
      <c r="CG4608" s="1"/>
      <c r="CH4608" s="1"/>
      <c r="CI4608" s="2"/>
      <c r="CJ4608" s="1"/>
      <c r="CK4608" s="1"/>
      <c r="CL4608" s="1"/>
      <c r="CM4608" s="1"/>
      <c r="CN4608" s="1"/>
      <c r="CO4608" s="1"/>
      <c r="CP4608" s="1"/>
      <c r="CQ4608" s="1"/>
      <c r="CR4608" s="2"/>
      <c r="CS4608" s="2"/>
      <c r="CT4608" s="2"/>
      <c r="CU4608" s="2"/>
      <c r="CV4608" s="1"/>
      <c r="CW4608" s="1"/>
      <c r="CX4608" s="2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2"/>
      <c r="DR4608" s="1"/>
      <c r="DS4608" s="1"/>
      <c r="DT4608" s="1"/>
      <c r="DU4608" s="1"/>
      <c r="DV4608" s="1"/>
      <c r="DW4608" s="1"/>
    </row>
    <row r="4609" spans="1:127" x14ac:dyDescent="0.3">
      <c r="A4609" s="1"/>
      <c r="B4609" s="1"/>
      <c r="C4609" s="1"/>
      <c r="D4609" s="1"/>
      <c r="E4609" s="1"/>
      <c r="F4609" s="1"/>
      <c r="G4609" s="2"/>
      <c r="H4609" s="2"/>
      <c r="I4609" s="1"/>
      <c r="J4609" s="1"/>
      <c r="K4609" s="2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2"/>
      <c r="BF4609" s="1"/>
      <c r="BG4609" s="1"/>
      <c r="BH4609" s="1"/>
      <c r="BI4609" s="1"/>
      <c r="BJ4609" s="1"/>
      <c r="BK4609" s="1"/>
      <c r="BL4609" s="1"/>
      <c r="BM4609" s="1"/>
      <c r="BN4609" s="2"/>
      <c r="BO4609" s="1"/>
      <c r="BP4609" s="2"/>
      <c r="BQ4609" s="1"/>
      <c r="BR4609" s="2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2"/>
      <c r="CG4609" s="1"/>
      <c r="CH4609" s="1"/>
      <c r="CI4609" s="2"/>
      <c r="CJ4609" s="1"/>
      <c r="CK4609" s="1"/>
      <c r="CL4609" s="1"/>
      <c r="CM4609" s="1"/>
      <c r="CN4609" s="1"/>
      <c r="CO4609" s="1"/>
      <c r="CP4609" s="1"/>
      <c r="CQ4609" s="1"/>
      <c r="CR4609" s="2"/>
      <c r="CS4609" s="2"/>
      <c r="CT4609" s="2"/>
      <c r="CU4609" s="2"/>
      <c r="CV4609" s="1"/>
      <c r="CW4609" s="1"/>
      <c r="CX4609" s="2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2"/>
      <c r="DR4609" s="1"/>
      <c r="DS4609" s="1"/>
      <c r="DT4609" s="1"/>
      <c r="DU4609" s="1"/>
      <c r="DV4609" s="1"/>
      <c r="DW4609" s="1"/>
    </row>
    <row r="4610" spans="1:127" x14ac:dyDescent="0.3">
      <c r="A4610" s="1"/>
      <c r="B4610" s="1"/>
      <c r="C4610" s="1"/>
      <c r="D4610" s="1"/>
      <c r="E4610" s="1"/>
      <c r="F4610" s="1"/>
      <c r="G4610" s="2"/>
      <c r="H4610" s="2"/>
      <c r="I4610" s="1"/>
      <c r="J4610" s="1"/>
      <c r="K4610" s="2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2"/>
      <c r="BF4610" s="1"/>
      <c r="BG4610" s="1"/>
      <c r="BH4610" s="1"/>
      <c r="BI4610" s="1"/>
      <c r="BJ4610" s="1"/>
      <c r="BK4610" s="1"/>
      <c r="BL4610" s="1"/>
      <c r="BM4610" s="1"/>
      <c r="BN4610" s="2"/>
      <c r="BO4610" s="1"/>
      <c r="BP4610" s="2"/>
      <c r="BQ4610" s="1"/>
      <c r="BR4610" s="2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2"/>
      <c r="CG4610" s="1"/>
      <c r="CH4610" s="1"/>
      <c r="CI4610" s="2"/>
      <c r="CJ4610" s="1"/>
      <c r="CK4610" s="1"/>
      <c r="CL4610" s="1"/>
      <c r="CM4610" s="1"/>
      <c r="CN4610" s="1"/>
      <c r="CO4610" s="1"/>
      <c r="CP4610" s="1"/>
      <c r="CQ4610" s="1"/>
      <c r="CR4610" s="2"/>
      <c r="CS4610" s="2"/>
      <c r="CT4610" s="2"/>
      <c r="CU4610" s="2"/>
      <c r="CV4610" s="1"/>
      <c r="CW4610" s="1"/>
      <c r="CX4610" s="2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2"/>
      <c r="DR4610" s="1"/>
      <c r="DS4610" s="1"/>
      <c r="DT4610" s="1"/>
      <c r="DU4610" s="1"/>
      <c r="DV4610" s="1"/>
      <c r="DW4610" s="1"/>
    </row>
    <row r="4611" spans="1:127" x14ac:dyDescent="0.3">
      <c r="A4611" s="1"/>
      <c r="B4611" s="1"/>
      <c r="C4611" s="1"/>
      <c r="D4611" s="1"/>
      <c r="E4611" s="1"/>
      <c r="F4611" s="1"/>
      <c r="G4611" s="2"/>
      <c r="H4611" s="2"/>
      <c r="I4611" s="1"/>
      <c r="J4611" s="1"/>
      <c r="K4611" s="2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2"/>
      <c r="BF4611" s="1"/>
      <c r="BG4611" s="1"/>
      <c r="BH4611" s="1"/>
      <c r="BI4611" s="1"/>
      <c r="BJ4611" s="1"/>
      <c r="BK4611" s="1"/>
      <c r="BL4611" s="1"/>
      <c r="BM4611" s="1"/>
      <c r="BN4611" s="2"/>
      <c r="BO4611" s="1"/>
      <c r="BP4611" s="2"/>
      <c r="BQ4611" s="1"/>
      <c r="BR4611" s="2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2"/>
      <c r="CG4611" s="1"/>
      <c r="CH4611" s="1"/>
      <c r="CI4611" s="2"/>
      <c r="CJ4611" s="1"/>
      <c r="CK4611" s="1"/>
      <c r="CL4611" s="1"/>
      <c r="CM4611" s="1"/>
      <c r="CN4611" s="1"/>
      <c r="CO4611" s="1"/>
      <c r="CP4611" s="1"/>
      <c r="CQ4611" s="1"/>
      <c r="CR4611" s="2"/>
      <c r="CS4611" s="2"/>
      <c r="CT4611" s="2"/>
      <c r="CU4611" s="2"/>
      <c r="CV4611" s="1"/>
      <c r="CW4611" s="1"/>
      <c r="CX4611" s="2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2"/>
      <c r="DR4611" s="1"/>
      <c r="DS4611" s="1"/>
      <c r="DT4611" s="1"/>
      <c r="DU4611" s="1"/>
      <c r="DV4611" s="1"/>
      <c r="DW4611" s="1"/>
    </row>
    <row r="4612" spans="1:127" x14ac:dyDescent="0.3">
      <c r="A4612" s="1"/>
      <c r="B4612" s="1"/>
      <c r="C4612" s="1"/>
      <c r="D4612" s="1"/>
      <c r="E4612" s="1"/>
      <c r="F4612" s="1"/>
      <c r="G4612" s="2"/>
      <c r="H4612" s="2"/>
      <c r="I4612" s="1"/>
      <c r="J4612" s="1"/>
      <c r="K4612" s="2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2"/>
      <c r="BF4612" s="1"/>
      <c r="BG4612" s="1"/>
      <c r="BH4612" s="1"/>
      <c r="BI4612" s="1"/>
      <c r="BJ4612" s="1"/>
      <c r="BK4612" s="1"/>
      <c r="BL4612" s="1"/>
      <c r="BM4612" s="1"/>
      <c r="BN4612" s="2"/>
      <c r="BO4612" s="1"/>
      <c r="BP4612" s="2"/>
      <c r="BQ4612" s="1"/>
      <c r="BR4612" s="2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2"/>
      <c r="CG4612" s="1"/>
      <c r="CH4612" s="1"/>
      <c r="CI4612" s="2"/>
      <c r="CJ4612" s="1"/>
      <c r="CK4612" s="1"/>
      <c r="CL4612" s="1"/>
      <c r="CM4612" s="1"/>
      <c r="CN4612" s="1"/>
      <c r="CO4612" s="1"/>
      <c r="CP4612" s="1"/>
      <c r="CQ4612" s="1"/>
      <c r="CR4612" s="2"/>
      <c r="CS4612" s="2"/>
      <c r="CT4612" s="2"/>
      <c r="CU4612" s="2"/>
      <c r="CV4612" s="1"/>
      <c r="CW4612" s="1"/>
      <c r="CX4612" s="2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2"/>
      <c r="DR4612" s="1"/>
      <c r="DS4612" s="1"/>
      <c r="DT4612" s="1"/>
      <c r="DU4612" s="2"/>
      <c r="DV4612" s="1"/>
      <c r="DW4612" s="1"/>
    </row>
    <row r="4613" spans="1:127" x14ac:dyDescent="0.3">
      <c r="A4613" s="1"/>
      <c r="B4613" s="1"/>
      <c r="C4613" s="1"/>
      <c r="D4613" s="1"/>
      <c r="E4613" s="1"/>
      <c r="F4613" s="1"/>
      <c r="G4613" s="2"/>
      <c r="H4613" s="2"/>
      <c r="I4613" s="1"/>
      <c r="J4613" s="1"/>
      <c r="K4613" s="2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2"/>
      <c r="BF4613" s="1"/>
      <c r="BG4613" s="1"/>
      <c r="BH4613" s="1"/>
      <c r="BI4613" s="1"/>
      <c r="BJ4613" s="1"/>
      <c r="BK4613" s="1"/>
      <c r="BL4613" s="1"/>
      <c r="BM4613" s="1"/>
      <c r="BN4613" s="2"/>
      <c r="BO4613" s="1"/>
      <c r="BP4613" s="2"/>
      <c r="BQ4613" s="1"/>
      <c r="BR4613" s="2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2"/>
      <c r="CG4613" s="1"/>
      <c r="CH4613" s="1"/>
      <c r="CI4613" s="2"/>
      <c r="CJ4613" s="1"/>
      <c r="CK4613" s="1"/>
      <c r="CL4613" s="1"/>
      <c r="CM4613" s="1"/>
      <c r="CN4613" s="1"/>
      <c r="CO4613" s="1"/>
      <c r="CP4613" s="1"/>
      <c r="CQ4613" s="1"/>
      <c r="CR4613" s="2"/>
      <c r="CS4613" s="2"/>
      <c r="CT4613" s="2"/>
      <c r="CU4613" s="2"/>
      <c r="CV4613" s="1"/>
      <c r="CW4613" s="1"/>
      <c r="CX4613" s="2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2"/>
      <c r="DR4613" s="1"/>
      <c r="DS4613" s="1"/>
      <c r="DT4613" s="1"/>
      <c r="DU4613" s="2"/>
      <c r="DV4613" s="1"/>
      <c r="DW4613" s="1"/>
    </row>
    <row r="4614" spans="1:127" x14ac:dyDescent="0.3">
      <c r="A4614" s="1"/>
      <c r="B4614" s="1"/>
      <c r="C4614" s="1"/>
      <c r="D4614" s="1"/>
      <c r="E4614" s="1"/>
      <c r="F4614" s="1"/>
      <c r="G4614" s="2"/>
      <c r="H4614" s="2"/>
      <c r="I4614" s="1"/>
      <c r="J4614" s="1"/>
      <c r="K4614" s="2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2"/>
      <c r="BF4614" s="1"/>
      <c r="BG4614" s="1"/>
      <c r="BH4614" s="1"/>
      <c r="BI4614" s="1"/>
      <c r="BJ4614" s="1"/>
      <c r="BK4614" s="1"/>
      <c r="BL4614" s="1"/>
      <c r="BM4614" s="1"/>
      <c r="BN4614" s="2"/>
      <c r="BO4614" s="1"/>
      <c r="BP4614" s="2"/>
      <c r="BQ4614" s="1"/>
      <c r="BR4614" s="2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2"/>
      <c r="CG4614" s="1"/>
      <c r="CH4614" s="1"/>
      <c r="CI4614" s="2"/>
      <c r="CJ4614" s="1"/>
      <c r="CK4614" s="1"/>
      <c r="CL4614" s="1"/>
      <c r="CM4614" s="1"/>
      <c r="CN4614" s="1"/>
      <c r="CO4614" s="1"/>
      <c r="CP4614" s="1"/>
      <c r="CQ4614" s="1"/>
      <c r="CR4614" s="2"/>
      <c r="CS4614" s="2"/>
      <c r="CT4614" s="2"/>
      <c r="CU4614" s="2"/>
      <c r="CV4614" s="1"/>
      <c r="CW4614" s="1"/>
      <c r="CX4614" s="2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2"/>
      <c r="DR4614" s="1"/>
      <c r="DS4614" s="1"/>
      <c r="DT4614" s="1"/>
      <c r="DU4614" s="2"/>
      <c r="DV4614" s="1"/>
      <c r="DW4614" s="1"/>
    </row>
    <row r="4615" spans="1:127" x14ac:dyDescent="0.3">
      <c r="A4615" s="1"/>
      <c r="B4615" s="1"/>
      <c r="C4615" s="1"/>
      <c r="D4615" s="1"/>
      <c r="E4615" s="1"/>
      <c r="F4615" s="1"/>
      <c r="G4615" s="2"/>
      <c r="H4615" s="2"/>
      <c r="I4615" s="1"/>
      <c r="J4615" s="1"/>
      <c r="K4615" s="2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2"/>
      <c r="BF4615" s="1"/>
      <c r="BG4615" s="1"/>
      <c r="BH4615" s="1"/>
      <c r="BI4615" s="1"/>
      <c r="BJ4615" s="1"/>
      <c r="BK4615" s="1"/>
      <c r="BL4615" s="1"/>
      <c r="BM4615" s="1"/>
      <c r="BN4615" s="2"/>
      <c r="BO4615" s="1"/>
      <c r="BP4615" s="2"/>
      <c r="BQ4615" s="1"/>
      <c r="BR4615" s="2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2"/>
      <c r="CG4615" s="1"/>
      <c r="CH4615" s="1"/>
      <c r="CI4615" s="2"/>
      <c r="CJ4615" s="1"/>
      <c r="CK4615" s="1"/>
      <c r="CL4615" s="1"/>
      <c r="CM4615" s="1"/>
      <c r="CN4615" s="1"/>
      <c r="CO4615" s="1"/>
      <c r="CP4615" s="1"/>
      <c r="CQ4615" s="1"/>
      <c r="CR4615" s="2"/>
      <c r="CS4615" s="2"/>
      <c r="CT4615" s="2"/>
      <c r="CU4615" s="2"/>
      <c r="CV4615" s="1"/>
      <c r="CW4615" s="1"/>
      <c r="CX4615" s="2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2"/>
      <c r="DR4615" s="1"/>
      <c r="DS4615" s="1"/>
      <c r="DT4615" s="1"/>
      <c r="DU4615" s="2"/>
      <c r="DV4615" s="1"/>
      <c r="DW4615" s="1"/>
    </row>
    <row r="4616" spans="1:127" x14ac:dyDescent="0.3">
      <c r="A4616" s="1"/>
      <c r="B4616" s="1"/>
      <c r="C4616" s="1"/>
      <c r="D4616" s="1"/>
      <c r="E4616" s="1"/>
      <c r="F4616" s="1"/>
      <c r="G4616" s="2"/>
      <c r="H4616" s="2"/>
      <c r="I4616" s="1"/>
      <c r="J4616" s="1"/>
      <c r="K4616" s="2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2"/>
      <c r="BF4616" s="1"/>
      <c r="BG4616" s="1"/>
      <c r="BH4616" s="1"/>
      <c r="BI4616" s="1"/>
      <c r="BJ4616" s="1"/>
      <c r="BK4616" s="1"/>
      <c r="BL4616" s="1"/>
      <c r="BM4616" s="1"/>
      <c r="BN4616" s="2"/>
      <c r="BO4616" s="1"/>
      <c r="BP4616" s="2"/>
      <c r="BQ4616" s="1"/>
      <c r="BR4616" s="2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2"/>
      <c r="CG4616" s="1"/>
      <c r="CH4616" s="1"/>
      <c r="CI4616" s="2"/>
      <c r="CJ4616" s="1"/>
      <c r="CK4616" s="1"/>
      <c r="CL4616" s="1"/>
      <c r="CM4616" s="1"/>
      <c r="CN4616" s="1"/>
      <c r="CO4616" s="1"/>
      <c r="CP4616" s="1"/>
      <c r="CQ4616" s="1"/>
      <c r="CR4616" s="2"/>
      <c r="CS4616" s="2"/>
      <c r="CT4616" s="2"/>
      <c r="CU4616" s="2"/>
      <c r="CV4616" s="1"/>
      <c r="CW4616" s="1"/>
      <c r="CX4616" s="2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2"/>
      <c r="DR4616" s="1"/>
      <c r="DS4616" s="1"/>
      <c r="DT4616" s="1"/>
      <c r="DU4616" s="2"/>
      <c r="DV4616" s="1"/>
      <c r="DW4616" s="1"/>
    </row>
    <row r="4617" spans="1:127" x14ac:dyDescent="0.3">
      <c r="A4617" s="1"/>
      <c r="B4617" s="1"/>
      <c r="C4617" s="1"/>
      <c r="D4617" s="1"/>
      <c r="E4617" s="1"/>
      <c r="F4617" s="1"/>
      <c r="G4617" s="2"/>
      <c r="H4617" s="2"/>
      <c r="I4617" s="1"/>
      <c r="J4617" s="1"/>
      <c r="K4617" s="2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2"/>
      <c r="BF4617" s="1"/>
      <c r="BG4617" s="1"/>
      <c r="BH4617" s="1"/>
      <c r="BI4617" s="1"/>
      <c r="BJ4617" s="1"/>
      <c r="BK4617" s="1"/>
      <c r="BL4617" s="1"/>
      <c r="BM4617" s="1"/>
      <c r="BN4617" s="2"/>
      <c r="BO4617" s="1"/>
      <c r="BP4617" s="2"/>
      <c r="BQ4617" s="1"/>
      <c r="BR4617" s="2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2"/>
      <c r="CG4617" s="1"/>
      <c r="CH4617" s="1"/>
      <c r="CI4617" s="2"/>
      <c r="CJ4617" s="1"/>
      <c r="CK4617" s="1"/>
      <c r="CL4617" s="1"/>
      <c r="CM4617" s="1"/>
      <c r="CN4617" s="1"/>
      <c r="CO4617" s="1"/>
      <c r="CP4617" s="1"/>
      <c r="CQ4617" s="1"/>
      <c r="CR4617" s="2"/>
      <c r="CS4617" s="2"/>
      <c r="CT4617" s="2"/>
      <c r="CU4617" s="2"/>
      <c r="CV4617" s="1"/>
      <c r="CW4617" s="1"/>
      <c r="CX4617" s="2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2"/>
      <c r="DR4617" s="1"/>
      <c r="DS4617" s="1"/>
      <c r="DT4617" s="1"/>
      <c r="DU4617" s="2"/>
      <c r="DV4617" s="1"/>
      <c r="DW4617" s="1"/>
    </row>
    <row r="4618" spans="1:127" x14ac:dyDescent="0.3">
      <c r="A4618" s="1"/>
      <c r="B4618" s="1"/>
      <c r="C4618" s="1"/>
      <c r="D4618" s="1"/>
      <c r="E4618" s="1"/>
      <c r="F4618" s="1"/>
      <c r="G4618" s="2"/>
      <c r="H4618" s="2"/>
      <c r="I4618" s="1"/>
      <c r="J4618" s="1"/>
      <c r="K4618" s="2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2"/>
      <c r="BF4618" s="1"/>
      <c r="BG4618" s="1"/>
      <c r="BH4618" s="1"/>
      <c r="BI4618" s="1"/>
      <c r="BJ4618" s="1"/>
      <c r="BK4618" s="1"/>
      <c r="BL4618" s="1"/>
      <c r="BM4618" s="1"/>
      <c r="BN4618" s="2"/>
      <c r="BO4618" s="1"/>
      <c r="BP4618" s="2"/>
      <c r="BQ4618" s="1"/>
      <c r="BR4618" s="2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2"/>
      <c r="CG4618" s="1"/>
      <c r="CH4618" s="1"/>
      <c r="CI4618" s="2"/>
      <c r="CJ4618" s="1"/>
      <c r="CK4618" s="1"/>
      <c r="CL4618" s="1"/>
      <c r="CM4618" s="1"/>
      <c r="CN4618" s="1"/>
      <c r="CO4618" s="1"/>
      <c r="CP4618" s="1"/>
      <c r="CQ4618" s="1"/>
      <c r="CR4618" s="2"/>
      <c r="CS4618" s="2"/>
      <c r="CT4618" s="2"/>
      <c r="CU4618" s="2"/>
      <c r="CV4618" s="1"/>
      <c r="CW4618" s="1"/>
      <c r="CX4618" s="2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2"/>
      <c r="DR4618" s="1"/>
      <c r="DS4618" s="1"/>
      <c r="DT4618" s="1"/>
      <c r="DU4618" s="2"/>
      <c r="DV4618" s="1"/>
      <c r="DW4618" s="1"/>
    </row>
    <row r="4619" spans="1:127" x14ac:dyDescent="0.3">
      <c r="A4619" s="1"/>
      <c r="B4619" s="1"/>
      <c r="C4619" s="1"/>
      <c r="D4619" s="1"/>
      <c r="E4619" s="1"/>
      <c r="F4619" s="1"/>
      <c r="G4619" s="2"/>
      <c r="H4619" s="2"/>
      <c r="I4619" s="1"/>
      <c r="J4619" s="1"/>
      <c r="K4619" s="2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2"/>
      <c r="BF4619" s="1"/>
      <c r="BG4619" s="1"/>
      <c r="BH4619" s="1"/>
      <c r="BI4619" s="1"/>
      <c r="BJ4619" s="1"/>
      <c r="BK4619" s="1"/>
      <c r="BL4619" s="1"/>
      <c r="BM4619" s="1"/>
      <c r="BN4619" s="2"/>
      <c r="BO4619" s="1"/>
      <c r="BP4619" s="2"/>
      <c r="BQ4619" s="1"/>
      <c r="BR4619" s="2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2"/>
      <c r="CG4619" s="1"/>
      <c r="CH4619" s="1"/>
      <c r="CI4619" s="2"/>
      <c r="CJ4619" s="1"/>
      <c r="CK4619" s="1"/>
      <c r="CL4619" s="1"/>
      <c r="CM4619" s="1"/>
      <c r="CN4619" s="1"/>
      <c r="CO4619" s="1"/>
      <c r="CP4619" s="1"/>
      <c r="CQ4619" s="1"/>
      <c r="CR4619" s="2"/>
      <c r="CS4619" s="2"/>
      <c r="CT4619" s="2"/>
      <c r="CU4619" s="2"/>
      <c r="CV4619" s="1"/>
      <c r="CW4619" s="1"/>
      <c r="CX4619" s="2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2"/>
      <c r="DR4619" s="1"/>
      <c r="DS4619" s="1"/>
      <c r="DT4619" s="1"/>
      <c r="DU4619" s="2"/>
      <c r="DV4619" s="1"/>
      <c r="DW4619" s="1"/>
    </row>
    <row r="4620" spans="1:127" x14ac:dyDescent="0.3">
      <c r="A4620" s="1"/>
      <c r="B4620" s="1"/>
      <c r="C4620" s="1"/>
      <c r="D4620" s="1"/>
      <c r="E4620" s="1"/>
      <c r="F4620" s="1"/>
      <c r="G4620" s="2"/>
      <c r="H4620" s="2"/>
      <c r="I4620" s="1"/>
      <c r="J4620" s="1"/>
      <c r="K4620" s="2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2"/>
      <c r="BF4620" s="1"/>
      <c r="BG4620" s="1"/>
      <c r="BH4620" s="1"/>
      <c r="BI4620" s="1"/>
      <c r="BJ4620" s="1"/>
      <c r="BK4620" s="1"/>
      <c r="BL4620" s="1"/>
      <c r="BM4620" s="1"/>
      <c r="BN4620" s="2"/>
      <c r="BO4620" s="1"/>
      <c r="BP4620" s="2"/>
      <c r="BQ4620" s="1"/>
      <c r="BR4620" s="2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2"/>
      <c r="CG4620" s="1"/>
      <c r="CH4620" s="1"/>
      <c r="CI4620" s="2"/>
      <c r="CJ4620" s="1"/>
      <c r="CK4620" s="1"/>
      <c r="CL4620" s="1"/>
      <c r="CM4620" s="1"/>
      <c r="CN4620" s="1"/>
      <c r="CO4620" s="1"/>
      <c r="CP4620" s="1"/>
      <c r="CQ4620" s="1"/>
      <c r="CR4620" s="2"/>
      <c r="CS4620" s="2"/>
      <c r="CT4620" s="2"/>
      <c r="CU4620" s="2"/>
      <c r="CV4620" s="1"/>
      <c r="CW4620" s="1"/>
      <c r="CX4620" s="2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2"/>
      <c r="DR4620" s="1"/>
      <c r="DS4620" s="1"/>
      <c r="DT4620" s="1"/>
      <c r="DU4620" s="2"/>
      <c r="DV4620" s="1"/>
      <c r="DW4620" s="1"/>
    </row>
    <row r="4621" spans="1:127" x14ac:dyDescent="0.3">
      <c r="A4621" s="1"/>
      <c r="B4621" s="1"/>
      <c r="C4621" s="1"/>
      <c r="D4621" s="1"/>
      <c r="E4621" s="1"/>
      <c r="F4621" s="1"/>
      <c r="G4621" s="2"/>
      <c r="H4621" s="2"/>
      <c r="I4621" s="1"/>
      <c r="J4621" s="1"/>
      <c r="K4621" s="2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2"/>
      <c r="BF4621" s="1"/>
      <c r="BG4621" s="1"/>
      <c r="BH4621" s="1"/>
      <c r="BI4621" s="1"/>
      <c r="BJ4621" s="1"/>
      <c r="BK4621" s="1"/>
      <c r="BL4621" s="1"/>
      <c r="BM4621" s="1"/>
      <c r="BN4621" s="2"/>
      <c r="BO4621" s="1"/>
      <c r="BP4621" s="2"/>
      <c r="BQ4621" s="1"/>
      <c r="BR4621" s="2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2"/>
      <c r="CG4621" s="1"/>
      <c r="CH4621" s="1"/>
      <c r="CI4621" s="2"/>
      <c r="CJ4621" s="1"/>
      <c r="CK4621" s="1"/>
      <c r="CL4621" s="1"/>
      <c r="CM4621" s="1"/>
      <c r="CN4621" s="1"/>
      <c r="CO4621" s="1"/>
      <c r="CP4621" s="1"/>
      <c r="CQ4621" s="1"/>
      <c r="CR4621" s="2"/>
      <c r="CS4621" s="2"/>
      <c r="CT4621" s="2"/>
      <c r="CU4621" s="2"/>
      <c r="CV4621" s="1"/>
      <c r="CW4621" s="1"/>
      <c r="CX4621" s="2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2"/>
      <c r="DR4621" s="1"/>
      <c r="DS4621" s="1"/>
      <c r="DT4621" s="1"/>
      <c r="DU4621" s="2"/>
      <c r="DV4621" s="1"/>
      <c r="DW4621" s="1"/>
    </row>
    <row r="4622" spans="1:127" x14ac:dyDescent="0.3">
      <c r="A4622" s="1"/>
      <c r="B4622" s="1"/>
      <c r="C4622" s="1"/>
      <c r="D4622" s="1"/>
      <c r="E4622" s="1"/>
      <c r="F4622" s="1"/>
      <c r="G4622" s="2"/>
      <c r="H4622" s="2"/>
      <c r="I4622" s="1"/>
      <c r="J4622" s="1"/>
      <c r="K4622" s="2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2"/>
      <c r="BF4622" s="1"/>
      <c r="BG4622" s="1"/>
      <c r="BH4622" s="1"/>
      <c r="BI4622" s="1"/>
      <c r="BJ4622" s="1"/>
      <c r="BK4622" s="1"/>
      <c r="BL4622" s="1"/>
      <c r="BM4622" s="1"/>
      <c r="BN4622" s="2"/>
      <c r="BO4622" s="1"/>
      <c r="BP4622" s="2"/>
      <c r="BQ4622" s="1"/>
      <c r="BR4622" s="2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2"/>
      <c r="CG4622" s="1"/>
      <c r="CH4622" s="1"/>
      <c r="CI4622" s="2"/>
      <c r="CJ4622" s="1"/>
      <c r="CK4622" s="1"/>
      <c r="CL4622" s="1"/>
      <c r="CM4622" s="1"/>
      <c r="CN4622" s="1"/>
      <c r="CO4622" s="1"/>
      <c r="CP4622" s="1"/>
      <c r="CQ4622" s="1"/>
      <c r="CR4622" s="2"/>
      <c r="CS4622" s="2"/>
      <c r="CT4622" s="2"/>
      <c r="CU4622" s="2"/>
      <c r="CV4622" s="1"/>
      <c r="CW4622" s="1"/>
      <c r="CX4622" s="2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2"/>
      <c r="DR4622" s="1"/>
      <c r="DS4622" s="1"/>
      <c r="DT4622" s="1"/>
      <c r="DU4622" s="2"/>
      <c r="DV4622" s="1"/>
      <c r="DW4622" s="1"/>
    </row>
    <row r="4623" spans="1:127" x14ac:dyDescent="0.3">
      <c r="A4623" s="1"/>
      <c r="B4623" s="1"/>
      <c r="C4623" s="1"/>
      <c r="D4623" s="1"/>
      <c r="E4623" s="1"/>
      <c r="F4623" s="1"/>
      <c r="G4623" s="2"/>
      <c r="H4623" s="2"/>
      <c r="I4623" s="1"/>
      <c r="J4623" s="1"/>
      <c r="K4623" s="2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2"/>
      <c r="BF4623" s="1"/>
      <c r="BG4623" s="1"/>
      <c r="BH4623" s="1"/>
      <c r="BI4623" s="1"/>
      <c r="BJ4623" s="1"/>
      <c r="BK4623" s="1"/>
      <c r="BL4623" s="1"/>
      <c r="BM4623" s="1"/>
      <c r="BN4623" s="2"/>
      <c r="BO4623" s="1"/>
      <c r="BP4623" s="2"/>
      <c r="BQ4623" s="1"/>
      <c r="BR4623" s="2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2"/>
      <c r="CG4623" s="1"/>
      <c r="CH4623" s="1"/>
      <c r="CI4623" s="2"/>
      <c r="CJ4623" s="1"/>
      <c r="CK4623" s="1"/>
      <c r="CL4623" s="1"/>
      <c r="CM4623" s="1"/>
      <c r="CN4623" s="1"/>
      <c r="CO4623" s="1"/>
      <c r="CP4623" s="1"/>
      <c r="CQ4623" s="1"/>
      <c r="CR4623" s="2"/>
      <c r="CS4623" s="2"/>
      <c r="CT4623" s="2"/>
      <c r="CU4623" s="2"/>
      <c r="CV4623" s="1"/>
      <c r="CW4623" s="1"/>
      <c r="CX4623" s="2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2"/>
      <c r="DR4623" s="1"/>
      <c r="DS4623" s="1"/>
      <c r="DT4623" s="1"/>
      <c r="DU4623" s="2"/>
      <c r="DV4623" s="1"/>
      <c r="DW4623" s="1"/>
    </row>
    <row r="4624" spans="1:127" x14ac:dyDescent="0.3">
      <c r="A4624" s="1"/>
      <c r="B4624" s="1"/>
      <c r="C4624" s="1"/>
      <c r="D4624" s="1"/>
      <c r="E4624" s="1"/>
      <c r="F4624" s="1"/>
      <c r="G4624" s="2"/>
      <c r="H4624" s="2"/>
      <c r="I4624" s="1"/>
      <c r="J4624" s="1"/>
      <c r="K4624" s="2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2"/>
      <c r="BF4624" s="1"/>
      <c r="BG4624" s="1"/>
      <c r="BH4624" s="1"/>
      <c r="BI4624" s="1"/>
      <c r="BJ4624" s="1"/>
      <c r="BK4624" s="1"/>
      <c r="BL4624" s="1"/>
      <c r="BM4624" s="1"/>
      <c r="BN4624" s="2"/>
      <c r="BO4624" s="1"/>
      <c r="BP4624" s="2"/>
      <c r="BQ4624" s="1"/>
      <c r="BR4624" s="2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2"/>
      <c r="CG4624" s="1"/>
      <c r="CH4624" s="1"/>
      <c r="CI4624" s="2"/>
      <c r="CJ4624" s="1"/>
      <c r="CK4624" s="1"/>
      <c r="CL4624" s="1"/>
      <c r="CM4624" s="1"/>
      <c r="CN4624" s="1"/>
      <c r="CO4624" s="1"/>
      <c r="CP4624" s="1"/>
      <c r="CQ4624" s="1"/>
      <c r="CR4624" s="2"/>
      <c r="CS4624" s="2"/>
      <c r="CT4624" s="2"/>
      <c r="CU4624" s="2"/>
      <c r="CV4624" s="1"/>
      <c r="CW4624" s="1"/>
      <c r="CX4624" s="2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2"/>
      <c r="DR4624" s="1"/>
      <c r="DS4624" s="1"/>
      <c r="DT4624" s="1"/>
      <c r="DU4624" s="2"/>
      <c r="DV4624" s="1"/>
      <c r="DW4624" s="1"/>
    </row>
    <row r="4625" spans="1:127" x14ac:dyDescent="0.3">
      <c r="A4625" s="1"/>
      <c r="B4625" s="1"/>
      <c r="C4625" s="1"/>
      <c r="D4625" s="1"/>
      <c r="E4625" s="1"/>
      <c r="F4625" s="1"/>
      <c r="G4625" s="2"/>
      <c r="H4625" s="2"/>
      <c r="I4625" s="1"/>
      <c r="J4625" s="1"/>
      <c r="K4625" s="2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2"/>
      <c r="BF4625" s="1"/>
      <c r="BG4625" s="1"/>
      <c r="BH4625" s="1"/>
      <c r="BI4625" s="1"/>
      <c r="BJ4625" s="1"/>
      <c r="BK4625" s="1"/>
      <c r="BL4625" s="1"/>
      <c r="BM4625" s="1"/>
      <c r="BN4625" s="2"/>
      <c r="BO4625" s="1"/>
      <c r="BP4625" s="2"/>
      <c r="BQ4625" s="1"/>
      <c r="BR4625" s="2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2"/>
      <c r="CG4625" s="1"/>
      <c r="CH4625" s="1"/>
      <c r="CI4625" s="2"/>
      <c r="CJ4625" s="1"/>
      <c r="CK4625" s="1"/>
      <c r="CL4625" s="1"/>
      <c r="CM4625" s="1"/>
      <c r="CN4625" s="1"/>
      <c r="CO4625" s="1"/>
      <c r="CP4625" s="1"/>
      <c r="CQ4625" s="1"/>
      <c r="CR4625" s="2"/>
      <c r="CS4625" s="2"/>
      <c r="CT4625" s="2"/>
      <c r="CU4625" s="2"/>
      <c r="CV4625" s="1"/>
      <c r="CW4625" s="1"/>
      <c r="CX4625" s="2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2"/>
      <c r="DR4625" s="1"/>
      <c r="DS4625" s="1"/>
      <c r="DT4625" s="1"/>
      <c r="DU4625" s="2"/>
      <c r="DV4625" s="1"/>
      <c r="DW4625" s="1"/>
    </row>
    <row r="4626" spans="1:127" x14ac:dyDescent="0.3">
      <c r="A4626" s="1"/>
      <c r="B4626" s="1"/>
      <c r="C4626" s="1"/>
      <c r="D4626" s="1"/>
      <c r="E4626" s="1"/>
      <c r="F4626" s="1"/>
      <c r="G4626" s="2"/>
      <c r="H4626" s="2"/>
      <c r="I4626" s="1"/>
      <c r="J4626" s="1"/>
      <c r="K4626" s="2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2"/>
      <c r="BF4626" s="1"/>
      <c r="BG4626" s="1"/>
      <c r="BH4626" s="1"/>
      <c r="BI4626" s="1"/>
      <c r="BJ4626" s="1"/>
      <c r="BK4626" s="1"/>
      <c r="BL4626" s="1"/>
      <c r="BM4626" s="1"/>
      <c r="BN4626" s="2"/>
      <c r="BO4626" s="1"/>
      <c r="BP4626" s="2"/>
      <c r="BQ4626" s="1"/>
      <c r="BR4626" s="2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2"/>
      <c r="CG4626" s="1"/>
      <c r="CH4626" s="1"/>
      <c r="CI4626" s="2"/>
      <c r="CJ4626" s="1"/>
      <c r="CK4626" s="1"/>
      <c r="CL4626" s="1"/>
      <c r="CM4626" s="1"/>
      <c r="CN4626" s="1"/>
      <c r="CO4626" s="1"/>
      <c r="CP4626" s="1"/>
      <c r="CQ4626" s="1"/>
      <c r="CR4626" s="2"/>
      <c r="CS4626" s="2"/>
      <c r="CT4626" s="2"/>
      <c r="CU4626" s="2"/>
      <c r="CV4626" s="1"/>
      <c r="CW4626" s="1"/>
      <c r="CX4626" s="2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2"/>
      <c r="DR4626" s="1"/>
      <c r="DS4626" s="1"/>
      <c r="DT4626" s="1"/>
      <c r="DU4626" s="2"/>
      <c r="DV4626" s="1"/>
      <c r="DW4626" s="1"/>
    </row>
    <row r="4627" spans="1:127" x14ac:dyDescent="0.3">
      <c r="A4627" s="1"/>
      <c r="B4627" s="1"/>
      <c r="C4627" s="1"/>
      <c r="D4627" s="1"/>
      <c r="E4627" s="1"/>
      <c r="F4627" s="1"/>
      <c r="G4627" s="2"/>
      <c r="H4627" s="2"/>
      <c r="I4627" s="1"/>
      <c r="J4627" s="1"/>
      <c r="K4627" s="2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2"/>
      <c r="BF4627" s="1"/>
      <c r="BG4627" s="1"/>
      <c r="BH4627" s="1"/>
      <c r="BI4627" s="1"/>
      <c r="BJ4627" s="1"/>
      <c r="BK4627" s="1"/>
      <c r="BL4627" s="1"/>
      <c r="BM4627" s="1"/>
      <c r="BN4627" s="2"/>
      <c r="BO4627" s="1"/>
      <c r="BP4627" s="2"/>
      <c r="BQ4627" s="1"/>
      <c r="BR4627" s="2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2"/>
      <c r="CG4627" s="1"/>
      <c r="CH4627" s="1"/>
      <c r="CI4627" s="2"/>
      <c r="CJ4627" s="1"/>
      <c r="CK4627" s="1"/>
      <c r="CL4627" s="1"/>
      <c r="CM4627" s="1"/>
      <c r="CN4627" s="1"/>
      <c r="CO4627" s="1"/>
      <c r="CP4627" s="1"/>
      <c r="CQ4627" s="1"/>
      <c r="CR4627" s="2"/>
      <c r="CS4627" s="2"/>
      <c r="CT4627" s="2"/>
      <c r="CU4627" s="2"/>
      <c r="CV4627" s="1"/>
      <c r="CW4627" s="1"/>
      <c r="CX4627" s="2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2"/>
      <c r="DR4627" s="1"/>
      <c r="DS4627" s="1"/>
      <c r="DT4627" s="1"/>
      <c r="DU4627" s="2"/>
      <c r="DV4627" s="1"/>
      <c r="DW4627" s="1"/>
    </row>
    <row r="4628" spans="1:127" x14ac:dyDescent="0.3">
      <c r="A4628" s="1"/>
      <c r="B4628" s="1"/>
      <c r="C4628" s="1"/>
      <c r="D4628" s="1"/>
      <c r="E4628" s="1"/>
      <c r="F4628" s="1"/>
      <c r="G4628" s="2"/>
      <c r="H4628" s="2"/>
      <c r="I4628" s="1"/>
      <c r="J4628" s="1"/>
      <c r="K4628" s="2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2"/>
      <c r="BF4628" s="1"/>
      <c r="BG4628" s="1"/>
      <c r="BH4628" s="1"/>
      <c r="BI4628" s="1"/>
      <c r="BJ4628" s="1"/>
      <c r="BK4628" s="1"/>
      <c r="BL4628" s="1"/>
      <c r="BM4628" s="1"/>
      <c r="BN4628" s="2"/>
      <c r="BO4628" s="1"/>
      <c r="BP4628" s="2"/>
      <c r="BQ4628" s="1"/>
      <c r="BR4628" s="2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2"/>
      <c r="CG4628" s="1"/>
      <c r="CH4628" s="1"/>
      <c r="CI4628" s="2"/>
      <c r="CJ4628" s="1"/>
      <c r="CK4628" s="1"/>
      <c r="CL4628" s="1"/>
      <c r="CM4628" s="1"/>
      <c r="CN4628" s="1"/>
      <c r="CO4628" s="1"/>
      <c r="CP4628" s="1"/>
      <c r="CQ4628" s="1"/>
      <c r="CR4628" s="2"/>
      <c r="CS4628" s="2"/>
      <c r="CT4628" s="2"/>
      <c r="CU4628" s="2"/>
      <c r="CV4628" s="1"/>
      <c r="CW4628" s="1"/>
      <c r="CX4628" s="2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2"/>
      <c r="DR4628" s="1"/>
      <c r="DS4628" s="1"/>
      <c r="DT4628" s="1"/>
      <c r="DU4628" s="2"/>
      <c r="DV4628" s="1"/>
      <c r="DW4628" s="1"/>
    </row>
    <row r="4629" spans="1:127" x14ac:dyDescent="0.3">
      <c r="A4629" s="1"/>
      <c r="B4629" s="1"/>
      <c r="C4629" s="1"/>
      <c r="D4629" s="1"/>
      <c r="E4629" s="1"/>
      <c r="F4629" s="1"/>
      <c r="G4629" s="2"/>
      <c r="H4629" s="2"/>
      <c r="I4629" s="1"/>
      <c r="J4629" s="1"/>
      <c r="K4629" s="2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2"/>
      <c r="BF4629" s="1"/>
      <c r="BG4629" s="1"/>
      <c r="BH4629" s="1"/>
      <c r="BI4629" s="1"/>
      <c r="BJ4629" s="1"/>
      <c r="BK4629" s="1"/>
      <c r="BL4629" s="1"/>
      <c r="BM4629" s="1"/>
      <c r="BN4629" s="2"/>
      <c r="BO4629" s="1"/>
      <c r="BP4629" s="2"/>
      <c r="BQ4629" s="1"/>
      <c r="BR4629" s="2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2"/>
      <c r="CG4629" s="1"/>
      <c r="CH4629" s="1"/>
      <c r="CI4629" s="2"/>
      <c r="CJ4629" s="1"/>
      <c r="CK4629" s="1"/>
      <c r="CL4629" s="1"/>
      <c r="CM4629" s="1"/>
      <c r="CN4629" s="1"/>
      <c r="CO4629" s="1"/>
      <c r="CP4629" s="1"/>
      <c r="CQ4629" s="1"/>
      <c r="CR4629" s="2"/>
      <c r="CS4629" s="2"/>
      <c r="CT4629" s="2"/>
      <c r="CU4629" s="2"/>
      <c r="CV4629" s="1"/>
      <c r="CW4629" s="1"/>
      <c r="CX4629" s="2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2"/>
      <c r="DR4629" s="1"/>
      <c r="DS4629" s="1"/>
      <c r="DT4629" s="1"/>
      <c r="DU4629" s="2"/>
      <c r="DV4629" s="1"/>
      <c r="DW4629" s="1"/>
    </row>
    <row r="4630" spans="1:127" x14ac:dyDescent="0.3">
      <c r="A4630" s="1"/>
      <c r="B4630" s="1"/>
      <c r="C4630" s="1"/>
      <c r="D4630" s="1"/>
      <c r="E4630" s="1"/>
      <c r="F4630" s="1"/>
      <c r="G4630" s="2"/>
      <c r="H4630" s="2"/>
      <c r="I4630" s="1"/>
      <c r="J4630" s="1"/>
      <c r="K4630" s="2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2"/>
      <c r="BF4630" s="1"/>
      <c r="BG4630" s="1"/>
      <c r="BH4630" s="1"/>
      <c r="BI4630" s="1"/>
      <c r="BJ4630" s="1"/>
      <c r="BK4630" s="1"/>
      <c r="BL4630" s="1"/>
      <c r="BM4630" s="1"/>
      <c r="BN4630" s="2"/>
      <c r="BO4630" s="1"/>
      <c r="BP4630" s="2"/>
      <c r="BQ4630" s="1"/>
      <c r="BR4630" s="2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2"/>
      <c r="CG4630" s="1"/>
      <c r="CH4630" s="1"/>
      <c r="CI4630" s="2"/>
      <c r="CJ4630" s="1"/>
      <c r="CK4630" s="1"/>
      <c r="CL4630" s="1"/>
      <c r="CM4630" s="1"/>
      <c r="CN4630" s="1"/>
      <c r="CO4630" s="1"/>
      <c r="CP4630" s="1"/>
      <c r="CQ4630" s="1"/>
      <c r="CR4630" s="2"/>
      <c r="CS4630" s="2"/>
      <c r="CT4630" s="2"/>
      <c r="CU4630" s="2"/>
      <c r="CV4630" s="1"/>
      <c r="CW4630" s="1"/>
      <c r="CX4630" s="2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2"/>
      <c r="DR4630" s="1"/>
      <c r="DS4630" s="1"/>
      <c r="DT4630" s="1"/>
      <c r="DU4630" s="2"/>
      <c r="DV4630" s="1"/>
      <c r="DW4630" s="1"/>
    </row>
    <row r="4631" spans="1:127" x14ac:dyDescent="0.3">
      <c r="A4631" s="1"/>
      <c r="B4631" s="1"/>
      <c r="C4631" s="1"/>
      <c r="D4631" s="1"/>
      <c r="E4631" s="1"/>
      <c r="F4631" s="1"/>
      <c r="G4631" s="2"/>
      <c r="H4631" s="2"/>
      <c r="I4631" s="1"/>
      <c r="J4631" s="1"/>
      <c r="K4631" s="2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2"/>
      <c r="BF4631" s="1"/>
      <c r="BG4631" s="1"/>
      <c r="BH4631" s="1"/>
      <c r="BI4631" s="1"/>
      <c r="BJ4631" s="1"/>
      <c r="BK4631" s="1"/>
      <c r="BL4631" s="1"/>
      <c r="BM4631" s="1"/>
      <c r="BN4631" s="2"/>
      <c r="BO4631" s="1"/>
      <c r="BP4631" s="2"/>
      <c r="BQ4631" s="1"/>
      <c r="BR4631" s="2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2"/>
      <c r="CG4631" s="1"/>
      <c r="CH4631" s="1"/>
      <c r="CI4631" s="2"/>
      <c r="CJ4631" s="1"/>
      <c r="CK4631" s="1"/>
      <c r="CL4631" s="1"/>
      <c r="CM4631" s="1"/>
      <c r="CN4631" s="1"/>
      <c r="CO4631" s="1"/>
      <c r="CP4631" s="1"/>
      <c r="CQ4631" s="1"/>
      <c r="CR4631" s="2"/>
      <c r="CS4631" s="2"/>
      <c r="CT4631" s="2"/>
      <c r="CU4631" s="2"/>
      <c r="CV4631" s="1"/>
      <c r="CW4631" s="1"/>
      <c r="CX4631" s="2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2"/>
      <c r="DR4631" s="1"/>
      <c r="DS4631" s="1"/>
      <c r="DT4631" s="1"/>
      <c r="DU4631" s="2"/>
      <c r="DV4631" s="1"/>
      <c r="DW4631" s="1"/>
    </row>
    <row r="4632" spans="1:127" x14ac:dyDescent="0.3">
      <c r="A4632" s="1"/>
      <c r="B4632" s="1"/>
      <c r="C4632" s="1"/>
      <c r="D4632" s="1"/>
      <c r="E4632" s="1"/>
      <c r="F4632" s="1"/>
      <c r="G4632" s="2"/>
      <c r="H4632" s="2"/>
      <c r="I4632" s="1"/>
      <c r="J4632" s="1"/>
      <c r="K4632" s="2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2"/>
      <c r="BF4632" s="1"/>
      <c r="BG4632" s="1"/>
      <c r="BH4632" s="1"/>
      <c r="BI4632" s="1"/>
      <c r="BJ4632" s="1"/>
      <c r="BK4632" s="1"/>
      <c r="BL4632" s="1"/>
      <c r="BM4632" s="1"/>
      <c r="BN4632" s="2"/>
      <c r="BO4632" s="1"/>
      <c r="BP4632" s="2"/>
      <c r="BQ4632" s="1"/>
      <c r="BR4632" s="2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2"/>
      <c r="CG4632" s="1"/>
      <c r="CH4632" s="1"/>
      <c r="CI4632" s="2"/>
      <c r="CJ4632" s="1"/>
      <c r="CK4632" s="1"/>
      <c r="CL4632" s="1"/>
      <c r="CM4632" s="1"/>
      <c r="CN4632" s="1"/>
      <c r="CO4632" s="1"/>
      <c r="CP4632" s="1"/>
      <c r="CQ4632" s="1"/>
      <c r="CR4632" s="2"/>
      <c r="CS4632" s="2"/>
      <c r="CT4632" s="2"/>
      <c r="CU4632" s="2"/>
      <c r="CV4632" s="1"/>
      <c r="CW4632" s="1"/>
      <c r="CX4632" s="2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2"/>
      <c r="DR4632" s="1"/>
      <c r="DS4632" s="1"/>
      <c r="DT4632" s="1"/>
      <c r="DU4632" s="2"/>
      <c r="DV4632" s="1"/>
      <c r="DW4632" s="1"/>
    </row>
    <row r="4633" spans="1:127" x14ac:dyDescent="0.3">
      <c r="A4633" s="1"/>
      <c r="B4633" s="1"/>
      <c r="C4633" s="1"/>
      <c r="D4633" s="1"/>
      <c r="E4633" s="1"/>
      <c r="F4633" s="1"/>
      <c r="G4633" s="2"/>
      <c r="H4633" s="2"/>
      <c r="I4633" s="1"/>
      <c r="J4633" s="1"/>
      <c r="K4633" s="2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2"/>
      <c r="BF4633" s="1"/>
      <c r="BG4633" s="1"/>
      <c r="BH4633" s="1"/>
      <c r="BI4633" s="1"/>
      <c r="BJ4633" s="1"/>
      <c r="BK4633" s="1"/>
      <c r="BL4633" s="1"/>
      <c r="BM4633" s="1"/>
      <c r="BN4633" s="2"/>
      <c r="BO4633" s="1"/>
      <c r="BP4633" s="1"/>
      <c r="BQ4633" s="1"/>
      <c r="BR4633" s="2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2"/>
      <c r="CG4633" s="1"/>
      <c r="CH4633" s="1"/>
      <c r="CI4633" s="2"/>
      <c r="CJ4633" s="1"/>
      <c r="CK4633" s="1"/>
      <c r="CL4633" s="1"/>
      <c r="CM4633" s="1"/>
      <c r="CN4633" s="1"/>
      <c r="CO4633" s="1"/>
      <c r="CP4633" s="1"/>
      <c r="CQ4633" s="1"/>
      <c r="CR4633" s="2"/>
      <c r="CS4633" s="2"/>
      <c r="CT4633" s="2"/>
      <c r="CU4633" s="2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2"/>
      <c r="DR4633" s="1"/>
      <c r="DS4633" s="1"/>
      <c r="DT4633" s="1"/>
      <c r="DU4633" s="2"/>
      <c r="DV4633" s="1"/>
      <c r="DW4633" s="1"/>
    </row>
    <row r="4634" spans="1:127" x14ac:dyDescent="0.3">
      <c r="A4634" s="1"/>
      <c r="B4634" s="1"/>
      <c r="C4634" s="1"/>
      <c r="D4634" s="1"/>
      <c r="E4634" s="1"/>
      <c r="F4634" s="1"/>
      <c r="G4634" s="2"/>
      <c r="H4634" s="2"/>
      <c r="I4634" s="1"/>
      <c r="J4634" s="1"/>
      <c r="K4634" s="2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2"/>
      <c r="BF4634" s="1"/>
      <c r="BG4634" s="1"/>
      <c r="BH4634" s="1"/>
      <c r="BI4634" s="1"/>
      <c r="BJ4634" s="1"/>
      <c r="BK4634" s="1"/>
      <c r="BL4634" s="1"/>
      <c r="BM4634" s="1"/>
      <c r="BN4634" s="2"/>
      <c r="BO4634" s="1"/>
      <c r="BP4634" s="1"/>
      <c r="BQ4634" s="1"/>
      <c r="BR4634" s="2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2"/>
      <c r="CG4634" s="1"/>
      <c r="CH4634" s="1"/>
      <c r="CI4634" s="2"/>
      <c r="CJ4634" s="1"/>
      <c r="CK4634" s="1"/>
      <c r="CL4634" s="1"/>
      <c r="CM4634" s="1"/>
      <c r="CN4634" s="1"/>
      <c r="CO4634" s="1"/>
      <c r="CP4634" s="1"/>
      <c r="CQ4634" s="1"/>
      <c r="CR4634" s="2"/>
      <c r="CS4634" s="2"/>
      <c r="CT4634" s="2"/>
      <c r="CU4634" s="2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2"/>
      <c r="DR4634" s="1"/>
      <c r="DS4634" s="1"/>
      <c r="DT4634" s="1"/>
      <c r="DU4634" s="2"/>
      <c r="DV4634" s="1"/>
      <c r="DW4634" s="1"/>
    </row>
    <row r="4635" spans="1:127" x14ac:dyDescent="0.3">
      <c r="A4635" s="1"/>
      <c r="B4635" s="1"/>
      <c r="C4635" s="1"/>
      <c r="D4635" s="1"/>
      <c r="E4635" s="1"/>
      <c r="F4635" s="1"/>
      <c r="G4635" s="2"/>
      <c r="H4635" s="2"/>
      <c r="I4635" s="1"/>
      <c r="J4635" s="1"/>
      <c r="K4635" s="2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2"/>
      <c r="BF4635" s="1"/>
      <c r="BG4635" s="1"/>
      <c r="BH4635" s="1"/>
      <c r="BI4635" s="1"/>
      <c r="BJ4635" s="1"/>
      <c r="BK4635" s="1"/>
      <c r="BL4635" s="1"/>
      <c r="BM4635" s="1"/>
      <c r="BN4635" s="2"/>
      <c r="BO4635" s="1"/>
      <c r="BP4635" s="2"/>
      <c r="BQ4635" s="1"/>
      <c r="BR4635" s="2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2"/>
      <c r="CG4635" s="1"/>
      <c r="CH4635" s="1"/>
      <c r="CI4635" s="2"/>
      <c r="CJ4635" s="1"/>
      <c r="CK4635" s="1"/>
      <c r="CL4635" s="1"/>
      <c r="CM4635" s="1"/>
      <c r="CN4635" s="1"/>
      <c r="CO4635" s="1"/>
      <c r="CP4635" s="1"/>
      <c r="CQ4635" s="1"/>
      <c r="CR4635" s="2"/>
      <c r="CS4635" s="2"/>
      <c r="CT4635" s="2"/>
      <c r="CU4635" s="2"/>
      <c r="CV4635" s="1"/>
      <c r="CW4635" s="1"/>
      <c r="CX4635" s="2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2"/>
      <c r="DR4635" s="1"/>
      <c r="DS4635" s="1"/>
      <c r="DT4635" s="1"/>
      <c r="DU4635" s="2"/>
      <c r="DV4635" s="1"/>
      <c r="DW4635" s="1"/>
    </row>
    <row r="4636" spans="1:127" x14ac:dyDescent="0.3">
      <c r="A4636" s="1"/>
      <c r="B4636" s="1"/>
      <c r="C4636" s="1"/>
      <c r="D4636" s="1"/>
      <c r="E4636" s="1"/>
      <c r="F4636" s="1"/>
      <c r="G4636" s="2"/>
      <c r="H4636" s="2"/>
      <c r="I4636" s="1"/>
      <c r="J4636" s="1"/>
      <c r="K4636" s="2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2"/>
      <c r="BF4636" s="1"/>
      <c r="BG4636" s="1"/>
      <c r="BH4636" s="1"/>
      <c r="BI4636" s="1"/>
      <c r="BJ4636" s="1"/>
      <c r="BK4636" s="1"/>
      <c r="BL4636" s="1"/>
      <c r="BM4636" s="1"/>
      <c r="BN4636" s="2"/>
      <c r="BO4636" s="1"/>
      <c r="BP4636" s="2"/>
      <c r="BQ4636" s="1"/>
      <c r="BR4636" s="2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2"/>
      <c r="CG4636" s="1"/>
      <c r="CH4636" s="1"/>
      <c r="CI4636" s="2"/>
      <c r="CJ4636" s="1"/>
      <c r="CK4636" s="1"/>
      <c r="CL4636" s="1"/>
      <c r="CM4636" s="1"/>
      <c r="CN4636" s="1"/>
      <c r="CO4636" s="1"/>
      <c r="CP4636" s="1"/>
      <c r="CQ4636" s="1"/>
      <c r="CR4636" s="2"/>
      <c r="CS4636" s="2"/>
      <c r="CT4636" s="2"/>
      <c r="CU4636" s="2"/>
      <c r="CV4636" s="1"/>
      <c r="CW4636" s="1"/>
      <c r="CX4636" s="2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2"/>
      <c r="DR4636" s="1"/>
      <c r="DS4636" s="1"/>
      <c r="DT4636" s="1"/>
      <c r="DU4636" s="2"/>
      <c r="DV4636" s="1"/>
      <c r="DW4636" s="1"/>
    </row>
    <row r="4637" spans="1:127" x14ac:dyDescent="0.3">
      <c r="A4637" s="1"/>
      <c r="B4637" s="1"/>
      <c r="C4637" s="1"/>
      <c r="D4637" s="1"/>
      <c r="E4637" s="1"/>
      <c r="F4637" s="1"/>
      <c r="G4637" s="2"/>
      <c r="H4637" s="2"/>
      <c r="I4637" s="1"/>
      <c r="J4637" s="1"/>
      <c r="K4637" s="2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2"/>
      <c r="BF4637" s="1"/>
      <c r="BG4637" s="1"/>
      <c r="BH4637" s="1"/>
      <c r="BI4637" s="1"/>
      <c r="BJ4637" s="1"/>
      <c r="BK4637" s="1"/>
      <c r="BL4637" s="1"/>
      <c r="BM4637" s="1"/>
      <c r="BN4637" s="2"/>
      <c r="BO4637" s="1"/>
      <c r="BP4637" s="2"/>
      <c r="BQ4637" s="1"/>
      <c r="BR4637" s="2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2"/>
      <c r="CG4637" s="1"/>
      <c r="CH4637" s="1"/>
      <c r="CI4637" s="2"/>
      <c r="CJ4637" s="1"/>
      <c r="CK4637" s="1"/>
      <c r="CL4637" s="1"/>
      <c r="CM4637" s="1"/>
      <c r="CN4637" s="1"/>
      <c r="CO4637" s="1"/>
      <c r="CP4637" s="1"/>
      <c r="CQ4637" s="1"/>
      <c r="CR4637" s="2"/>
      <c r="CS4637" s="2"/>
      <c r="CT4637" s="2"/>
      <c r="CU4637" s="2"/>
      <c r="CV4637" s="1"/>
      <c r="CW4637" s="1"/>
      <c r="CX4637" s="2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2"/>
      <c r="DR4637" s="1"/>
      <c r="DS4637" s="1"/>
      <c r="DT4637" s="1"/>
      <c r="DU4637" s="2"/>
      <c r="DV4637" s="1"/>
      <c r="DW4637" s="1"/>
    </row>
    <row r="4638" spans="1:127" x14ac:dyDescent="0.3">
      <c r="A4638" s="1"/>
      <c r="B4638" s="1"/>
      <c r="C4638" s="1"/>
      <c r="D4638" s="1"/>
      <c r="E4638" s="1"/>
      <c r="F4638" s="1"/>
      <c r="G4638" s="2"/>
      <c r="H4638" s="2"/>
      <c r="I4638" s="1"/>
      <c r="J4638" s="1"/>
      <c r="K4638" s="2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2"/>
      <c r="BF4638" s="1"/>
      <c r="BG4638" s="1"/>
      <c r="BH4638" s="1"/>
      <c r="BI4638" s="1"/>
      <c r="BJ4638" s="1"/>
      <c r="BK4638" s="1"/>
      <c r="BL4638" s="1"/>
      <c r="BM4638" s="1"/>
      <c r="BN4638" s="2"/>
      <c r="BO4638" s="1"/>
      <c r="BP4638" s="2"/>
      <c r="BQ4638" s="1"/>
      <c r="BR4638" s="2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2"/>
      <c r="CG4638" s="1"/>
      <c r="CH4638" s="1"/>
      <c r="CI4638" s="2"/>
      <c r="CJ4638" s="1"/>
      <c r="CK4638" s="1"/>
      <c r="CL4638" s="1"/>
      <c r="CM4638" s="1"/>
      <c r="CN4638" s="1"/>
      <c r="CO4638" s="1"/>
      <c r="CP4638" s="1"/>
      <c r="CQ4638" s="1"/>
      <c r="CR4638" s="2"/>
      <c r="CS4638" s="2"/>
      <c r="CT4638" s="2"/>
      <c r="CU4638" s="2"/>
      <c r="CV4638" s="1"/>
      <c r="CW4638" s="1"/>
      <c r="CX4638" s="2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2"/>
      <c r="DR4638" s="1"/>
      <c r="DS4638" s="1"/>
      <c r="DT4638" s="1"/>
      <c r="DU4638" s="2"/>
      <c r="DV4638" s="1"/>
      <c r="DW4638" s="1"/>
    </row>
    <row r="4639" spans="1:127" x14ac:dyDescent="0.3">
      <c r="A4639" s="1"/>
      <c r="B4639" s="1"/>
      <c r="C4639" s="1"/>
      <c r="D4639" s="1"/>
      <c r="E4639" s="1"/>
      <c r="F4639" s="1"/>
      <c r="G4639" s="2"/>
      <c r="H4639" s="2"/>
      <c r="I4639" s="1"/>
      <c r="J4639" s="1"/>
      <c r="K4639" s="2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2"/>
      <c r="BF4639" s="1"/>
      <c r="BG4639" s="1"/>
      <c r="BH4639" s="1"/>
      <c r="BI4639" s="1"/>
      <c r="BJ4639" s="1"/>
      <c r="BK4639" s="1"/>
      <c r="BL4639" s="1"/>
      <c r="BM4639" s="1"/>
      <c r="BN4639" s="2"/>
      <c r="BO4639" s="1"/>
      <c r="BP4639" s="2"/>
      <c r="BQ4639" s="1"/>
      <c r="BR4639" s="2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2"/>
      <c r="CG4639" s="1"/>
      <c r="CH4639" s="1"/>
      <c r="CI4639" s="2"/>
      <c r="CJ4639" s="1"/>
      <c r="CK4639" s="1"/>
      <c r="CL4639" s="1"/>
      <c r="CM4639" s="1"/>
      <c r="CN4639" s="1"/>
      <c r="CO4639" s="1"/>
      <c r="CP4639" s="1"/>
      <c r="CQ4639" s="1"/>
      <c r="CR4639" s="2"/>
      <c r="CS4639" s="2"/>
      <c r="CT4639" s="2"/>
      <c r="CU4639" s="2"/>
      <c r="CV4639" s="1"/>
      <c r="CW4639" s="1"/>
      <c r="CX4639" s="2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2"/>
      <c r="DR4639" s="1"/>
      <c r="DS4639" s="1"/>
      <c r="DT4639" s="1"/>
      <c r="DU4639" s="2"/>
      <c r="DV4639" s="1"/>
      <c r="DW4639" s="1"/>
    </row>
    <row r="4640" spans="1:127" x14ac:dyDescent="0.3">
      <c r="A4640" s="1"/>
      <c r="B4640" s="1"/>
      <c r="C4640" s="1"/>
      <c r="D4640" s="1"/>
      <c r="E4640" s="1"/>
      <c r="F4640" s="1"/>
      <c r="G4640" s="2"/>
      <c r="H4640" s="2"/>
      <c r="I4640" s="1"/>
      <c r="J4640" s="1"/>
      <c r="K4640" s="2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2"/>
      <c r="BF4640" s="1"/>
      <c r="BG4640" s="1"/>
      <c r="BH4640" s="1"/>
      <c r="BI4640" s="1"/>
      <c r="BJ4640" s="1"/>
      <c r="BK4640" s="1"/>
      <c r="BL4640" s="1"/>
      <c r="BM4640" s="1"/>
      <c r="BN4640" s="2"/>
      <c r="BO4640" s="1"/>
      <c r="BP4640" s="2"/>
      <c r="BQ4640" s="1"/>
      <c r="BR4640" s="2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2"/>
      <c r="CG4640" s="1"/>
      <c r="CH4640" s="1"/>
      <c r="CI4640" s="2"/>
      <c r="CJ4640" s="1"/>
      <c r="CK4640" s="1"/>
      <c r="CL4640" s="1"/>
      <c r="CM4640" s="1"/>
      <c r="CN4640" s="1"/>
      <c r="CO4640" s="1"/>
      <c r="CP4640" s="1"/>
      <c r="CQ4640" s="1"/>
      <c r="CR4640" s="2"/>
      <c r="CS4640" s="2"/>
      <c r="CT4640" s="2"/>
      <c r="CU4640" s="2"/>
      <c r="CV4640" s="1"/>
      <c r="CW4640" s="1"/>
      <c r="CX4640" s="2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2"/>
      <c r="DR4640" s="1"/>
      <c r="DS4640" s="1"/>
      <c r="DT4640" s="1"/>
      <c r="DU4640" s="2"/>
      <c r="DV4640" s="1"/>
      <c r="DW4640" s="1"/>
    </row>
    <row r="4641" spans="1:127" x14ac:dyDescent="0.3">
      <c r="A4641" s="1"/>
      <c r="B4641" s="1"/>
      <c r="C4641" s="1"/>
      <c r="D4641" s="1"/>
      <c r="E4641" s="1"/>
      <c r="F4641" s="1"/>
      <c r="G4641" s="2"/>
      <c r="H4641" s="2"/>
      <c r="I4641" s="1"/>
      <c r="J4641" s="1"/>
      <c r="K4641" s="2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2"/>
      <c r="BF4641" s="1"/>
      <c r="BG4641" s="1"/>
      <c r="BH4641" s="1"/>
      <c r="BI4641" s="1"/>
      <c r="BJ4641" s="1"/>
      <c r="BK4641" s="1"/>
      <c r="BL4641" s="1"/>
      <c r="BM4641" s="1"/>
      <c r="BN4641" s="2"/>
      <c r="BO4641" s="1"/>
      <c r="BP4641" s="2"/>
      <c r="BQ4641" s="1"/>
      <c r="BR4641" s="2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2"/>
      <c r="CG4641" s="1"/>
      <c r="CH4641" s="1"/>
      <c r="CI4641" s="2"/>
      <c r="CJ4641" s="1"/>
      <c r="CK4641" s="1"/>
      <c r="CL4641" s="1"/>
      <c r="CM4641" s="1"/>
      <c r="CN4641" s="1"/>
      <c r="CO4641" s="1"/>
      <c r="CP4641" s="1"/>
      <c r="CQ4641" s="1"/>
      <c r="CR4641" s="2"/>
      <c r="CS4641" s="2"/>
      <c r="CT4641" s="2"/>
      <c r="CU4641" s="2"/>
      <c r="CV4641" s="1"/>
      <c r="CW4641" s="1"/>
      <c r="CX4641" s="2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2"/>
      <c r="DR4641" s="1"/>
      <c r="DS4641" s="1"/>
      <c r="DT4641" s="1"/>
      <c r="DU4641" s="2"/>
      <c r="DV4641" s="1"/>
      <c r="DW4641" s="1"/>
    </row>
    <row r="4642" spans="1:127" x14ac:dyDescent="0.3">
      <c r="A4642" s="1"/>
      <c r="B4642" s="1"/>
      <c r="C4642" s="1"/>
      <c r="D4642" s="1"/>
      <c r="E4642" s="1"/>
      <c r="F4642" s="1"/>
      <c r="G4642" s="2"/>
      <c r="H4642" s="2"/>
      <c r="I4642" s="1"/>
      <c r="J4642" s="1"/>
      <c r="K4642" s="2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2"/>
      <c r="BF4642" s="1"/>
      <c r="BG4642" s="1"/>
      <c r="BH4642" s="1"/>
      <c r="BI4642" s="1"/>
      <c r="BJ4642" s="1"/>
      <c r="BK4642" s="1"/>
      <c r="BL4642" s="1"/>
      <c r="BM4642" s="1"/>
      <c r="BN4642" s="2"/>
      <c r="BO4642" s="1"/>
      <c r="BP4642" s="2"/>
      <c r="BQ4642" s="1"/>
      <c r="BR4642" s="2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2"/>
      <c r="CG4642" s="1"/>
      <c r="CH4642" s="1"/>
      <c r="CI4642" s="2"/>
      <c r="CJ4642" s="1"/>
      <c r="CK4642" s="1"/>
      <c r="CL4642" s="1"/>
      <c r="CM4642" s="1"/>
      <c r="CN4642" s="1"/>
      <c r="CO4642" s="1"/>
      <c r="CP4642" s="1"/>
      <c r="CQ4642" s="1"/>
      <c r="CR4642" s="2"/>
      <c r="CS4642" s="2"/>
      <c r="CT4642" s="2"/>
      <c r="CU4642" s="2"/>
      <c r="CV4642" s="1"/>
      <c r="CW4642" s="1"/>
      <c r="CX4642" s="2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2"/>
      <c r="DR4642" s="1"/>
      <c r="DS4642" s="1"/>
      <c r="DT4642" s="1"/>
      <c r="DU4642" s="2"/>
      <c r="DV4642" s="1"/>
      <c r="DW4642" s="1"/>
    </row>
    <row r="4643" spans="1:127" x14ac:dyDescent="0.3">
      <c r="A4643" s="1"/>
      <c r="B4643" s="1"/>
      <c r="C4643" s="1"/>
      <c r="D4643" s="1"/>
      <c r="E4643" s="1"/>
      <c r="F4643" s="1"/>
      <c r="G4643" s="2"/>
      <c r="H4643" s="2"/>
      <c r="I4643" s="1"/>
      <c r="J4643" s="1"/>
      <c r="K4643" s="2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2"/>
      <c r="BF4643" s="1"/>
      <c r="BG4643" s="1"/>
      <c r="BH4643" s="1"/>
      <c r="BI4643" s="1"/>
      <c r="BJ4643" s="1"/>
      <c r="BK4643" s="1"/>
      <c r="BL4643" s="1"/>
      <c r="BM4643" s="1"/>
      <c r="BN4643" s="2"/>
      <c r="BO4643" s="1"/>
      <c r="BP4643" s="2"/>
      <c r="BQ4643" s="1"/>
      <c r="BR4643" s="2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2"/>
      <c r="CG4643" s="1"/>
      <c r="CH4643" s="1"/>
      <c r="CI4643" s="2"/>
      <c r="CJ4643" s="1"/>
      <c r="CK4643" s="1"/>
      <c r="CL4643" s="1"/>
      <c r="CM4643" s="1"/>
      <c r="CN4643" s="1"/>
      <c r="CO4643" s="1"/>
      <c r="CP4643" s="1"/>
      <c r="CQ4643" s="1"/>
      <c r="CR4643" s="2"/>
      <c r="CS4643" s="2"/>
      <c r="CT4643" s="2"/>
      <c r="CU4643" s="2"/>
      <c r="CV4643" s="1"/>
      <c r="CW4643" s="1"/>
      <c r="CX4643" s="2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2"/>
      <c r="DR4643" s="1"/>
      <c r="DS4643" s="1"/>
      <c r="DT4643" s="1"/>
      <c r="DU4643" s="2"/>
      <c r="DV4643" s="1"/>
      <c r="DW4643" s="1"/>
    </row>
    <row r="4644" spans="1:127" x14ac:dyDescent="0.3">
      <c r="A4644" s="1"/>
      <c r="B4644" s="1"/>
      <c r="C4644" s="1"/>
      <c r="D4644" s="1"/>
      <c r="E4644" s="1"/>
      <c r="F4644" s="1"/>
      <c r="G4644" s="2"/>
      <c r="H4644" s="2"/>
      <c r="I4644" s="1"/>
      <c r="J4644" s="1"/>
      <c r="K4644" s="2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2"/>
      <c r="BF4644" s="1"/>
      <c r="BG4644" s="1"/>
      <c r="BH4644" s="1"/>
      <c r="BI4644" s="1"/>
      <c r="BJ4644" s="1"/>
      <c r="BK4644" s="1"/>
      <c r="BL4644" s="1"/>
      <c r="BM4644" s="1"/>
      <c r="BN4644" s="2"/>
      <c r="BO4644" s="1"/>
      <c r="BP4644" s="2"/>
      <c r="BQ4644" s="1"/>
      <c r="BR4644" s="2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2"/>
      <c r="CG4644" s="1"/>
      <c r="CH4644" s="1"/>
      <c r="CI4644" s="2"/>
      <c r="CJ4644" s="1"/>
      <c r="CK4644" s="1"/>
      <c r="CL4644" s="1"/>
      <c r="CM4644" s="1"/>
      <c r="CN4644" s="1"/>
      <c r="CO4644" s="1"/>
      <c r="CP4644" s="1"/>
      <c r="CQ4644" s="1"/>
      <c r="CR4644" s="2"/>
      <c r="CS4644" s="2"/>
      <c r="CT4644" s="2"/>
      <c r="CU4644" s="2"/>
      <c r="CV4644" s="1"/>
      <c r="CW4644" s="1"/>
      <c r="CX4644" s="2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2"/>
      <c r="DR4644" s="1"/>
      <c r="DS4644" s="1"/>
      <c r="DT4644" s="1"/>
      <c r="DU4644" s="2"/>
      <c r="DV4644" s="1"/>
      <c r="DW4644" s="1"/>
    </row>
    <row r="4645" spans="1:127" x14ac:dyDescent="0.3">
      <c r="A4645" s="1"/>
      <c r="B4645" s="1"/>
      <c r="C4645" s="1"/>
      <c r="D4645" s="1"/>
      <c r="E4645" s="1"/>
      <c r="F4645" s="1"/>
      <c r="G4645" s="2"/>
      <c r="H4645" s="2"/>
      <c r="I4645" s="1"/>
      <c r="J4645" s="1"/>
      <c r="K4645" s="2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2"/>
      <c r="BF4645" s="1"/>
      <c r="BG4645" s="1"/>
      <c r="BH4645" s="1"/>
      <c r="BI4645" s="1"/>
      <c r="BJ4645" s="1"/>
      <c r="BK4645" s="1"/>
      <c r="BL4645" s="1"/>
      <c r="BM4645" s="1"/>
      <c r="BN4645" s="2"/>
      <c r="BO4645" s="1"/>
      <c r="BP4645" s="2"/>
      <c r="BQ4645" s="1"/>
      <c r="BR4645" s="2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2"/>
      <c r="CG4645" s="1"/>
      <c r="CH4645" s="1"/>
      <c r="CI4645" s="2"/>
      <c r="CJ4645" s="1"/>
      <c r="CK4645" s="1"/>
      <c r="CL4645" s="1"/>
      <c r="CM4645" s="1"/>
      <c r="CN4645" s="1"/>
      <c r="CO4645" s="1"/>
      <c r="CP4645" s="1"/>
      <c r="CQ4645" s="1"/>
      <c r="CR4645" s="2"/>
      <c r="CS4645" s="2"/>
      <c r="CT4645" s="2"/>
      <c r="CU4645" s="2"/>
      <c r="CV4645" s="1"/>
      <c r="CW4645" s="1"/>
      <c r="CX4645" s="2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2"/>
      <c r="DR4645" s="1"/>
      <c r="DS4645" s="1"/>
      <c r="DT4645" s="1"/>
      <c r="DU4645" s="2"/>
      <c r="DV4645" s="1"/>
      <c r="DW4645" s="1"/>
    </row>
    <row r="4646" spans="1:127" x14ac:dyDescent="0.3">
      <c r="A4646" s="1"/>
      <c r="B4646" s="1"/>
      <c r="C4646" s="1"/>
      <c r="D4646" s="1"/>
      <c r="E4646" s="1"/>
      <c r="F4646" s="1"/>
      <c r="G4646" s="2"/>
      <c r="H4646" s="2"/>
      <c r="I4646" s="1"/>
      <c r="J4646" s="1"/>
      <c r="K4646" s="2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2"/>
      <c r="BF4646" s="1"/>
      <c r="BG4646" s="1"/>
      <c r="BH4646" s="1"/>
      <c r="BI4646" s="1"/>
      <c r="BJ4646" s="1"/>
      <c r="BK4646" s="1"/>
      <c r="BL4646" s="1"/>
      <c r="BM4646" s="1"/>
      <c r="BN4646" s="2"/>
      <c r="BO4646" s="1"/>
      <c r="BP4646" s="2"/>
      <c r="BQ4646" s="1"/>
      <c r="BR4646" s="2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2"/>
      <c r="CG4646" s="1"/>
      <c r="CH4646" s="1"/>
      <c r="CI4646" s="2"/>
      <c r="CJ4646" s="1"/>
      <c r="CK4646" s="1"/>
      <c r="CL4646" s="1"/>
      <c r="CM4646" s="1"/>
      <c r="CN4646" s="1"/>
      <c r="CO4646" s="1"/>
      <c r="CP4646" s="1"/>
      <c r="CQ4646" s="1"/>
      <c r="CR4646" s="2"/>
      <c r="CS4646" s="2"/>
      <c r="CT4646" s="2"/>
      <c r="CU4646" s="2"/>
      <c r="CV4646" s="1"/>
      <c r="CW4646" s="1"/>
      <c r="CX4646" s="2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2"/>
      <c r="DR4646" s="1"/>
      <c r="DS4646" s="1"/>
      <c r="DT4646" s="1"/>
      <c r="DU4646" s="2"/>
      <c r="DV4646" s="1"/>
      <c r="DW4646" s="1"/>
    </row>
    <row r="4647" spans="1:127" x14ac:dyDescent="0.3">
      <c r="A4647" s="1"/>
      <c r="B4647" s="1"/>
      <c r="C4647" s="1"/>
      <c r="D4647" s="1"/>
      <c r="E4647" s="1"/>
      <c r="F4647" s="1"/>
      <c r="G4647" s="2"/>
      <c r="H4647" s="2"/>
      <c r="I4647" s="1"/>
      <c r="J4647" s="1"/>
      <c r="K4647" s="2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2"/>
      <c r="BF4647" s="1"/>
      <c r="BG4647" s="1"/>
      <c r="BH4647" s="1"/>
      <c r="BI4647" s="1"/>
      <c r="BJ4647" s="1"/>
      <c r="BK4647" s="1"/>
      <c r="BL4647" s="1"/>
      <c r="BM4647" s="1"/>
      <c r="BN4647" s="2"/>
      <c r="BO4647" s="1"/>
      <c r="BP4647" s="2"/>
      <c r="BQ4647" s="1"/>
      <c r="BR4647" s="2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2"/>
      <c r="CG4647" s="1"/>
      <c r="CH4647" s="1"/>
      <c r="CI4647" s="2"/>
      <c r="CJ4647" s="1"/>
      <c r="CK4647" s="1"/>
      <c r="CL4647" s="1"/>
      <c r="CM4647" s="1"/>
      <c r="CN4647" s="1"/>
      <c r="CO4647" s="1"/>
      <c r="CP4647" s="1"/>
      <c r="CQ4647" s="1"/>
      <c r="CR4647" s="2"/>
      <c r="CS4647" s="2"/>
      <c r="CT4647" s="2"/>
      <c r="CU4647" s="2"/>
      <c r="CV4647" s="1"/>
      <c r="CW4647" s="1"/>
      <c r="CX4647" s="2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2"/>
      <c r="DR4647" s="1"/>
      <c r="DS4647" s="1"/>
      <c r="DT4647" s="1"/>
      <c r="DU4647" s="2"/>
      <c r="DV4647" s="1"/>
      <c r="DW4647" s="1"/>
    </row>
    <row r="4648" spans="1:127" x14ac:dyDescent="0.3">
      <c r="A4648" s="1"/>
      <c r="B4648" s="1"/>
      <c r="C4648" s="1"/>
      <c r="D4648" s="1"/>
      <c r="E4648" s="1"/>
      <c r="F4648" s="1"/>
      <c r="G4648" s="2"/>
      <c r="H4648" s="2"/>
      <c r="I4648" s="1"/>
      <c r="J4648" s="1"/>
      <c r="K4648" s="2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2"/>
      <c r="BF4648" s="1"/>
      <c r="BG4648" s="1"/>
      <c r="BH4648" s="1"/>
      <c r="BI4648" s="1"/>
      <c r="BJ4648" s="1"/>
      <c r="BK4648" s="1"/>
      <c r="BL4648" s="1"/>
      <c r="BM4648" s="1"/>
      <c r="BN4648" s="2"/>
      <c r="BO4648" s="1"/>
      <c r="BP4648" s="2"/>
      <c r="BQ4648" s="1"/>
      <c r="BR4648" s="2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2"/>
      <c r="CG4648" s="1"/>
      <c r="CH4648" s="1"/>
      <c r="CI4648" s="2"/>
      <c r="CJ4648" s="1"/>
      <c r="CK4648" s="1"/>
      <c r="CL4648" s="1"/>
      <c r="CM4648" s="1"/>
      <c r="CN4648" s="1"/>
      <c r="CO4648" s="1"/>
      <c r="CP4648" s="1"/>
      <c r="CQ4648" s="1"/>
      <c r="CR4648" s="2"/>
      <c r="CS4648" s="2"/>
      <c r="CT4648" s="2"/>
      <c r="CU4648" s="2"/>
      <c r="CV4648" s="1"/>
      <c r="CW4648" s="1"/>
      <c r="CX4648" s="2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2"/>
      <c r="DR4648" s="1"/>
      <c r="DS4648" s="1"/>
      <c r="DT4648" s="1"/>
      <c r="DU4648" s="2"/>
      <c r="DV4648" s="1"/>
      <c r="DW4648" s="1"/>
    </row>
    <row r="4649" spans="1:127" x14ac:dyDescent="0.3">
      <c r="A4649" s="1"/>
      <c r="B4649" s="1"/>
      <c r="C4649" s="1"/>
      <c r="D4649" s="1"/>
      <c r="E4649" s="1"/>
      <c r="F4649" s="1"/>
      <c r="G4649" s="2"/>
      <c r="H4649" s="2"/>
      <c r="I4649" s="1"/>
      <c r="J4649" s="1"/>
      <c r="K4649" s="2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2"/>
      <c r="BF4649" s="1"/>
      <c r="BG4649" s="1"/>
      <c r="BH4649" s="1"/>
      <c r="BI4649" s="1"/>
      <c r="BJ4649" s="1"/>
      <c r="BK4649" s="1"/>
      <c r="BL4649" s="1"/>
      <c r="BM4649" s="1"/>
      <c r="BN4649" s="2"/>
      <c r="BO4649" s="1"/>
      <c r="BP4649" s="2"/>
      <c r="BQ4649" s="1"/>
      <c r="BR4649" s="2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2"/>
      <c r="CG4649" s="1"/>
      <c r="CH4649" s="1"/>
      <c r="CI4649" s="2"/>
      <c r="CJ4649" s="1"/>
      <c r="CK4649" s="1"/>
      <c r="CL4649" s="1"/>
      <c r="CM4649" s="1"/>
      <c r="CN4649" s="1"/>
      <c r="CO4649" s="1"/>
      <c r="CP4649" s="1"/>
      <c r="CQ4649" s="1"/>
      <c r="CR4649" s="2"/>
      <c r="CS4649" s="2"/>
      <c r="CT4649" s="2"/>
      <c r="CU4649" s="2"/>
      <c r="CV4649" s="1"/>
      <c r="CW4649" s="1"/>
      <c r="CX4649" s="2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2"/>
      <c r="DR4649" s="1"/>
      <c r="DS4649" s="1"/>
      <c r="DT4649" s="1"/>
      <c r="DU4649" s="2"/>
      <c r="DV4649" s="1"/>
      <c r="DW4649" s="1"/>
    </row>
    <row r="4650" spans="1:127" x14ac:dyDescent="0.3">
      <c r="A4650" s="1"/>
      <c r="B4650" s="1"/>
      <c r="C4650" s="1"/>
      <c r="D4650" s="1"/>
      <c r="E4650" s="1"/>
      <c r="F4650" s="1"/>
      <c r="G4650" s="2"/>
      <c r="H4650" s="2"/>
      <c r="I4650" s="1"/>
      <c r="J4650" s="1"/>
      <c r="K4650" s="2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2"/>
      <c r="BF4650" s="1"/>
      <c r="BG4650" s="1"/>
      <c r="BH4650" s="1"/>
      <c r="BI4650" s="1"/>
      <c r="BJ4650" s="1"/>
      <c r="BK4650" s="1"/>
      <c r="BL4650" s="1"/>
      <c r="BM4650" s="1"/>
      <c r="BN4650" s="2"/>
      <c r="BO4650" s="1"/>
      <c r="BP4650" s="2"/>
      <c r="BQ4650" s="1"/>
      <c r="BR4650" s="2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2"/>
      <c r="CG4650" s="1"/>
      <c r="CH4650" s="1"/>
      <c r="CI4650" s="2"/>
      <c r="CJ4650" s="1"/>
      <c r="CK4650" s="1"/>
      <c r="CL4650" s="1"/>
      <c r="CM4650" s="1"/>
      <c r="CN4650" s="1"/>
      <c r="CO4650" s="1"/>
      <c r="CP4650" s="1"/>
      <c r="CQ4650" s="1"/>
      <c r="CR4650" s="2"/>
      <c r="CS4650" s="2"/>
      <c r="CT4650" s="2"/>
      <c r="CU4650" s="2"/>
      <c r="CV4650" s="1"/>
      <c r="CW4650" s="1"/>
      <c r="CX4650" s="2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2"/>
      <c r="DR4650" s="1"/>
      <c r="DS4650" s="1"/>
      <c r="DT4650" s="1"/>
      <c r="DU4650" s="2"/>
      <c r="DV4650" s="1"/>
      <c r="DW4650" s="1"/>
    </row>
    <row r="4651" spans="1:127" x14ac:dyDescent="0.3">
      <c r="A4651" s="1"/>
      <c r="B4651" s="1"/>
      <c r="C4651" s="1"/>
      <c r="D4651" s="1"/>
      <c r="E4651" s="1"/>
      <c r="F4651" s="1"/>
      <c r="G4651" s="2"/>
      <c r="H4651" s="2"/>
      <c r="I4651" s="1"/>
      <c r="J4651" s="1"/>
      <c r="K4651" s="2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2"/>
      <c r="BF4651" s="1"/>
      <c r="BG4651" s="1"/>
      <c r="BH4651" s="1"/>
      <c r="BI4651" s="1"/>
      <c r="BJ4651" s="1"/>
      <c r="BK4651" s="1"/>
      <c r="BL4651" s="1"/>
      <c r="BM4651" s="1"/>
      <c r="BN4651" s="2"/>
      <c r="BO4651" s="1"/>
      <c r="BP4651" s="2"/>
      <c r="BQ4651" s="1"/>
      <c r="BR4651" s="2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2"/>
      <c r="CG4651" s="1"/>
      <c r="CH4651" s="1"/>
      <c r="CI4651" s="2"/>
      <c r="CJ4651" s="1"/>
      <c r="CK4651" s="1"/>
      <c r="CL4651" s="1"/>
      <c r="CM4651" s="1"/>
      <c r="CN4651" s="1"/>
      <c r="CO4651" s="1"/>
      <c r="CP4651" s="1"/>
      <c r="CQ4651" s="1"/>
      <c r="CR4651" s="2"/>
      <c r="CS4651" s="2"/>
      <c r="CT4651" s="2"/>
      <c r="CU4651" s="2"/>
      <c r="CV4651" s="1"/>
      <c r="CW4651" s="1"/>
      <c r="CX4651" s="2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2"/>
      <c r="DR4651" s="1"/>
      <c r="DS4651" s="1"/>
      <c r="DT4651" s="1"/>
      <c r="DU4651" s="2"/>
      <c r="DV4651" s="1"/>
      <c r="DW4651" s="1"/>
    </row>
    <row r="4652" spans="1:127" x14ac:dyDescent="0.3">
      <c r="A4652" s="1"/>
      <c r="B4652" s="1"/>
      <c r="C4652" s="1"/>
      <c r="D4652" s="1"/>
      <c r="E4652" s="1"/>
      <c r="F4652" s="1"/>
      <c r="G4652" s="2"/>
      <c r="H4652" s="2"/>
      <c r="I4652" s="1"/>
      <c r="J4652" s="1"/>
      <c r="K4652" s="2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2"/>
      <c r="BF4652" s="1"/>
      <c r="BG4652" s="1"/>
      <c r="BH4652" s="1"/>
      <c r="BI4652" s="1"/>
      <c r="BJ4652" s="1"/>
      <c r="BK4652" s="1"/>
      <c r="BL4652" s="1"/>
      <c r="BM4652" s="1"/>
      <c r="BN4652" s="2"/>
      <c r="BO4652" s="1"/>
      <c r="BP4652" s="2"/>
      <c r="BQ4652" s="1"/>
      <c r="BR4652" s="2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2"/>
      <c r="CG4652" s="1"/>
      <c r="CH4652" s="1"/>
      <c r="CI4652" s="2"/>
      <c r="CJ4652" s="1"/>
      <c r="CK4652" s="1"/>
      <c r="CL4652" s="1"/>
      <c r="CM4652" s="1"/>
      <c r="CN4652" s="1"/>
      <c r="CO4652" s="1"/>
      <c r="CP4652" s="1"/>
      <c r="CQ4652" s="1"/>
      <c r="CR4652" s="2"/>
      <c r="CS4652" s="2"/>
      <c r="CT4652" s="2"/>
      <c r="CU4652" s="2"/>
      <c r="CV4652" s="1"/>
      <c r="CW4652" s="1"/>
      <c r="CX4652" s="2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2"/>
      <c r="DR4652" s="1"/>
      <c r="DS4652" s="1"/>
      <c r="DT4652" s="1"/>
      <c r="DU4652" s="2"/>
      <c r="DV4652" s="1"/>
      <c r="DW4652" s="1"/>
    </row>
    <row r="4653" spans="1:127" x14ac:dyDescent="0.3">
      <c r="A4653" s="1"/>
      <c r="B4653" s="1"/>
      <c r="C4653" s="1"/>
      <c r="D4653" s="1"/>
      <c r="E4653" s="1"/>
      <c r="F4653" s="1"/>
      <c r="G4653" s="2"/>
      <c r="H4653" s="2"/>
      <c r="I4653" s="1"/>
      <c r="J4653" s="1"/>
      <c r="K4653" s="2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2"/>
      <c r="BF4653" s="1"/>
      <c r="BG4653" s="1"/>
      <c r="BH4653" s="1"/>
      <c r="BI4653" s="1"/>
      <c r="BJ4653" s="1"/>
      <c r="BK4653" s="1"/>
      <c r="BL4653" s="1"/>
      <c r="BM4653" s="1"/>
      <c r="BN4653" s="2"/>
      <c r="BO4653" s="1"/>
      <c r="BP4653" s="2"/>
      <c r="BQ4653" s="1"/>
      <c r="BR4653" s="2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2"/>
      <c r="CG4653" s="1"/>
      <c r="CH4653" s="1"/>
      <c r="CI4653" s="2"/>
      <c r="CJ4653" s="1"/>
      <c r="CK4653" s="1"/>
      <c r="CL4653" s="1"/>
      <c r="CM4653" s="1"/>
      <c r="CN4653" s="1"/>
      <c r="CO4653" s="1"/>
      <c r="CP4653" s="1"/>
      <c r="CQ4653" s="1"/>
      <c r="CR4653" s="2"/>
      <c r="CS4653" s="2"/>
      <c r="CT4653" s="2"/>
      <c r="CU4653" s="2"/>
      <c r="CV4653" s="1"/>
      <c r="CW4653" s="1"/>
      <c r="CX4653" s="2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2"/>
      <c r="DR4653" s="1"/>
      <c r="DS4653" s="1"/>
      <c r="DT4653" s="1"/>
      <c r="DU4653" s="2"/>
      <c r="DV4653" s="1"/>
      <c r="DW4653" s="1"/>
    </row>
    <row r="4654" spans="1:127" x14ac:dyDescent="0.3">
      <c r="A4654" s="1"/>
      <c r="B4654" s="1"/>
      <c r="C4654" s="1"/>
      <c r="D4654" s="1"/>
      <c r="E4654" s="1"/>
      <c r="F4654" s="1"/>
      <c r="G4654" s="2"/>
      <c r="H4654" s="2"/>
      <c r="I4654" s="1"/>
      <c r="J4654" s="1"/>
      <c r="K4654" s="2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2"/>
      <c r="BF4654" s="1"/>
      <c r="BG4654" s="1"/>
      <c r="BH4654" s="1"/>
      <c r="BI4654" s="1"/>
      <c r="BJ4654" s="1"/>
      <c r="BK4654" s="1"/>
      <c r="BL4654" s="1"/>
      <c r="BM4654" s="1"/>
      <c r="BN4654" s="2"/>
      <c r="BO4654" s="1"/>
      <c r="BP4654" s="2"/>
      <c r="BQ4654" s="1"/>
      <c r="BR4654" s="2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2"/>
      <c r="CG4654" s="1"/>
      <c r="CH4654" s="1"/>
      <c r="CI4654" s="2"/>
      <c r="CJ4654" s="1"/>
      <c r="CK4654" s="1"/>
      <c r="CL4654" s="1"/>
      <c r="CM4654" s="1"/>
      <c r="CN4654" s="1"/>
      <c r="CO4654" s="1"/>
      <c r="CP4654" s="1"/>
      <c r="CQ4654" s="1"/>
      <c r="CR4654" s="2"/>
      <c r="CS4654" s="2"/>
      <c r="CT4654" s="2"/>
      <c r="CU4654" s="2"/>
      <c r="CV4654" s="1"/>
      <c r="CW4654" s="1"/>
      <c r="CX4654" s="2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2"/>
      <c r="DR4654" s="1"/>
      <c r="DS4654" s="1"/>
      <c r="DT4654" s="1"/>
      <c r="DU4654" s="2"/>
      <c r="DV4654" s="1"/>
      <c r="DW4654" s="1"/>
    </row>
    <row r="4655" spans="1:127" x14ac:dyDescent="0.3">
      <c r="A4655" s="1"/>
      <c r="B4655" s="1"/>
      <c r="C4655" s="1"/>
      <c r="D4655" s="1"/>
      <c r="E4655" s="1"/>
      <c r="F4655" s="1"/>
      <c r="G4655" s="2"/>
      <c r="H4655" s="2"/>
      <c r="I4655" s="1"/>
      <c r="J4655" s="1"/>
      <c r="K4655" s="2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2"/>
      <c r="BF4655" s="1"/>
      <c r="BG4655" s="1"/>
      <c r="BH4655" s="1"/>
      <c r="BI4655" s="1"/>
      <c r="BJ4655" s="1"/>
      <c r="BK4655" s="1"/>
      <c r="BL4655" s="1"/>
      <c r="BM4655" s="1"/>
      <c r="BN4655" s="2"/>
      <c r="BO4655" s="1"/>
      <c r="BP4655" s="2"/>
      <c r="BQ4655" s="1"/>
      <c r="BR4655" s="2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2"/>
      <c r="CG4655" s="1"/>
      <c r="CH4655" s="1"/>
      <c r="CI4655" s="2"/>
      <c r="CJ4655" s="1"/>
      <c r="CK4655" s="1"/>
      <c r="CL4655" s="1"/>
      <c r="CM4655" s="1"/>
      <c r="CN4655" s="1"/>
      <c r="CO4655" s="1"/>
      <c r="CP4655" s="1"/>
      <c r="CQ4655" s="1"/>
      <c r="CR4655" s="2"/>
      <c r="CS4655" s="2"/>
      <c r="CT4655" s="2"/>
      <c r="CU4655" s="2"/>
      <c r="CV4655" s="1"/>
      <c r="CW4655" s="1"/>
      <c r="CX4655" s="2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2"/>
      <c r="DR4655" s="1"/>
      <c r="DS4655" s="1"/>
      <c r="DT4655" s="1"/>
      <c r="DU4655" s="2"/>
      <c r="DV4655" s="1"/>
      <c r="DW4655" s="1"/>
    </row>
    <row r="4656" spans="1:127" x14ac:dyDescent="0.3">
      <c r="A4656" s="1"/>
      <c r="B4656" s="1"/>
      <c r="C4656" s="1"/>
      <c r="D4656" s="1"/>
      <c r="E4656" s="1"/>
      <c r="F4656" s="1"/>
      <c r="G4656" s="2"/>
      <c r="H4656" s="2"/>
      <c r="I4656" s="1"/>
      <c r="J4656" s="1"/>
      <c r="K4656" s="2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2"/>
      <c r="BF4656" s="1"/>
      <c r="BG4656" s="1"/>
      <c r="BH4656" s="1"/>
      <c r="BI4656" s="1"/>
      <c r="BJ4656" s="1"/>
      <c r="BK4656" s="1"/>
      <c r="BL4656" s="1"/>
      <c r="BM4656" s="1"/>
      <c r="BN4656" s="2"/>
      <c r="BO4656" s="1"/>
      <c r="BP4656" s="2"/>
      <c r="BQ4656" s="1"/>
      <c r="BR4656" s="2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2"/>
      <c r="CG4656" s="1"/>
      <c r="CH4656" s="1"/>
      <c r="CI4656" s="2"/>
      <c r="CJ4656" s="1"/>
      <c r="CK4656" s="1"/>
      <c r="CL4656" s="1"/>
      <c r="CM4656" s="1"/>
      <c r="CN4656" s="1"/>
      <c r="CO4656" s="1"/>
      <c r="CP4656" s="1"/>
      <c r="CQ4656" s="1"/>
      <c r="CR4656" s="2"/>
      <c r="CS4656" s="2"/>
      <c r="CT4656" s="2"/>
      <c r="CU4656" s="2"/>
      <c r="CV4656" s="1"/>
      <c r="CW4656" s="1"/>
      <c r="CX4656" s="2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2"/>
      <c r="DR4656" s="1"/>
      <c r="DS4656" s="1"/>
      <c r="DT4656" s="1"/>
      <c r="DU4656" s="2"/>
      <c r="DV4656" s="1"/>
      <c r="DW4656" s="1"/>
    </row>
    <row r="4657" spans="1:127" x14ac:dyDescent="0.3">
      <c r="A4657" s="1"/>
      <c r="B4657" s="1"/>
      <c r="C4657" s="1"/>
      <c r="D4657" s="1"/>
      <c r="E4657" s="1"/>
      <c r="F4657" s="1"/>
      <c r="G4657" s="2"/>
      <c r="H4657" s="2"/>
      <c r="I4657" s="1"/>
      <c r="J4657" s="1"/>
      <c r="K4657" s="2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2"/>
      <c r="BF4657" s="1"/>
      <c r="BG4657" s="1"/>
      <c r="BH4657" s="1"/>
      <c r="BI4657" s="1"/>
      <c r="BJ4657" s="1"/>
      <c r="BK4657" s="1"/>
      <c r="BL4657" s="1"/>
      <c r="BM4657" s="1"/>
      <c r="BN4657" s="2"/>
      <c r="BO4657" s="1"/>
      <c r="BP4657" s="2"/>
      <c r="BQ4657" s="1"/>
      <c r="BR4657" s="2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2"/>
      <c r="CG4657" s="1"/>
      <c r="CH4657" s="1"/>
      <c r="CI4657" s="2"/>
      <c r="CJ4657" s="1"/>
      <c r="CK4657" s="1"/>
      <c r="CL4657" s="1"/>
      <c r="CM4657" s="1"/>
      <c r="CN4657" s="1"/>
      <c r="CO4657" s="1"/>
      <c r="CP4657" s="1"/>
      <c r="CQ4657" s="1"/>
      <c r="CR4657" s="2"/>
      <c r="CS4657" s="2"/>
      <c r="CT4657" s="2"/>
      <c r="CU4657" s="2"/>
      <c r="CV4657" s="1"/>
      <c r="CW4657" s="1"/>
      <c r="CX4657" s="2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2"/>
      <c r="DR4657" s="1"/>
      <c r="DS4657" s="1"/>
      <c r="DT4657" s="1"/>
      <c r="DU4657" s="2"/>
      <c r="DV4657" s="1"/>
      <c r="DW4657" s="1"/>
    </row>
    <row r="4658" spans="1:127" x14ac:dyDescent="0.3">
      <c r="A4658" s="1"/>
      <c r="B4658" s="1"/>
      <c r="C4658" s="1"/>
      <c r="D4658" s="1"/>
      <c r="E4658" s="1"/>
      <c r="F4658" s="1"/>
      <c r="G4658" s="2"/>
      <c r="H4658" s="2"/>
      <c r="I4658" s="1"/>
      <c r="J4658" s="1"/>
      <c r="K4658" s="2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2"/>
      <c r="BF4658" s="1"/>
      <c r="BG4658" s="1"/>
      <c r="BH4658" s="1"/>
      <c r="BI4658" s="1"/>
      <c r="BJ4658" s="1"/>
      <c r="BK4658" s="1"/>
      <c r="BL4658" s="1"/>
      <c r="BM4658" s="1"/>
      <c r="BN4658" s="2"/>
      <c r="BO4658" s="1"/>
      <c r="BP4658" s="2"/>
      <c r="BQ4658" s="1"/>
      <c r="BR4658" s="2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2"/>
      <c r="CG4658" s="1"/>
      <c r="CH4658" s="1"/>
      <c r="CI4658" s="2"/>
      <c r="CJ4658" s="1"/>
      <c r="CK4658" s="1"/>
      <c r="CL4658" s="1"/>
      <c r="CM4658" s="1"/>
      <c r="CN4658" s="1"/>
      <c r="CO4658" s="1"/>
      <c r="CP4658" s="1"/>
      <c r="CQ4658" s="1"/>
      <c r="CR4658" s="2"/>
      <c r="CS4658" s="2"/>
      <c r="CT4658" s="2"/>
      <c r="CU4658" s="2"/>
      <c r="CV4658" s="1"/>
      <c r="CW4658" s="1"/>
      <c r="CX4658" s="2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2"/>
      <c r="DR4658" s="1"/>
      <c r="DS4658" s="1"/>
      <c r="DT4658" s="1"/>
      <c r="DU4658" s="2"/>
      <c r="DV4658" s="1"/>
      <c r="DW4658" s="1"/>
    </row>
    <row r="4659" spans="1:127" x14ac:dyDescent="0.3">
      <c r="A4659" s="1"/>
      <c r="B4659" s="1"/>
      <c r="C4659" s="1"/>
      <c r="D4659" s="1"/>
      <c r="E4659" s="1"/>
      <c r="F4659" s="1"/>
      <c r="G4659" s="2"/>
      <c r="H4659" s="2"/>
      <c r="I4659" s="1"/>
      <c r="J4659" s="1"/>
      <c r="K4659" s="2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2"/>
      <c r="BF4659" s="1"/>
      <c r="BG4659" s="1"/>
      <c r="BH4659" s="1"/>
      <c r="BI4659" s="1"/>
      <c r="BJ4659" s="1"/>
      <c r="BK4659" s="1"/>
      <c r="BL4659" s="1"/>
      <c r="BM4659" s="1"/>
      <c r="BN4659" s="2"/>
      <c r="BO4659" s="1"/>
      <c r="BP4659" s="2"/>
      <c r="BQ4659" s="1"/>
      <c r="BR4659" s="2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2"/>
      <c r="CG4659" s="1"/>
      <c r="CH4659" s="1"/>
      <c r="CI4659" s="2"/>
      <c r="CJ4659" s="1"/>
      <c r="CK4659" s="1"/>
      <c r="CL4659" s="1"/>
      <c r="CM4659" s="1"/>
      <c r="CN4659" s="1"/>
      <c r="CO4659" s="1"/>
      <c r="CP4659" s="1"/>
      <c r="CQ4659" s="1"/>
      <c r="CR4659" s="2"/>
      <c r="CS4659" s="2"/>
      <c r="CT4659" s="2"/>
      <c r="CU4659" s="2"/>
      <c r="CV4659" s="1"/>
      <c r="CW4659" s="1"/>
      <c r="CX4659" s="2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2"/>
      <c r="DR4659" s="1"/>
      <c r="DS4659" s="1"/>
      <c r="DT4659" s="1"/>
      <c r="DU4659" s="2"/>
      <c r="DV4659" s="1"/>
      <c r="DW4659" s="1"/>
    </row>
    <row r="4660" spans="1:127" x14ac:dyDescent="0.3">
      <c r="A4660" s="1"/>
      <c r="B4660" s="1"/>
      <c r="C4660" s="1"/>
      <c r="D4660" s="1"/>
      <c r="E4660" s="1"/>
      <c r="F4660" s="1"/>
      <c r="G4660" s="2"/>
      <c r="H4660" s="2"/>
      <c r="I4660" s="1"/>
      <c r="J4660" s="1"/>
      <c r="K4660" s="2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2"/>
      <c r="BF4660" s="1"/>
      <c r="BG4660" s="1"/>
      <c r="BH4660" s="1"/>
      <c r="BI4660" s="1"/>
      <c r="BJ4660" s="1"/>
      <c r="BK4660" s="1"/>
      <c r="BL4660" s="1"/>
      <c r="BM4660" s="1"/>
      <c r="BN4660" s="2"/>
      <c r="BO4660" s="1"/>
      <c r="BP4660" s="2"/>
      <c r="BQ4660" s="1"/>
      <c r="BR4660" s="2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2"/>
      <c r="CG4660" s="1"/>
      <c r="CH4660" s="1"/>
      <c r="CI4660" s="2"/>
      <c r="CJ4660" s="1"/>
      <c r="CK4660" s="1"/>
      <c r="CL4660" s="1"/>
      <c r="CM4660" s="1"/>
      <c r="CN4660" s="1"/>
      <c r="CO4660" s="1"/>
      <c r="CP4660" s="1"/>
      <c r="CQ4660" s="1"/>
      <c r="CR4660" s="2"/>
      <c r="CS4660" s="2"/>
      <c r="CT4660" s="2"/>
      <c r="CU4660" s="2"/>
      <c r="CV4660" s="1"/>
      <c r="CW4660" s="1"/>
      <c r="CX4660" s="2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2"/>
      <c r="DR4660" s="1"/>
      <c r="DS4660" s="1"/>
      <c r="DT4660" s="1"/>
      <c r="DU4660" s="2"/>
      <c r="DV4660" s="1"/>
      <c r="DW4660" s="1"/>
    </row>
    <row r="4661" spans="1:127" x14ac:dyDescent="0.3">
      <c r="A4661" s="1"/>
      <c r="B4661" s="1"/>
      <c r="C4661" s="1"/>
      <c r="D4661" s="1"/>
      <c r="E4661" s="1"/>
      <c r="F4661" s="1"/>
      <c r="G4661" s="2"/>
      <c r="H4661" s="2"/>
      <c r="I4661" s="1"/>
      <c r="J4661" s="1"/>
      <c r="K4661" s="2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2"/>
      <c r="BF4661" s="1"/>
      <c r="BG4661" s="1"/>
      <c r="BH4661" s="1"/>
      <c r="BI4661" s="1"/>
      <c r="BJ4661" s="1"/>
      <c r="BK4661" s="1"/>
      <c r="BL4661" s="1"/>
      <c r="BM4661" s="1"/>
      <c r="BN4661" s="2"/>
      <c r="BO4661" s="1"/>
      <c r="BP4661" s="2"/>
      <c r="BQ4661" s="1"/>
      <c r="BR4661" s="2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2"/>
      <c r="CG4661" s="1"/>
      <c r="CH4661" s="1"/>
      <c r="CI4661" s="2"/>
      <c r="CJ4661" s="1"/>
      <c r="CK4661" s="1"/>
      <c r="CL4661" s="1"/>
      <c r="CM4661" s="1"/>
      <c r="CN4661" s="1"/>
      <c r="CO4661" s="1"/>
      <c r="CP4661" s="1"/>
      <c r="CQ4661" s="1"/>
      <c r="CR4661" s="2"/>
      <c r="CS4661" s="2"/>
      <c r="CT4661" s="2"/>
      <c r="CU4661" s="2"/>
      <c r="CV4661" s="1"/>
      <c r="CW4661" s="1"/>
      <c r="CX4661" s="2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2"/>
      <c r="DR4661" s="1"/>
      <c r="DS4661" s="1"/>
      <c r="DT4661" s="1"/>
      <c r="DU4661" s="2"/>
      <c r="DV4661" s="1"/>
      <c r="DW4661" s="1"/>
    </row>
    <row r="4662" spans="1:127" x14ac:dyDescent="0.3">
      <c r="A4662" s="1"/>
      <c r="B4662" s="1"/>
      <c r="C4662" s="1"/>
      <c r="D4662" s="1"/>
      <c r="E4662" s="1"/>
      <c r="F4662" s="1"/>
      <c r="G4662" s="2"/>
      <c r="H4662" s="2"/>
      <c r="I4662" s="1"/>
      <c r="J4662" s="1"/>
      <c r="K4662" s="2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2"/>
      <c r="BF4662" s="1"/>
      <c r="BG4662" s="1"/>
      <c r="BH4662" s="1"/>
      <c r="BI4662" s="1"/>
      <c r="BJ4662" s="1"/>
      <c r="BK4662" s="1"/>
      <c r="BL4662" s="1"/>
      <c r="BM4662" s="1"/>
      <c r="BN4662" s="2"/>
      <c r="BO4662" s="1"/>
      <c r="BP4662" s="2"/>
      <c r="BQ4662" s="1"/>
      <c r="BR4662" s="2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2"/>
      <c r="CG4662" s="1"/>
      <c r="CH4662" s="1"/>
      <c r="CI4662" s="2"/>
      <c r="CJ4662" s="1"/>
      <c r="CK4662" s="1"/>
      <c r="CL4662" s="1"/>
      <c r="CM4662" s="1"/>
      <c r="CN4662" s="1"/>
      <c r="CO4662" s="1"/>
      <c r="CP4662" s="1"/>
      <c r="CQ4662" s="1"/>
      <c r="CR4662" s="2"/>
      <c r="CS4662" s="2"/>
      <c r="CT4662" s="2"/>
      <c r="CU4662" s="2"/>
      <c r="CV4662" s="1"/>
      <c r="CW4662" s="1"/>
      <c r="CX4662" s="2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2"/>
      <c r="DR4662" s="1"/>
      <c r="DS4662" s="1"/>
      <c r="DT4662" s="1"/>
      <c r="DU4662" s="2"/>
      <c r="DV4662" s="1"/>
      <c r="DW4662" s="1"/>
    </row>
    <row r="4663" spans="1:127" x14ac:dyDescent="0.3">
      <c r="A4663" s="1"/>
      <c r="B4663" s="1"/>
      <c r="C4663" s="1"/>
      <c r="D4663" s="1"/>
      <c r="E4663" s="1"/>
      <c r="F4663" s="1"/>
      <c r="G4663" s="2"/>
      <c r="H4663" s="2"/>
      <c r="I4663" s="1"/>
      <c r="J4663" s="1"/>
      <c r="K4663" s="2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2"/>
      <c r="BF4663" s="1"/>
      <c r="BG4663" s="1"/>
      <c r="BH4663" s="1"/>
      <c r="BI4663" s="1"/>
      <c r="BJ4663" s="1"/>
      <c r="BK4663" s="1"/>
      <c r="BL4663" s="1"/>
      <c r="BM4663" s="1"/>
      <c r="BN4663" s="2"/>
      <c r="BO4663" s="1"/>
      <c r="BP4663" s="2"/>
      <c r="BQ4663" s="1"/>
      <c r="BR4663" s="2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2"/>
      <c r="CG4663" s="1"/>
      <c r="CH4663" s="1"/>
      <c r="CI4663" s="2"/>
      <c r="CJ4663" s="1"/>
      <c r="CK4663" s="1"/>
      <c r="CL4663" s="1"/>
      <c r="CM4663" s="1"/>
      <c r="CN4663" s="1"/>
      <c r="CO4663" s="1"/>
      <c r="CP4663" s="1"/>
      <c r="CQ4663" s="1"/>
      <c r="CR4663" s="2"/>
      <c r="CS4663" s="2"/>
      <c r="CT4663" s="2"/>
      <c r="CU4663" s="2"/>
      <c r="CV4663" s="1"/>
      <c r="CW4663" s="1"/>
      <c r="CX4663" s="2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2"/>
      <c r="DR4663" s="1"/>
      <c r="DS4663" s="1"/>
      <c r="DT4663" s="1"/>
      <c r="DU4663" s="2"/>
      <c r="DV4663" s="1"/>
      <c r="DW4663" s="1"/>
    </row>
    <row r="4664" spans="1:127" x14ac:dyDescent="0.3">
      <c r="A4664" s="1"/>
      <c r="B4664" s="1"/>
      <c r="C4664" s="1"/>
      <c r="D4664" s="1"/>
      <c r="E4664" s="1"/>
      <c r="F4664" s="1"/>
      <c r="G4664" s="2"/>
      <c r="H4664" s="2"/>
      <c r="I4664" s="1"/>
      <c r="J4664" s="1"/>
      <c r="K4664" s="2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2"/>
      <c r="BF4664" s="1"/>
      <c r="BG4664" s="1"/>
      <c r="BH4664" s="1"/>
      <c r="BI4664" s="1"/>
      <c r="BJ4664" s="1"/>
      <c r="BK4664" s="1"/>
      <c r="BL4664" s="1"/>
      <c r="BM4664" s="1"/>
      <c r="BN4664" s="2"/>
      <c r="BO4664" s="1"/>
      <c r="BP4664" s="2"/>
      <c r="BQ4664" s="1"/>
      <c r="BR4664" s="2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2"/>
      <c r="CG4664" s="1"/>
      <c r="CH4664" s="1"/>
      <c r="CI4664" s="2"/>
      <c r="CJ4664" s="1"/>
      <c r="CK4664" s="1"/>
      <c r="CL4664" s="1"/>
      <c r="CM4664" s="1"/>
      <c r="CN4664" s="1"/>
      <c r="CO4664" s="1"/>
      <c r="CP4664" s="1"/>
      <c r="CQ4664" s="1"/>
      <c r="CR4664" s="2"/>
      <c r="CS4664" s="2"/>
      <c r="CT4664" s="2"/>
      <c r="CU4664" s="2"/>
      <c r="CV4664" s="1"/>
      <c r="CW4664" s="1"/>
      <c r="CX4664" s="2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2"/>
      <c r="DR4664" s="1"/>
      <c r="DS4664" s="1"/>
      <c r="DT4664" s="1"/>
      <c r="DU4664" s="2"/>
      <c r="DV4664" s="1"/>
      <c r="DW4664" s="1"/>
    </row>
    <row r="4665" spans="1:127" x14ac:dyDescent="0.3">
      <c r="A4665" s="1"/>
      <c r="B4665" s="1"/>
      <c r="C4665" s="1"/>
      <c r="D4665" s="1"/>
      <c r="E4665" s="1"/>
      <c r="F4665" s="1"/>
      <c r="G4665" s="2"/>
      <c r="H4665" s="2"/>
      <c r="I4665" s="1"/>
      <c r="J4665" s="1"/>
      <c r="K4665" s="2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2"/>
      <c r="BF4665" s="1"/>
      <c r="BG4665" s="1"/>
      <c r="BH4665" s="1"/>
      <c r="BI4665" s="1"/>
      <c r="BJ4665" s="1"/>
      <c r="BK4665" s="1"/>
      <c r="BL4665" s="1"/>
      <c r="BM4665" s="1"/>
      <c r="BN4665" s="2"/>
      <c r="BO4665" s="1"/>
      <c r="BP4665" s="2"/>
      <c r="BQ4665" s="1"/>
      <c r="BR4665" s="2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2"/>
      <c r="CG4665" s="1"/>
      <c r="CH4665" s="1"/>
      <c r="CI4665" s="2"/>
      <c r="CJ4665" s="1"/>
      <c r="CK4665" s="1"/>
      <c r="CL4665" s="1"/>
      <c r="CM4665" s="1"/>
      <c r="CN4665" s="1"/>
      <c r="CO4665" s="1"/>
      <c r="CP4665" s="1"/>
      <c r="CQ4665" s="1"/>
      <c r="CR4665" s="2"/>
      <c r="CS4665" s="2"/>
      <c r="CT4665" s="2"/>
      <c r="CU4665" s="2"/>
      <c r="CV4665" s="1"/>
      <c r="CW4665" s="1"/>
      <c r="CX4665" s="2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2"/>
      <c r="DR4665" s="1"/>
      <c r="DS4665" s="1"/>
      <c r="DT4665" s="1"/>
      <c r="DU4665" s="2"/>
      <c r="DV4665" s="1"/>
      <c r="DW4665" s="1"/>
    </row>
    <row r="4666" spans="1:127" x14ac:dyDescent="0.3">
      <c r="A4666" s="1"/>
      <c r="B4666" s="1"/>
      <c r="C4666" s="1"/>
      <c r="D4666" s="1"/>
      <c r="E4666" s="1"/>
      <c r="F4666" s="1"/>
      <c r="G4666" s="2"/>
      <c r="H4666" s="2"/>
      <c r="I4666" s="1"/>
      <c r="J4666" s="1"/>
      <c r="K4666" s="2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2"/>
      <c r="BF4666" s="1"/>
      <c r="BG4666" s="1"/>
      <c r="BH4666" s="1"/>
      <c r="BI4666" s="1"/>
      <c r="BJ4666" s="1"/>
      <c r="BK4666" s="1"/>
      <c r="BL4666" s="1"/>
      <c r="BM4666" s="1"/>
      <c r="BN4666" s="2"/>
      <c r="BO4666" s="1"/>
      <c r="BP4666" s="2"/>
      <c r="BQ4666" s="1"/>
      <c r="BR4666" s="2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2"/>
      <c r="CG4666" s="1"/>
      <c r="CH4666" s="1"/>
      <c r="CI4666" s="2"/>
      <c r="CJ4666" s="1"/>
      <c r="CK4666" s="1"/>
      <c r="CL4666" s="1"/>
      <c r="CM4666" s="1"/>
      <c r="CN4666" s="1"/>
      <c r="CO4666" s="1"/>
      <c r="CP4666" s="1"/>
      <c r="CQ4666" s="1"/>
      <c r="CR4666" s="2"/>
      <c r="CS4666" s="2"/>
      <c r="CT4666" s="2"/>
      <c r="CU4666" s="2"/>
      <c r="CV4666" s="1"/>
      <c r="CW4666" s="1"/>
      <c r="CX4666" s="2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2"/>
      <c r="DR4666" s="1"/>
      <c r="DS4666" s="1"/>
      <c r="DT4666" s="1"/>
      <c r="DU4666" s="2"/>
      <c r="DV4666" s="1"/>
      <c r="DW4666" s="1"/>
    </row>
    <row r="4667" spans="1:127" x14ac:dyDescent="0.3">
      <c r="A4667" s="1"/>
      <c r="B4667" s="1"/>
      <c r="C4667" s="1"/>
      <c r="D4667" s="1"/>
      <c r="E4667" s="1"/>
      <c r="F4667" s="1"/>
      <c r="G4667" s="2"/>
      <c r="H4667" s="2"/>
      <c r="I4667" s="1"/>
      <c r="J4667" s="1"/>
      <c r="K4667" s="2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2"/>
      <c r="BF4667" s="1"/>
      <c r="BG4667" s="1"/>
      <c r="BH4667" s="1"/>
      <c r="BI4667" s="1"/>
      <c r="BJ4667" s="1"/>
      <c r="BK4667" s="1"/>
      <c r="BL4667" s="1"/>
      <c r="BM4667" s="1"/>
      <c r="BN4667" s="2"/>
      <c r="BO4667" s="1"/>
      <c r="BP4667" s="2"/>
      <c r="BQ4667" s="1"/>
      <c r="BR4667" s="2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2"/>
      <c r="CG4667" s="1"/>
      <c r="CH4667" s="1"/>
      <c r="CI4667" s="2"/>
      <c r="CJ4667" s="1"/>
      <c r="CK4667" s="1"/>
      <c r="CL4667" s="1"/>
      <c r="CM4667" s="1"/>
      <c r="CN4667" s="1"/>
      <c r="CO4667" s="1"/>
      <c r="CP4667" s="1"/>
      <c r="CQ4667" s="1"/>
      <c r="CR4667" s="2"/>
      <c r="CS4667" s="2"/>
      <c r="CT4667" s="2"/>
      <c r="CU4667" s="2"/>
      <c r="CV4667" s="1"/>
      <c r="CW4667" s="1"/>
      <c r="CX4667" s="2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2"/>
      <c r="DR4667" s="1"/>
      <c r="DS4667" s="1"/>
      <c r="DT4667" s="1"/>
      <c r="DU4667" s="2"/>
      <c r="DV4667" s="1"/>
      <c r="DW4667" s="1"/>
    </row>
    <row r="4668" spans="1:127" x14ac:dyDescent="0.3">
      <c r="A4668" s="1"/>
      <c r="B4668" s="1"/>
      <c r="C4668" s="1"/>
      <c r="D4668" s="1"/>
      <c r="E4668" s="1"/>
      <c r="F4668" s="1"/>
      <c r="G4668" s="2"/>
      <c r="H4668" s="2"/>
      <c r="I4668" s="1"/>
      <c r="J4668" s="1"/>
      <c r="K4668" s="2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2"/>
      <c r="BF4668" s="1"/>
      <c r="BG4668" s="1"/>
      <c r="BH4668" s="1"/>
      <c r="BI4668" s="1"/>
      <c r="BJ4668" s="1"/>
      <c r="BK4668" s="1"/>
      <c r="BL4668" s="1"/>
      <c r="BM4668" s="1"/>
      <c r="BN4668" s="2"/>
      <c r="BO4668" s="1"/>
      <c r="BP4668" s="2"/>
      <c r="BQ4668" s="1"/>
      <c r="BR4668" s="2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2"/>
      <c r="CG4668" s="1"/>
      <c r="CH4668" s="1"/>
      <c r="CI4668" s="2"/>
      <c r="CJ4668" s="1"/>
      <c r="CK4668" s="1"/>
      <c r="CL4668" s="1"/>
      <c r="CM4668" s="1"/>
      <c r="CN4668" s="1"/>
      <c r="CO4668" s="1"/>
      <c r="CP4668" s="1"/>
      <c r="CQ4668" s="1"/>
      <c r="CR4668" s="2"/>
      <c r="CS4668" s="2"/>
      <c r="CT4668" s="2"/>
      <c r="CU4668" s="2"/>
      <c r="CV4668" s="1"/>
      <c r="CW4668" s="1"/>
      <c r="CX4668" s="2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2"/>
      <c r="DR4668" s="1"/>
      <c r="DS4668" s="1"/>
      <c r="DT4668" s="1"/>
      <c r="DU4668" s="2"/>
      <c r="DV4668" s="1"/>
      <c r="DW4668" s="1"/>
    </row>
    <row r="4669" spans="1:127" x14ac:dyDescent="0.3">
      <c r="A4669" s="1"/>
      <c r="B4669" s="1"/>
      <c r="C4669" s="1"/>
      <c r="D4669" s="1"/>
      <c r="E4669" s="1"/>
      <c r="F4669" s="1"/>
      <c r="G4669" s="2"/>
      <c r="H4669" s="2"/>
      <c r="I4669" s="1"/>
      <c r="J4669" s="1"/>
      <c r="K4669" s="2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2"/>
      <c r="BF4669" s="1"/>
      <c r="BG4669" s="1"/>
      <c r="BH4669" s="1"/>
      <c r="BI4669" s="1"/>
      <c r="BJ4669" s="1"/>
      <c r="BK4669" s="1"/>
      <c r="BL4669" s="1"/>
      <c r="BM4669" s="1"/>
      <c r="BN4669" s="2"/>
      <c r="BO4669" s="1"/>
      <c r="BP4669" s="2"/>
      <c r="BQ4669" s="1"/>
      <c r="BR4669" s="2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2"/>
      <c r="CG4669" s="1"/>
      <c r="CH4669" s="1"/>
      <c r="CI4669" s="2"/>
      <c r="CJ4669" s="1"/>
      <c r="CK4669" s="1"/>
      <c r="CL4669" s="1"/>
      <c r="CM4669" s="1"/>
      <c r="CN4669" s="1"/>
      <c r="CO4669" s="1"/>
      <c r="CP4669" s="1"/>
      <c r="CQ4669" s="1"/>
      <c r="CR4669" s="2"/>
      <c r="CS4669" s="2"/>
      <c r="CT4669" s="2"/>
      <c r="CU4669" s="2"/>
      <c r="CV4669" s="1"/>
      <c r="CW4669" s="1"/>
      <c r="CX4669" s="2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2"/>
      <c r="DR4669" s="1"/>
      <c r="DS4669" s="1"/>
      <c r="DT4669" s="1"/>
      <c r="DU4669" s="2"/>
      <c r="DV4669" s="1"/>
      <c r="DW4669" s="1"/>
    </row>
    <row r="4670" spans="1:127" x14ac:dyDescent="0.3">
      <c r="A4670" s="1"/>
      <c r="B4670" s="1"/>
      <c r="C4670" s="1"/>
      <c r="D4670" s="1"/>
      <c r="E4670" s="1"/>
      <c r="F4670" s="1"/>
      <c r="G4670" s="2"/>
      <c r="H4670" s="2"/>
      <c r="I4670" s="1"/>
      <c r="J4670" s="1"/>
      <c r="K4670" s="2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2"/>
      <c r="BF4670" s="1"/>
      <c r="BG4670" s="1"/>
      <c r="BH4670" s="1"/>
      <c r="BI4670" s="1"/>
      <c r="BJ4670" s="1"/>
      <c r="BK4670" s="1"/>
      <c r="BL4670" s="1"/>
      <c r="BM4670" s="1"/>
      <c r="BN4670" s="2"/>
      <c r="BO4670" s="1"/>
      <c r="BP4670" s="2"/>
      <c r="BQ4670" s="1"/>
      <c r="BR4670" s="2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2"/>
      <c r="CG4670" s="1"/>
      <c r="CH4670" s="1"/>
      <c r="CI4670" s="2"/>
      <c r="CJ4670" s="1"/>
      <c r="CK4670" s="1"/>
      <c r="CL4670" s="1"/>
      <c r="CM4670" s="1"/>
      <c r="CN4670" s="1"/>
      <c r="CO4670" s="1"/>
      <c r="CP4670" s="1"/>
      <c r="CQ4670" s="1"/>
      <c r="CR4670" s="2"/>
      <c r="CS4670" s="2"/>
      <c r="CT4670" s="2"/>
      <c r="CU4670" s="2"/>
      <c r="CV4670" s="1"/>
      <c r="CW4670" s="1"/>
      <c r="CX4670" s="2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2"/>
      <c r="DR4670" s="1"/>
      <c r="DS4670" s="1"/>
      <c r="DT4670" s="1"/>
      <c r="DU4670" s="2"/>
      <c r="DV4670" s="1"/>
      <c r="DW4670" s="1"/>
    </row>
    <row r="4671" spans="1:127" x14ac:dyDescent="0.3">
      <c r="A4671" s="1"/>
      <c r="B4671" s="1"/>
      <c r="C4671" s="1"/>
      <c r="D4671" s="1"/>
      <c r="E4671" s="1"/>
      <c r="F4671" s="1"/>
      <c r="G4671" s="2"/>
      <c r="H4671" s="2"/>
      <c r="I4671" s="1"/>
      <c r="J4671" s="1"/>
      <c r="K4671" s="2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2"/>
      <c r="BF4671" s="1"/>
      <c r="BG4671" s="1"/>
      <c r="BH4671" s="1"/>
      <c r="BI4671" s="1"/>
      <c r="BJ4671" s="1"/>
      <c r="BK4671" s="1"/>
      <c r="BL4671" s="1"/>
      <c r="BM4671" s="1"/>
      <c r="BN4671" s="2"/>
      <c r="BO4671" s="1"/>
      <c r="BP4671" s="2"/>
      <c r="BQ4671" s="1"/>
      <c r="BR4671" s="2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2"/>
      <c r="CG4671" s="1"/>
      <c r="CH4671" s="1"/>
      <c r="CI4671" s="2"/>
      <c r="CJ4671" s="1"/>
      <c r="CK4671" s="1"/>
      <c r="CL4671" s="1"/>
      <c r="CM4671" s="1"/>
      <c r="CN4671" s="1"/>
      <c r="CO4671" s="1"/>
      <c r="CP4671" s="1"/>
      <c r="CQ4671" s="1"/>
      <c r="CR4671" s="2"/>
      <c r="CS4671" s="2"/>
      <c r="CT4671" s="2"/>
      <c r="CU4671" s="2"/>
      <c r="CV4671" s="1"/>
      <c r="CW4671" s="1"/>
      <c r="CX4671" s="2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2"/>
      <c r="DR4671" s="1"/>
      <c r="DS4671" s="1"/>
      <c r="DT4671" s="1"/>
      <c r="DU4671" s="2"/>
      <c r="DV4671" s="1"/>
      <c r="DW4671" s="1"/>
    </row>
    <row r="4672" spans="1:127" x14ac:dyDescent="0.3">
      <c r="A4672" s="1"/>
      <c r="B4672" s="1"/>
      <c r="C4672" s="1"/>
      <c r="D4672" s="1"/>
      <c r="E4672" s="1"/>
      <c r="F4672" s="1"/>
      <c r="G4672" s="2"/>
      <c r="H4672" s="2"/>
      <c r="I4672" s="1"/>
      <c r="J4672" s="1"/>
      <c r="K4672" s="2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2"/>
      <c r="BF4672" s="1"/>
      <c r="BG4672" s="1"/>
      <c r="BH4672" s="1"/>
      <c r="BI4672" s="1"/>
      <c r="BJ4672" s="1"/>
      <c r="BK4672" s="1"/>
      <c r="BL4672" s="1"/>
      <c r="BM4672" s="1"/>
      <c r="BN4672" s="2"/>
      <c r="BO4672" s="1"/>
      <c r="BP4672" s="2"/>
      <c r="BQ4672" s="1"/>
      <c r="BR4672" s="2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2"/>
      <c r="CG4672" s="1"/>
      <c r="CH4672" s="1"/>
      <c r="CI4672" s="2"/>
      <c r="CJ4672" s="1"/>
      <c r="CK4672" s="1"/>
      <c r="CL4672" s="1"/>
      <c r="CM4672" s="1"/>
      <c r="CN4672" s="1"/>
      <c r="CO4672" s="1"/>
      <c r="CP4672" s="1"/>
      <c r="CQ4672" s="1"/>
      <c r="CR4672" s="2"/>
      <c r="CS4672" s="2"/>
      <c r="CT4672" s="2"/>
      <c r="CU4672" s="2"/>
      <c r="CV4672" s="1"/>
      <c r="CW4672" s="1"/>
      <c r="CX4672" s="2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2"/>
      <c r="DR4672" s="1"/>
      <c r="DS4672" s="1"/>
      <c r="DT4672" s="1"/>
      <c r="DU4672" s="2"/>
      <c r="DV4672" s="1"/>
      <c r="DW4672" s="1"/>
    </row>
    <row r="4673" spans="1:127" x14ac:dyDescent="0.3">
      <c r="A4673" s="1"/>
      <c r="B4673" s="1"/>
      <c r="C4673" s="1"/>
      <c r="D4673" s="1"/>
      <c r="E4673" s="1"/>
      <c r="F4673" s="1"/>
      <c r="G4673" s="2"/>
      <c r="H4673" s="2"/>
      <c r="I4673" s="1"/>
      <c r="J4673" s="1"/>
      <c r="K4673" s="2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2"/>
      <c r="BF4673" s="1"/>
      <c r="BG4673" s="1"/>
      <c r="BH4673" s="1"/>
      <c r="BI4673" s="1"/>
      <c r="BJ4673" s="1"/>
      <c r="BK4673" s="1"/>
      <c r="BL4673" s="1"/>
      <c r="BM4673" s="1"/>
      <c r="BN4673" s="2"/>
      <c r="BO4673" s="1"/>
      <c r="BP4673" s="1"/>
      <c r="BQ4673" s="1"/>
      <c r="BR4673" s="2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2"/>
      <c r="CG4673" s="1"/>
      <c r="CH4673" s="1"/>
      <c r="CI4673" s="2"/>
      <c r="CJ4673" s="1"/>
      <c r="CK4673" s="1"/>
      <c r="CL4673" s="1"/>
      <c r="CM4673" s="1"/>
      <c r="CN4673" s="1"/>
      <c r="CO4673" s="1"/>
      <c r="CP4673" s="1"/>
      <c r="CQ4673" s="1"/>
      <c r="CR4673" s="2"/>
      <c r="CS4673" s="2"/>
      <c r="CT4673" s="2"/>
      <c r="CU4673" s="2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2"/>
      <c r="DR4673" s="1"/>
      <c r="DS4673" s="1"/>
      <c r="DT4673" s="1"/>
      <c r="DU4673" s="2"/>
      <c r="DV4673" s="1"/>
      <c r="DW4673" s="1"/>
    </row>
    <row r="4674" spans="1:127" x14ac:dyDescent="0.3">
      <c r="A4674" s="1"/>
      <c r="B4674" s="1"/>
      <c r="C4674" s="1"/>
      <c r="D4674" s="1"/>
      <c r="E4674" s="1"/>
      <c r="F4674" s="1"/>
      <c r="G4674" s="1"/>
      <c r="H4674" s="2"/>
      <c r="I4674" s="1"/>
      <c r="J4674" s="1"/>
      <c r="K4674" s="2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2"/>
      <c r="BF4674" s="1"/>
      <c r="BG4674" s="1"/>
      <c r="BH4674" s="1"/>
      <c r="BI4674" s="1"/>
      <c r="BJ4674" s="1"/>
      <c r="BK4674" s="1"/>
      <c r="BL4674" s="1"/>
      <c r="BM4674" s="1"/>
      <c r="BN4674" s="2"/>
      <c r="BO4674" s="1"/>
      <c r="BP4674" s="1"/>
      <c r="BQ4674" s="1"/>
      <c r="BR4674" s="2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2"/>
      <c r="CG4674" s="1"/>
      <c r="CH4674" s="1"/>
      <c r="CI4674" s="2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2"/>
      <c r="DR4674" s="1"/>
      <c r="DS4674" s="1"/>
      <c r="DT4674" s="1"/>
      <c r="DU4674" s="1"/>
      <c r="DV4674" s="1"/>
      <c r="DW4674" s="1"/>
    </row>
    <row r="4675" spans="1:127" x14ac:dyDescent="0.3">
      <c r="A4675" s="1"/>
      <c r="B4675" s="1"/>
      <c r="C4675" s="1"/>
      <c r="D4675" s="1"/>
      <c r="E4675" s="1"/>
      <c r="F4675" s="1"/>
      <c r="G4675" s="1"/>
      <c r="H4675" s="2"/>
      <c r="I4675" s="1"/>
      <c r="J4675" s="1"/>
      <c r="K4675" s="2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2"/>
      <c r="BF4675" s="1"/>
      <c r="BG4675" s="1"/>
      <c r="BH4675" s="1"/>
      <c r="BI4675" s="1"/>
      <c r="BJ4675" s="1"/>
      <c r="BK4675" s="1"/>
      <c r="BL4675" s="1"/>
      <c r="BM4675" s="1"/>
      <c r="BN4675" s="2"/>
      <c r="BO4675" s="1"/>
      <c r="BP4675" s="1"/>
      <c r="BQ4675" s="1"/>
      <c r="BR4675" s="2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2"/>
      <c r="CG4675" s="1"/>
      <c r="CH4675" s="1"/>
      <c r="CI4675" s="2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2"/>
      <c r="DR4675" s="1"/>
      <c r="DS4675" s="1"/>
      <c r="DT4675" s="1"/>
      <c r="DU4675" s="2"/>
      <c r="DV4675" s="1"/>
      <c r="DW4675" s="1"/>
    </row>
    <row r="4676" spans="1:127" x14ac:dyDescent="0.3">
      <c r="A4676" s="1"/>
      <c r="B4676" s="1"/>
      <c r="C4676" s="1"/>
      <c r="D4676" s="1"/>
      <c r="E4676" s="1"/>
      <c r="F4676" s="1"/>
      <c r="G4676" s="1"/>
      <c r="H4676" s="2"/>
      <c r="I4676" s="1"/>
      <c r="J4676" s="1"/>
      <c r="K4676" s="2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2"/>
      <c r="BF4676" s="1"/>
      <c r="BG4676" s="1"/>
      <c r="BH4676" s="1"/>
      <c r="BI4676" s="1"/>
      <c r="BJ4676" s="1"/>
      <c r="BK4676" s="1"/>
      <c r="BL4676" s="1"/>
      <c r="BM4676" s="1"/>
      <c r="BN4676" s="2"/>
      <c r="BO4676" s="1"/>
      <c r="BP4676" s="1"/>
      <c r="BQ4676" s="1"/>
      <c r="BR4676" s="2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2"/>
      <c r="CG4676" s="1"/>
      <c r="CH4676" s="1"/>
      <c r="CI4676" s="2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2"/>
      <c r="DR4676" s="1"/>
      <c r="DS4676" s="1"/>
      <c r="DT4676" s="1"/>
      <c r="DU4676" s="2"/>
      <c r="DV4676" s="1"/>
      <c r="DW4676" s="1"/>
    </row>
    <row r="4677" spans="1:127" x14ac:dyDescent="0.3">
      <c r="A4677" s="1"/>
      <c r="B4677" s="1"/>
      <c r="C4677" s="1"/>
      <c r="D4677" s="1"/>
      <c r="E4677" s="1"/>
      <c r="F4677" s="1"/>
      <c r="G4677" s="2"/>
      <c r="H4677" s="2"/>
      <c r="I4677" s="1"/>
      <c r="J4677" s="1"/>
      <c r="K4677" s="2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2"/>
      <c r="BF4677" s="1"/>
      <c r="BG4677" s="1"/>
      <c r="BH4677" s="1"/>
      <c r="BI4677" s="1"/>
      <c r="BJ4677" s="1"/>
      <c r="BK4677" s="1"/>
      <c r="BL4677" s="1"/>
      <c r="BM4677" s="1"/>
      <c r="BN4677" s="2"/>
      <c r="BO4677" s="1"/>
      <c r="BP4677" s="1"/>
      <c r="BQ4677" s="1"/>
      <c r="BR4677" s="2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2"/>
      <c r="CG4677" s="1"/>
      <c r="CH4677" s="1"/>
      <c r="CI4677" s="2"/>
      <c r="CJ4677" s="1"/>
      <c r="CK4677" s="1"/>
      <c r="CL4677" s="1"/>
      <c r="CM4677" s="1"/>
      <c r="CN4677" s="1"/>
      <c r="CO4677" s="1"/>
      <c r="CP4677" s="1"/>
      <c r="CQ4677" s="1"/>
      <c r="CR4677" s="2"/>
      <c r="CS4677" s="2"/>
      <c r="CT4677" s="2"/>
      <c r="CU4677" s="2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2"/>
      <c r="DR4677" s="1"/>
      <c r="DS4677" s="1"/>
      <c r="DT4677" s="1"/>
      <c r="DU4677" s="2"/>
      <c r="DV4677" s="1"/>
      <c r="DW4677" s="1"/>
    </row>
    <row r="4678" spans="1:127" x14ac:dyDescent="0.3">
      <c r="A4678" s="1"/>
      <c r="B4678" s="1"/>
      <c r="C4678" s="1"/>
      <c r="D4678" s="1"/>
      <c r="E4678" s="1"/>
      <c r="F4678" s="1"/>
      <c r="G4678" s="1"/>
      <c r="H4678" s="2"/>
      <c r="I4678" s="1"/>
      <c r="J4678" s="1"/>
      <c r="K4678" s="2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2"/>
      <c r="BF4678" s="1"/>
      <c r="BG4678" s="1"/>
      <c r="BH4678" s="1"/>
      <c r="BI4678" s="1"/>
      <c r="BJ4678" s="1"/>
      <c r="BK4678" s="1"/>
      <c r="BL4678" s="1"/>
      <c r="BM4678" s="1"/>
      <c r="BN4678" s="2"/>
      <c r="BO4678" s="1"/>
      <c r="BP4678" s="1"/>
      <c r="BQ4678" s="1"/>
      <c r="BR4678" s="2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2"/>
      <c r="CG4678" s="1"/>
      <c r="CH4678" s="1"/>
      <c r="CI4678" s="2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2"/>
      <c r="DR4678" s="1"/>
      <c r="DS4678" s="1"/>
      <c r="DT4678" s="1"/>
      <c r="DU4678" s="2"/>
      <c r="DV4678" s="1"/>
      <c r="DW4678" s="1"/>
    </row>
    <row r="4679" spans="1:127" x14ac:dyDescent="0.3">
      <c r="A4679" s="1"/>
      <c r="B4679" s="1"/>
      <c r="C4679" s="1"/>
      <c r="D4679" s="1"/>
      <c r="E4679" s="1"/>
      <c r="F4679" s="1"/>
      <c r="G4679" s="2"/>
      <c r="H4679" s="2"/>
      <c r="I4679" s="1"/>
      <c r="J4679" s="1"/>
      <c r="K4679" s="2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2"/>
      <c r="BF4679" s="1"/>
      <c r="BG4679" s="1"/>
      <c r="BH4679" s="1"/>
      <c r="BI4679" s="1"/>
      <c r="BJ4679" s="1"/>
      <c r="BK4679" s="1"/>
      <c r="BL4679" s="1"/>
      <c r="BM4679" s="1"/>
      <c r="BN4679" s="2"/>
      <c r="BO4679" s="1"/>
      <c r="BP4679" s="1"/>
      <c r="BQ4679" s="1"/>
      <c r="BR4679" s="2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2"/>
      <c r="CG4679" s="1"/>
      <c r="CH4679" s="1"/>
      <c r="CI4679" s="2"/>
      <c r="CJ4679" s="1"/>
      <c r="CK4679" s="1"/>
      <c r="CL4679" s="1"/>
      <c r="CM4679" s="1"/>
      <c r="CN4679" s="1"/>
      <c r="CO4679" s="1"/>
      <c r="CP4679" s="1"/>
      <c r="CQ4679" s="1"/>
      <c r="CR4679" s="2"/>
      <c r="CS4679" s="2"/>
      <c r="CT4679" s="2"/>
      <c r="CU4679" s="2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2"/>
      <c r="DR4679" s="1"/>
      <c r="DS4679" s="1"/>
      <c r="DT4679" s="1"/>
      <c r="DU4679" s="2"/>
      <c r="DV4679" s="1"/>
      <c r="DW4679" s="1"/>
    </row>
    <row r="4680" spans="1:127" x14ac:dyDescent="0.3">
      <c r="A4680" s="1"/>
      <c r="B4680" s="1"/>
      <c r="C4680" s="1"/>
      <c r="D4680" s="1"/>
      <c r="E4680" s="1"/>
      <c r="F4680" s="1"/>
      <c r="G4680" s="2"/>
      <c r="H4680" s="2"/>
      <c r="I4680" s="1"/>
      <c r="J4680" s="1"/>
      <c r="K4680" s="2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2"/>
      <c r="BF4680" s="1"/>
      <c r="BG4680" s="1"/>
      <c r="BH4680" s="1"/>
      <c r="BI4680" s="1"/>
      <c r="BJ4680" s="1"/>
      <c r="BK4680" s="1"/>
      <c r="BL4680" s="1"/>
      <c r="BM4680" s="1"/>
      <c r="BN4680" s="2"/>
      <c r="BO4680" s="1"/>
      <c r="BP4680" s="1"/>
      <c r="BQ4680" s="1"/>
      <c r="BR4680" s="2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2"/>
      <c r="CG4680" s="1"/>
      <c r="CH4680" s="1"/>
      <c r="CI4680" s="2"/>
      <c r="CJ4680" s="1"/>
      <c r="CK4680" s="1"/>
      <c r="CL4680" s="1"/>
      <c r="CM4680" s="1"/>
      <c r="CN4680" s="1"/>
      <c r="CO4680" s="1"/>
      <c r="CP4680" s="1"/>
      <c r="CQ4680" s="1"/>
      <c r="CR4680" s="2"/>
      <c r="CS4680" s="2"/>
      <c r="CT4680" s="2"/>
      <c r="CU4680" s="2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2"/>
      <c r="DR4680" s="1"/>
      <c r="DS4680" s="1"/>
      <c r="DT4680" s="1"/>
      <c r="DU4680" s="2"/>
      <c r="DV4680" s="1"/>
      <c r="DW4680" s="1"/>
    </row>
    <row r="4681" spans="1:127" x14ac:dyDescent="0.3">
      <c r="A4681" s="1"/>
      <c r="B4681" s="1"/>
      <c r="C4681" s="1"/>
      <c r="D4681" s="1"/>
      <c r="E4681" s="1"/>
      <c r="F4681" s="1"/>
      <c r="G4681" s="1"/>
      <c r="H4681" s="2"/>
      <c r="I4681" s="1"/>
      <c r="J4681" s="1"/>
      <c r="K4681" s="2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2"/>
      <c r="BF4681" s="1"/>
      <c r="BG4681" s="1"/>
      <c r="BH4681" s="1"/>
      <c r="BI4681" s="1"/>
      <c r="BJ4681" s="1"/>
      <c r="BK4681" s="1"/>
      <c r="BL4681" s="1"/>
      <c r="BM4681" s="1"/>
      <c r="BN4681" s="2"/>
      <c r="BO4681" s="1"/>
      <c r="BP4681" s="1"/>
      <c r="BQ4681" s="1"/>
      <c r="BR4681" s="2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2"/>
      <c r="CG4681" s="1"/>
      <c r="CH4681" s="1"/>
      <c r="CI4681" s="2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2"/>
      <c r="DR4681" s="1"/>
      <c r="DS4681" s="1"/>
      <c r="DT4681" s="1"/>
      <c r="DU4681" s="1"/>
      <c r="DV4681" s="1"/>
      <c r="DW4681" s="1"/>
    </row>
    <row r="4682" spans="1:127" x14ac:dyDescent="0.3">
      <c r="A4682" s="1"/>
      <c r="B4682" s="1"/>
      <c r="C4682" s="1"/>
      <c r="D4682" s="1"/>
      <c r="E4682" s="1"/>
      <c r="F4682" s="1"/>
      <c r="G4682" s="2"/>
      <c r="H4682" s="2"/>
      <c r="I4682" s="1"/>
      <c r="J4682" s="1"/>
      <c r="K4682" s="2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2"/>
      <c r="BF4682" s="1"/>
      <c r="BG4682" s="1"/>
      <c r="BH4682" s="1"/>
      <c r="BI4682" s="1"/>
      <c r="BJ4682" s="1"/>
      <c r="BK4682" s="1"/>
      <c r="BL4682" s="1"/>
      <c r="BM4682" s="1"/>
      <c r="BN4682" s="2"/>
      <c r="BO4682" s="1"/>
      <c r="BP4682" s="1"/>
      <c r="BQ4682" s="1"/>
      <c r="BR4682" s="2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2"/>
      <c r="CG4682" s="1"/>
      <c r="CH4682" s="1"/>
      <c r="CI4682" s="2"/>
      <c r="CJ4682" s="1"/>
      <c r="CK4682" s="1"/>
      <c r="CL4682" s="1"/>
      <c r="CM4682" s="1"/>
      <c r="CN4682" s="1"/>
      <c r="CO4682" s="1"/>
      <c r="CP4682" s="1"/>
      <c r="CQ4682" s="1"/>
      <c r="CR4682" s="2"/>
      <c r="CS4682" s="2"/>
      <c r="CT4682" s="2"/>
      <c r="CU4682" s="2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2"/>
      <c r="DR4682" s="1"/>
      <c r="DS4682" s="1"/>
      <c r="DT4682" s="1"/>
      <c r="DU4682" s="2"/>
      <c r="DV4682" s="1"/>
      <c r="DW4682" s="1"/>
    </row>
    <row r="4683" spans="1:127" x14ac:dyDescent="0.3">
      <c r="A4683" s="1"/>
      <c r="B4683" s="1"/>
      <c r="C4683" s="1"/>
      <c r="D4683" s="1"/>
      <c r="E4683" s="1"/>
      <c r="F4683" s="1"/>
      <c r="G4683" s="2"/>
      <c r="H4683" s="2"/>
      <c r="I4683" s="1"/>
      <c r="J4683" s="1"/>
      <c r="K4683" s="2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2"/>
      <c r="BF4683" s="1"/>
      <c r="BG4683" s="1"/>
      <c r="BH4683" s="1"/>
      <c r="BI4683" s="1"/>
      <c r="BJ4683" s="1"/>
      <c r="BK4683" s="1"/>
      <c r="BL4683" s="1"/>
      <c r="BM4683" s="1"/>
      <c r="BN4683" s="2"/>
      <c r="BO4683" s="1"/>
      <c r="BP4683" s="1"/>
      <c r="BQ4683" s="1"/>
      <c r="BR4683" s="2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2"/>
      <c r="CG4683" s="1"/>
      <c r="CH4683" s="1"/>
      <c r="CI4683" s="2"/>
      <c r="CJ4683" s="1"/>
      <c r="CK4683" s="1"/>
      <c r="CL4683" s="1"/>
      <c r="CM4683" s="1"/>
      <c r="CN4683" s="1"/>
      <c r="CO4683" s="1"/>
      <c r="CP4683" s="1"/>
      <c r="CQ4683" s="1"/>
      <c r="CR4683" s="2"/>
      <c r="CS4683" s="2"/>
      <c r="CT4683" s="2"/>
      <c r="CU4683" s="2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2"/>
      <c r="DR4683" s="1"/>
      <c r="DS4683" s="1"/>
      <c r="DT4683" s="1"/>
      <c r="DU4683" s="2"/>
      <c r="DV4683" s="1"/>
      <c r="DW4683" s="1"/>
    </row>
    <row r="4684" spans="1:127" x14ac:dyDescent="0.3">
      <c r="A4684" s="1"/>
      <c r="B4684" s="1"/>
      <c r="C4684" s="1"/>
      <c r="D4684" s="1"/>
      <c r="E4684" s="1"/>
      <c r="F4684" s="1"/>
      <c r="G4684" s="2"/>
      <c r="H4684" s="2"/>
      <c r="I4684" s="1"/>
      <c r="J4684" s="1"/>
      <c r="K4684" s="2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2"/>
      <c r="BF4684" s="1"/>
      <c r="BG4684" s="1"/>
      <c r="BH4684" s="1"/>
      <c r="BI4684" s="1"/>
      <c r="BJ4684" s="1"/>
      <c r="BK4684" s="1"/>
      <c r="BL4684" s="1"/>
      <c r="BM4684" s="1"/>
      <c r="BN4684" s="2"/>
      <c r="BO4684" s="1"/>
      <c r="BP4684" s="1"/>
      <c r="BQ4684" s="1"/>
      <c r="BR4684" s="2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2"/>
      <c r="CG4684" s="1"/>
      <c r="CH4684" s="1"/>
      <c r="CI4684" s="2"/>
      <c r="CJ4684" s="1"/>
      <c r="CK4684" s="1"/>
      <c r="CL4684" s="1"/>
      <c r="CM4684" s="1"/>
      <c r="CN4684" s="1"/>
      <c r="CO4684" s="1"/>
      <c r="CP4684" s="1"/>
      <c r="CQ4684" s="1"/>
      <c r="CR4684" s="2"/>
      <c r="CS4684" s="2"/>
      <c r="CT4684" s="2"/>
      <c r="CU4684" s="2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2"/>
      <c r="DR4684" s="1"/>
      <c r="DS4684" s="1"/>
      <c r="DT4684" s="1"/>
      <c r="DU4684" s="2"/>
      <c r="DV4684" s="1"/>
      <c r="DW4684" s="1"/>
    </row>
    <row r="4685" spans="1:127" x14ac:dyDescent="0.3">
      <c r="A4685" s="1"/>
      <c r="B4685" s="1"/>
      <c r="C4685" s="1"/>
      <c r="D4685" s="1"/>
      <c r="E4685" s="1"/>
      <c r="F4685" s="1"/>
      <c r="G4685" s="2"/>
      <c r="H4685" s="2"/>
      <c r="I4685" s="1"/>
      <c r="J4685" s="1"/>
      <c r="K4685" s="2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2"/>
      <c r="BF4685" s="1"/>
      <c r="BG4685" s="1"/>
      <c r="BH4685" s="1"/>
      <c r="BI4685" s="1"/>
      <c r="BJ4685" s="1"/>
      <c r="BK4685" s="1"/>
      <c r="BL4685" s="1"/>
      <c r="BM4685" s="1"/>
      <c r="BN4685" s="2"/>
      <c r="BO4685" s="1"/>
      <c r="BP4685" s="1"/>
      <c r="BQ4685" s="1"/>
      <c r="BR4685" s="2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2"/>
      <c r="CG4685" s="1"/>
      <c r="CH4685" s="1"/>
      <c r="CI4685" s="2"/>
      <c r="CJ4685" s="1"/>
      <c r="CK4685" s="1"/>
      <c r="CL4685" s="1"/>
      <c r="CM4685" s="1"/>
      <c r="CN4685" s="1"/>
      <c r="CO4685" s="1"/>
      <c r="CP4685" s="1"/>
      <c r="CQ4685" s="1"/>
      <c r="CR4685" s="2"/>
      <c r="CS4685" s="2"/>
      <c r="CT4685" s="2"/>
      <c r="CU4685" s="2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2"/>
      <c r="DR4685" s="1"/>
      <c r="DS4685" s="1"/>
      <c r="DT4685" s="1"/>
      <c r="DU4685" s="2"/>
      <c r="DV4685" s="1"/>
      <c r="DW4685" s="1"/>
    </row>
    <row r="4686" spans="1:127" x14ac:dyDescent="0.3">
      <c r="A4686" s="1"/>
      <c r="B4686" s="1"/>
      <c r="C4686" s="1"/>
      <c r="D4686" s="1"/>
      <c r="E4686" s="1"/>
      <c r="F4686" s="1"/>
      <c r="G4686" s="2"/>
      <c r="H4686" s="2"/>
      <c r="I4686" s="1"/>
      <c r="J4686" s="1"/>
      <c r="K4686" s="2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2"/>
      <c r="BF4686" s="1"/>
      <c r="BG4686" s="1"/>
      <c r="BH4686" s="1"/>
      <c r="BI4686" s="1"/>
      <c r="BJ4686" s="1"/>
      <c r="BK4686" s="1"/>
      <c r="BL4686" s="1"/>
      <c r="BM4686" s="1"/>
      <c r="BN4686" s="2"/>
      <c r="BO4686" s="1"/>
      <c r="BP4686" s="1"/>
      <c r="BQ4686" s="1"/>
      <c r="BR4686" s="2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2"/>
      <c r="CG4686" s="1"/>
      <c r="CH4686" s="1"/>
      <c r="CI4686" s="2"/>
      <c r="CJ4686" s="1"/>
      <c r="CK4686" s="1"/>
      <c r="CL4686" s="1"/>
      <c r="CM4686" s="1"/>
      <c r="CN4686" s="1"/>
      <c r="CO4686" s="1"/>
      <c r="CP4686" s="1"/>
      <c r="CQ4686" s="1"/>
      <c r="CR4686" s="2"/>
      <c r="CS4686" s="2"/>
      <c r="CT4686" s="2"/>
      <c r="CU4686" s="2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2"/>
      <c r="DR4686" s="1"/>
      <c r="DS4686" s="1"/>
      <c r="DT4686" s="1"/>
      <c r="DU4686" s="2"/>
      <c r="DV4686" s="1"/>
      <c r="DW4686" s="1"/>
    </row>
    <row r="4687" spans="1:127" x14ac:dyDescent="0.3">
      <c r="A4687" s="1"/>
      <c r="B4687" s="1"/>
      <c r="C4687" s="1"/>
      <c r="D4687" s="1"/>
      <c r="E4687" s="1"/>
      <c r="F4687" s="1"/>
      <c r="G4687" s="2"/>
      <c r="H4687" s="2"/>
      <c r="I4687" s="1"/>
      <c r="J4687" s="1"/>
      <c r="K4687" s="2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2"/>
      <c r="BF4687" s="1"/>
      <c r="BG4687" s="1"/>
      <c r="BH4687" s="1"/>
      <c r="BI4687" s="1"/>
      <c r="BJ4687" s="1"/>
      <c r="BK4687" s="1"/>
      <c r="BL4687" s="1"/>
      <c r="BM4687" s="1"/>
      <c r="BN4687" s="2"/>
      <c r="BO4687" s="1"/>
      <c r="BP4687" s="1"/>
      <c r="BQ4687" s="1"/>
      <c r="BR4687" s="2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2"/>
      <c r="CG4687" s="1"/>
      <c r="CH4687" s="1"/>
      <c r="CI4687" s="2"/>
      <c r="CJ4687" s="1"/>
      <c r="CK4687" s="1"/>
      <c r="CL4687" s="1"/>
      <c r="CM4687" s="1"/>
      <c r="CN4687" s="1"/>
      <c r="CO4687" s="1"/>
      <c r="CP4687" s="1"/>
      <c r="CQ4687" s="1"/>
      <c r="CR4687" s="2"/>
      <c r="CS4687" s="2"/>
      <c r="CT4687" s="2"/>
      <c r="CU4687" s="2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2"/>
      <c r="DR4687" s="1"/>
      <c r="DS4687" s="1"/>
      <c r="DT4687" s="1"/>
      <c r="DU4687" s="2"/>
      <c r="DV4687" s="1"/>
      <c r="DW4687" s="1"/>
    </row>
    <row r="4688" spans="1:127" x14ac:dyDescent="0.3">
      <c r="A4688" s="1"/>
      <c r="B4688" s="1"/>
      <c r="C4688" s="1"/>
      <c r="D4688" s="1"/>
      <c r="E4688" s="1"/>
      <c r="F4688" s="1"/>
      <c r="G4688" s="2"/>
      <c r="H4688" s="2"/>
      <c r="I4688" s="1"/>
      <c r="J4688" s="1"/>
      <c r="K4688" s="2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2"/>
      <c r="BF4688" s="1"/>
      <c r="BG4688" s="1"/>
      <c r="BH4688" s="1"/>
      <c r="BI4688" s="1"/>
      <c r="BJ4688" s="1"/>
      <c r="BK4688" s="1"/>
      <c r="BL4688" s="1"/>
      <c r="BM4688" s="1"/>
      <c r="BN4688" s="2"/>
      <c r="BO4688" s="1"/>
      <c r="BP4688" s="1"/>
      <c r="BQ4688" s="1"/>
      <c r="BR4688" s="2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2"/>
      <c r="CG4688" s="1"/>
      <c r="CH4688" s="1"/>
      <c r="CI4688" s="2"/>
      <c r="CJ4688" s="1"/>
      <c r="CK4688" s="1"/>
      <c r="CL4688" s="1"/>
      <c r="CM4688" s="1"/>
      <c r="CN4688" s="1"/>
      <c r="CO4688" s="1"/>
      <c r="CP4688" s="1"/>
      <c r="CQ4688" s="1"/>
      <c r="CR4688" s="2"/>
      <c r="CS4688" s="2"/>
      <c r="CT4688" s="2"/>
      <c r="CU4688" s="2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2"/>
      <c r="DR4688" s="1"/>
      <c r="DS4688" s="1"/>
      <c r="DT4688" s="1"/>
      <c r="DU4688" s="2"/>
      <c r="DV4688" s="1"/>
      <c r="DW4688" s="1"/>
    </row>
    <row r="4689" spans="1:127" x14ac:dyDescent="0.3">
      <c r="A4689" s="1"/>
      <c r="B4689" s="1"/>
      <c r="C4689" s="1"/>
      <c r="D4689" s="1"/>
      <c r="E4689" s="1"/>
      <c r="F4689" s="1"/>
      <c r="G4689" s="2"/>
      <c r="H4689" s="2"/>
      <c r="I4689" s="1"/>
      <c r="J4689" s="1"/>
      <c r="K4689" s="2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2"/>
      <c r="BF4689" s="1"/>
      <c r="BG4689" s="1"/>
      <c r="BH4689" s="1"/>
      <c r="BI4689" s="1"/>
      <c r="BJ4689" s="1"/>
      <c r="BK4689" s="1"/>
      <c r="BL4689" s="1"/>
      <c r="BM4689" s="1"/>
      <c r="BN4689" s="2"/>
      <c r="BO4689" s="1"/>
      <c r="BP4689" s="1"/>
      <c r="BQ4689" s="1"/>
      <c r="BR4689" s="2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2"/>
      <c r="CG4689" s="1"/>
      <c r="CH4689" s="1"/>
      <c r="CI4689" s="2"/>
      <c r="CJ4689" s="1"/>
      <c r="CK4689" s="1"/>
      <c r="CL4689" s="1"/>
      <c r="CM4689" s="1"/>
      <c r="CN4689" s="1"/>
      <c r="CO4689" s="1"/>
      <c r="CP4689" s="1"/>
      <c r="CQ4689" s="1"/>
      <c r="CR4689" s="2"/>
      <c r="CS4689" s="2"/>
      <c r="CT4689" s="2"/>
      <c r="CU4689" s="2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2"/>
      <c r="DR4689" s="1"/>
      <c r="DS4689" s="1"/>
      <c r="DT4689" s="1"/>
      <c r="DU4689" s="2"/>
      <c r="DV4689" s="1"/>
      <c r="DW4689" s="1"/>
    </row>
    <row r="4690" spans="1:127" x14ac:dyDescent="0.3">
      <c r="A4690" s="1"/>
      <c r="B4690" s="1"/>
      <c r="C4690" s="1"/>
      <c r="D4690" s="1"/>
      <c r="E4690" s="1"/>
      <c r="F4690" s="1"/>
      <c r="G4690" s="2"/>
      <c r="H4690" s="2"/>
      <c r="I4690" s="1"/>
      <c r="J4690" s="1"/>
      <c r="K4690" s="2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2"/>
      <c r="BF4690" s="1"/>
      <c r="BG4690" s="1"/>
      <c r="BH4690" s="1"/>
      <c r="BI4690" s="1"/>
      <c r="BJ4690" s="1"/>
      <c r="BK4690" s="1"/>
      <c r="BL4690" s="1"/>
      <c r="BM4690" s="1"/>
      <c r="BN4690" s="2"/>
      <c r="BO4690" s="1"/>
      <c r="BP4690" s="1"/>
      <c r="BQ4690" s="1"/>
      <c r="BR4690" s="2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2"/>
      <c r="CG4690" s="1"/>
      <c r="CH4690" s="1"/>
      <c r="CI4690" s="2"/>
      <c r="CJ4690" s="1"/>
      <c r="CK4690" s="1"/>
      <c r="CL4690" s="1"/>
      <c r="CM4690" s="1"/>
      <c r="CN4690" s="1"/>
      <c r="CO4690" s="1"/>
      <c r="CP4690" s="1"/>
      <c r="CQ4690" s="1"/>
      <c r="CR4690" s="2"/>
      <c r="CS4690" s="2"/>
      <c r="CT4690" s="2"/>
      <c r="CU4690" s="2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2"/>
      <c r="DR4690" s="1"/>
      <c r="DS4690" s="1"/>
      <c r="DT4690" s="1"/>
      <c r="DU4690" s="2"/>
      <c r="DV4690" s="1"/>
      <c r="DW4690" s="1"/>
    </row>
    <row r="4691" spans="1:127" x14ac:dyDescent="0.3">
      <c r="A4691" s="1"/>
      <c r="B4691" s="1"/>
      <c r="C4691" s="1"/>
      <c r="D4691" s="1"/>
      <c r="E4691" s="1"/>
      <c r="F4691" s="1"/>
      <c r="G4691" s="2"/>
      <c r="H4691" s="2"/>
      <c r="I4691" s="1"/>
      <c r="J4691" s="1"/>
      <c r="K4691" s="2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2"/>
      <c r="BF4691" s="1"/>
      <c r="BG4691" s="1"/>
      <c r="BH4691" s="1"/>
      <c r="BI4691" s="1"/>
      <c r="BJ4691" s="1"/>
      <c r="BK4691" s="1"/>
      <c r="BL4691" s="1"/>
      <c r="BM4691" s="1"/>
      <c r="BN4691" s="2"/>
      <c r="BO4691" s="1"/>
      <c r="BP4691" s="1"/>
      <c r="BQ4691" s="1"/>
      <c r="BR4691" s="2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2"/>
      <c r="CG4691" s="1"/>
      <c r="CH4691" s="1"/>
      <c r="CI4691" s="2"/>
      <c r="CJ4691" s="1"/>
      <c r="CK4691" s="1"/>
      <c r="CL4691" s="1"/>
      <c r="CM4691" s="1"/>
      <c r="CN4691" s="1"/>
      <c r="CO4691" s="1"/>
      <c r="CP4691" s="1"/>
      <c r="CQ4691" s="1"/>
      <c r="CR4691" s="2"/>
      <c r="CS4691" s="2"/>
      <c r="CT4691" s="2"/>
      <c r="CU4691" s="2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2"/>
      <c r="DR4691" s="1"/>
      <c r="DS4691" s="1"/>
      <c r="DT4691" s="1"/>
      <c r="DU4691" s="2"/>
      <c r="DV4691" s="1"/>
      <c r="DW4691" s="1"/>
    </row>
    <row r="4692" spans="1:127" x14ac:dyDescent="0.3">
      <c r="A4692" s="1"/>
      <c r="B4692" s="1"/>
      <c r="C4692" s="1"/>
      <c r="D4692" s="1"/>
      <c r="E4692" s="1"/>
      <c r="F4692" s="1"/>
      <c r="G4692" s="2"/>
      <c r="H4692" s="2"/>
      <c r="I4692" s="1"/>
      <c r="J4692" s="1"/>
      <c r="K4692" s="2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2"/>
      <c r="BF4692" s="1"/>
      <c r="BG4692" s="1"/>
      <c r="BH4692" s="1"/>
      <c r="BI4692" s="1"/>
      <c r="BJ4692" s="1"/>
      <c r="BK4692" s="1"/>
      <c r="BL4692" s="1"/>
      <c r="BM4692" s="1"/>
      <c r="BN4692" s="2"/>
      <c r="BO4692" s="1"/>
      <c r="BP4692" s="1"/>
      <c r="BQ4692" s="1"/>
      <c r="BR4692" s="2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2"/>
      <c r="CG4692" s="1"/>
      <c r="CH4692" s="1"/>
      <c r="CI4692" s="2"/>
      <c r="CJ4692" s="1"/>
      <c r="CK4692" s="1"/>
      <c r="CL4692" s="1"/>
      <c r="CM4692" s="1"/>
      <c r="CN4692" s="1"/>
      <c r="CO4692" s="1"/>
      <c r="CP4692" s="1"/>
      <c r="CQ4692" s="1"/>
      <c r="CR4692" s="2"/>
      <c r="CS4692" s="2"/>
      <c r="CT4692" s="2"/>
      <c r="CU4692" s="2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2"/>
      <c r="DR4692" s="1"/>
      <c r="DS4692" s="1"/>
      <c r="DT4692" s="1"/>
      <c r="DU4692" s="2"/>
      <c r="DV4692" s="1"/>
      <c r="DW4692" s="1"/>
    </row>
    <row r="4693" spans="1:127" x14ac:dyDescent="0.3">
      <c r="A4693" s="1"/>
      <c r="B4693" s="1"/>
      <c r="C4693" s="1"/>
      <c r="D4693" s="1"/>
      <c r="E4693" s="1"/>
      <c r="F4693" s="1"/>
      <c r="G4693" s="1"/>
      <c r="H4693" s="2"/>
      <c r="I4693" s="1"/>
      <c r="J4693" s="1"/>
      <c r="K4693" s="2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2"/>
      <c r="BF4693" s="1"/>
      <c r="BG4693" s="1"/>
      <c r="BH4693" s="1"/>
      <c r="BI4693" s="1"/>
      <c r="BJ4693" s="1"/>
      <c r="BK4693" s="1"/>
      <c r="BL4693" s="1"/>
      <c r="BM4693" s="1"/>
      <c r="BN4693" s="2"/>
      <c r="BO4693" s="1"/>
      <c r="BP4693" s="1"/>
      <c r="BQ4693" s="1"/>
      <c r="BR4693" s="2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2"/>
      <c r="CG4693" s="1"/>
      <c r="CH4693" s="1"/>
      <c r="CI4693" s="2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2"/>
      <c r="DR4693" s="1"/>
      <c r="DS4693" s="1"/>
      <c r="DT4693" s="1"/>
      <c r="DU4693" s="2"/>
      <c r="DV4693" s="1"/>
      <c r="DW4693" s="1"/>
    </row>
    <row r="4694" spans="1:127" x14ac:dyDescent="0.3">
      <c r="A4694" s="1"/>
      <c r="B4694" s="1"/>
      <c r="C4694" s="1"/>
      <c r="D4694" s="1"/>
      <c r="E4694" s="1"/>
      <c r="F4694" s="1"/>
      <c r="G4694" s="2"/>
      <c r="H4694" s="2"/>
      <c r="I4694" s="1"/>
      <c r="J4694" s="1"/>
      <c r="K4694" s="2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2"/>
      <c r="BF4694" s="1"/>
      <c r="BG4694" s="1"/>
      <c r="BH4694" s="1"/>
      <c r="BI4694" s="1"/>
      <c r="BJ4694" s="1"/>
      <c r="BK4694" s="1"/>
      <c r="BL4694" s="1"/>
      <c r="BM4694" s="1"/>
      <c r="BN4694" s="2"/>
      <c r="BO4694" s="1"/>
      <c r="BP4694" s="1"/>
      <c r="BQ4694" s="1"/>
      <c r="BR4694" s="2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2"/>
      <c r="CG4694" s="1"/>
      <c r="CH4694" s="1"/>
      <c r="CI4694" s="2"/>
      <c r="CJ4694" s="1"/>
      <c r="CK4694" s="1"/>
      <c r="CL4694" s="1"/>
      <c r="CM4694" s="1"/>
      <c r="CN4694" s="1"/>
      <c r="CO4694" s="1"/>
      <c r="CP4694" s="1"/>
      <c r="CQ4694" s="1"/>
      <c r="CR4694" s="2"/>
      <c r="CS4694" s="2"/>
      <c r="CT4694" s="2"/>
      <c r="CU4694" s="2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2"/>
      <c r="DR4694" s="1"/>
      <c r="DS4694" s="1"/>
      <c r="DT4694" s="1"/>
      <c r="DU4694" s="2"/>
      <c r="DV4694" s="1"/>
      <c r="DW4694" s="1"/>
    </row>
    <row r="4695" spans="1:127" x14ac:dyDescent="0.3">
      <c r="A4695" s="1"/>
      <c r="B4695" s="1"/>
      <c r="C4695" s="1"/>
      <c r="D4695" s="1"/>
      <c r="E4695" s="1"/>
      <c r="F4695" s="1"/>
      <c r="G4695" s="2"/>
      <c r="H4695" s="2"/>
      <c r="I4695" s="1"/>
      <c r="J4695" s="1"/>
      <c r="K4695" s="2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2"/>
      <c r="BF4695" s="1"/>
      <c r="BG4695" s="1"/>
      <c r="BH4695" s="1"/>
      <c r="BI4695" s="1"/>
      <c r="BJ4695" s="1"/>
      <c r="BK4695" s="1"/>
      <c r="BL4695" s="1"/>
      <c r="BM4695" s="1"/>
      <c r="BN4695" s="2"/>
      <c r="BO4695" s="1"/>
      <c r="BP4695" s="1"/>
      <c r="BQ4695" s="1"/>
      <c r="BR4695" s="2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2"/>
      <c r="CG4695" s="1"/>
      <c r="CH4695" s="1"/>
      <c r="CI4695" s="2"/>
      <c r="CJ4695" s="1"/>
      <c r="CK4695" s="1"/>
      <c r="CL4695" s="1"/>
      <c r="CM4695" s="1"/>
      <c r="CN4695" s="1"/>
      <c r="CO4695" s="1"/>
      <c r="CP4695" s="1"/>
      <c r="CQ4695" s="1"/>
      <c r="CR4695" s="2"/>
      <c r="CS4695" s="2"/>
      <c r="CT4695" s="2"/>
      <c r="CU4695" s="2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2"/>
      <c r="DR4695" s="1"/>
      <c r="DS4695" s="1"/>
      <c r="DT4695" s="1"/>
      <c r="DU4695" s="2"/>
      <c r="DV4695" s="1"/>
      <c r="DW4695" s="1"/>
    </row>
    <row r="4696" spans="1:127" x14ac:dyDescent="0.3">
      <c r="A4696" s="1"/>
      <c r="B4696" s="1"/>
      <c r="C4696" s="1"/>
      <c r="D4696" s="1"/>
      <c r="E4696" s="1"/>
      <c r="F4696" s="1"/>
      <c r="G4696" s="2"/>
      <c r="H4696" s="2"/>
      <c r="I4696" s="1"/>
      <c r="J4696" s="1"/>
      <c r="K4696" s="2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2"/>
      <c r="BF4696" s="1"/>
      <c r="BG4696" s="1"/>
      <c r="BH4696" s="1"/>
      <c r="BI4696" s="1"/>
      <c r="BJ4696" s="1"/>
      <c r="BK4696" s="1"/>
      <c r="BL4696" s="1"/>
      <c r="BM4696" s="1"/>
      <c r="BN4696" s="2"/>
      <c r="BO4696" s="1"/>
      <c r="BP4696" s="1"/>
      <c r="BQ4696" s="1"/>
      <c r="BR4696" s="2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2"/>
      <c r="CG4696" s="1"/>
      <c r="CH4696" s="1"/>
      <c r="CI4696" s="2"/>
      <c r="CJ4696" s="1"/>
      <c r="CK4696" s="1"/>
      <c r="CL4696" s="1"/>
      <c r="CM4696" s="1"/>
      <c r="CN4696" s="1"/>
      <c r="CO4696" s="1"/>
      <c r="CP4696" s="1"/>
      <c r="CQ4696" s="1"/>
      <c r="CR4696" s="2"/>
      <c r="CS4696" s="2"/>
      <c r="CT4696" s="2"/>
      <c r="CU4696" s="2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2"/>
      <c r="DR4696" s="1"/>
      <c r="DS4696" s="1"/>
      <c r="DT4696" s="1"/>
      <c r="DU4696" s="2"/>
      <c r="DV4696" s="1"/>
      <c r="DW4696" s="1"/>
    </row>
    <row r="4697" spans="1:127" x14ac:dyDescent="0.3">
      <c r="A4697" s="1"/>
      <c r="B4697" s="1"/>
      <c r="C4697" s="1"/>
      <c r="D4697" s="1"/>
      <c r="E4697" s="1"/>
      <c r="F4697" s="1"/>
      <c r="G4697" s="2"/>
      <c r="H4697" s="2"/>
      <c r="I4697" s="1"/>
      <c r="J4697" s="1"/>
      <c r="K4697" s="2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2"/>
      <c r="BF4697" s="1"/>
      <c r="BG4697" s="1"/>
      <c r="BH4697" s="1"/>
      <c r="BI4697" s="1"/>
      <c r="BJ4697" s="1"/>
      <c r="BK4697" s="1"/>
      <c r="BL4697" s="1"/>
      <c r="BM4697" s="1"/>
      <c r="BN4697" s="2"/>
      <c r="BO4697" s="1"/>
      <c r="BP4697" s="1"/>
      <c r="BQ4697" s="1"/>
      <c r="BR4697" s="2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2"/>
      <c r="CG4697" s="1"/>
      <c r="CH4697" s="1"/>
      <c r="CI4697" s="2"/>
      <c r="CJ4697" s="1"/>
      <c r="CK4697" s="1"/>
      <c r="CL4697" s="1"/>
      <c r="CM4697" s="1"/>
      <c r="CN4697" s="1"/>
      <c r="CO4697" s="1"/>
      <c r="CP4697" s="1"/>
      <c r="CQ4697" s="1"/>
      <c r="CR4697" s="2"/>
      <c r="CS4697" s="2"/>
      <c r="CT4697" s="2"/>
      <c r="CU4697" s="2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2"/>
      <c r="DR4697" s="1"/>
      <c r="DS4697" s="1"/>
      <c r="DT4697" s="1"/>
      <c r="DU4697" s="2"/>
      <c r="DV4697" s="1"/>
      <c r="DW4697" s="1"/>
    </row>
    <row r="4698" spans="1:127" x14ac:dyDescent="0.3">
      <c r="A4698" s="1"/>
      <c r="B4698" s="1"/>
      <c r="C4698" s="1"/>
      <c r="D4698" s="1"/>
      <c r="E4698" s="1"/>
      <c r="F4698" s="1"/>
      <c r="G4698" s="1"/>
      <c r="H4698" s="2"/>
      <c r="I4698" s="1"/>
      <c r="J4698" s="1"/>
      <c r="K4698" s="2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2"/>
      <c r="BF4698" s="1"/>
      <c r="BG4698" s="1"/>
      <c r="BH4698" s="1"/>
      <c r="BI4698" s="1"/>
      <c r="BJ4698" s="1"/>
      <c r="BK4698" s="1"/>
      <c r="BL4698" s="1"/>
      <c r="BM4698" s="1"/>
      <c r="BN4698" s="2"/>
      <c r="BO4698" s="1"/>
      <c r="BP4698" s="1"/>
      <c r="BQ4698" s="1"/>
      <c r="BR4698" s="2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2"/>
      <c r="CG4698" s="1"/>
      <c r="CH4698" s="1"/>
      <c r="CI4698" s="2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2"/>
      <c r="DR4698" s="1"/>
      <c r="DS4698" s="1"/>
      <c r="DT4698" s="1"/>
      <c r="DU4698" s="2"/>
      <c r="DV4698" s="1"/>
      <c r="DW4698" s="1"/>
    </row>
    <row r="4699" spans="1:127" x14ac:dyDescent="0.3">
      <c r="A4699" s="1"/>
      <c r="B4699" s="1"/>
      <c r="C4699" s="1"/>
      <c r="D4699" s="1"/>
      <c r="E4699" s="1"/>
      <c r="F4699" s="1"/>
      <c r="G4699" s="1"/>
      <c r="H4699" s="2"/>
      <c r="I4699" s="1"/>
      <c r="J4699" s="1"/>
      <c r="K4699" s="2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2"/>
      <c r="BF4699" s="1"/>
      <c r="BG4699" s="1"/>
      <c r="BH4699" s="1"/>
      <c r="BI4699" s="1"/>
      <c r="BJ4699" s="1"/>
      <c r="BK4699" s="1"/>
      <c r="BL4699" s="1"/>
      <c r="BM4699" s="1"/>
      <c r="BN4699" s="2"/>
      <c r="BO4699" s="1"/>
      <c r="BP4699" s="1"/>
      <c r="BQ4699" s="1"/>
      <c r="BR4699" s="2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2"/>
      <c r="CG4699" s="1"/>
      <c r="CH4699" s="1"/>
      <c r="CI4699" s="2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2"/>
      <c r="DR4699" s="1"/>
      <c r="DS4699" s="1"/>
      <c r="DT4699" s="1"/>
      <c r="DU4699" s="1"/>
      <c r="DV4699" s="1"/>
      <c r="DW4699" s="1"/>
    </row>
    <row r="4700" spans="1:127" x14ac:dyDescent="0.3">
      <c r="A4700" s="1"/>
      <c r="B4700" s="1"/>
      <c r="C4700" s="1"/>
      <c r="D4700" s="1"/>
      <c r="E4700" s="1"/>
      <c r="F4700" s="1"/>
      <c r="G4700" s="1"/>
      <c r="H4700" s="2"/>
      <c r="I4700" s="1"/>
      <c r="J4700" s="1"/>
      <c r="K4700" s="2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2"/>
      <c r="BF4700" s="1"/>
      <c r="BG4700" s="1"/>
      <c r="BH4700" s="1"/>
      <c r="BI4700" s="1"/>
      <c r="BJ4700" s="1"/>
      <c r="BK4700" s="1"/>
      <c r="BL4700" s="1"/>
      <c r="BM4700" s="1"/>
      <c r="BN4700" s="2"/>
      <c r="BO4700" s="1"/>
      <c r="BP4700" s="1"/>
      <c r="BQ4700" s="1"/>
      <c r="BR4700" s="2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2"/>
      <c r="CG4700" s="1"/>
      <c r="CH4700" s="1"/>
      <c r="CI4700" s="2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2"/>
      <c r="DR4700" s="1"/>
      <c r="DS4700" s="1"/>
      <c r="DT4700" s="1"/>
      <c r="DU4700" s="1"/>
      <c r="DV4700" s="1"/>
      <c r="DW4700" s="1"/>
    </row>
    <row r="4701" spans="1:127" x14ac:dyDescent="0.3">
      <c r="A4701" s="1"/>
      <c r="B4701" s="1"/>
      <c r="C4701" s="1"/>
      <c r="D4701" s="1"/>
      <c r="E4701" s="1"/>
      <c r="F4701" s="1"/>
      <c r="G4701" s="1"/>
      <c r="H4701" s="2"/>
      <c r="I4701" s="1"/>
      <c r="J4701" s="1"/>
      <c r="K4701" s="2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2"/>
      <c r="BF4701" s="1"/>
      <c r="BG4701" s="1"/>
      <c r="BH4701" s="1"/>
      <c r="BI4701" s="1"/>
      <c r="BJ4701" s="1"/>
      <c r="BK4701" s="1"/>
      <c r="BL4701" s="1"/>
      <c r="BM4701" s="1"/>
      <c r="BN4701" s="2"/>
      <c r="BO4701" s="1"/>
      <c r="BP4701" s="1"/>
      <c r="BQ4701" s="1"/>
      <c r="BR4701" s="2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2"/>
      <c r="CG4701" s="1"/>
      <c r="CH4701" s="1"/>
      <c r="CI4701" s="2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2"/>
      <c r="DR4701" s="1"/>
      <c r="DS4701" s="1"/>
      <c r="DT4701" s="1"/>
      <c r="DU4701" s="1"/>
      <c r="DV4701" s="1"/>
      <c r="DW4701" s="1"/>
    </row>
    <row r="4702" spans="1:127" x14ac:dyDescent="0.3">
      <c r="A4702" s="1"/>
      <c r="B4702" s="1"/>
      <c r="C4702" s="1"/>
      <c r="D4702" s="1"/>
      <c r="E4702" s="1"/>
      <c r="F4702" s="1"/>
      <c r="G4702" s="2"/>
      <c r="H4702" s="2"/>
      <c r="I4702" s="1"/>
      <c r="J4702" s="1"/>
      <c r="K4702" s="2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2"/>
      <c r="BF4702" s="1"/>
      <c r="BG4702" s="1"/>
      <c r="BH4702" s="1"/>
      <c r="BI4702" s="1"/>
      <c r="BJ4702" s="1"/>
      <c r="BK4702" s="1"/>
      <c r="BL4702" s="1"/>
      <c r="BM4702" s="1"/>
      <c r="BN4702" s="2"/>
      <c r="BO4702" s="1"/>
      <c r="BP4702" s="2"/>
      <c r="BQ4702" s="1"/>
      <c r="BR4702" s="2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2"/>
      <c r="CG4702" s="1"/>
      <c r="CH4702" s="1"/>
      <c r="CI4702" s="2"/>
      <c r="CJ4702" s="1"/>
      <c r="CK4702" s="1"/>
      <c r="CL4702" s="1"/>
      <c r="CM4702" s="1"/>
      <c r="CN4702" s="1"/>
      <c r="CO4702" s="1"/>
      <c r="CP4702" s="1"/>
      <c r="CQ4702" s="1"/>
      <c r="CR4702" s="2"/>
      <c r="CS4702" s="2"/>
      <c r="CT4702" s="2"/>
      <c r="CU4702" s="2"/>
      <c r="CV4702" s="1"/>
      <c r="CW4702" s="1"/>
      <c r="CX4702" s="2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2"/>
      <c r="DR4702" s="1"/>
      <c r="DS4702" s="1"/>
      <c r="DT4702" s="1"/>
      <c r="DU4702" s="2"/>
      <c r="DV4702" s="1"/>
      <c r="DW4702" s="1"/>
    </row>
    <row r="4703" spans="1:127" x14ac:dyDescent="0.3">
      <c r="A4703" s="1"/>
      <c r="B4703" s="1"/>
      <c r="C4703" s="1"/>
      <c r="D4703" s="1"/>
      <c r="E4703" s="1"/>
      <c r="F4703" s="1"/>
      <c r="G4703" s="2"/>
      <c r="H4703" s="2"/>
      <c r="I4703" s="1"/>
      <c r="J4703" s="1"/>
      <c r="K4703" s="2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2"/>
      <c r="BF4703" s="1"/>
      <c r="BG4703" s="1"/>
      <c r="BH4703" s="1"/>
      <c r="BI4703" s="1"/>
      <c r="BJ4703" s="1"/>
      <c r="BK4703" s="1"/>
      <c r="BL4703" s="1"/>
      <c r="BM4703" s="1"/>
      <c r="BN4703" s="2"/>
      <c r="BO4703" s="1"/>
      <c r="BP4703" s="2"/>
      <c r="BQ4703" s="1"/>
      <c r="BR4703" s="2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2"/>
      <c r="CG4703" s="1"/>
      <c r="CH4703" s="1"/>
      <c r="CI4703" s="2"/>
      <c r="CJ4703" s="1"/>
      <c r="CK4703" s="1"/>
      <c r="CL4703" s="1"/>
      <c r="CM4703" s="1"/>
      <c r="CN4703" s="1"/>
      <c r="CO4703" s="1"/>
      <c r="CP4703" s="1"/>
      <c r="CQ4703" s="1"/>
      <c r="CR4703" s="2"/>
      <c r="CS4703" s="2"/>
      <c r="CT4703" s="2"/>
      <c r="CU4703" s="2"/>
      <c r="CV4703" s="1"/>
      <c r="CW4703" s="1"/>
      <c r="CX4703" s="2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2"/>
      <c r="DR4703" s="1"/>
      <c r="DS4703" s="1"/>
      <c r="DT4703" s="1"/>
      <c r="DU4703" s="2"/>
      <c r="DV4703" s="1"/>
      <c r="DW4703" s="1"/>
    </row>
    <row r="4704" spans="1:127" x14ac:dyDescent="0.3">
      <c r="A4704" s="1"/>
      <c r="B4704" s="1"/>
      <c r="C4704" s="1"/>
      <c r="D4704" s="1"/>
      <c r="E4704" s="1"/>
      <c r="F4704" s="1"/>
      <c r="G4704" s="2"/>
      <c r="H4704" s="2"/>
      <c r="I4704" s="1"/>
      <c r="J4704" s="1"/>
      <c r="K4704" s="2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2"/>
      <c r="BF4704" s="1"/>
      <c r="BG4704" s="1"/>
      <c r="BH4704" s="1"/>
      <c r="BI4704" s="1"/>
      <c r="BJ4704" s="1"/>
      <c r="BK4704" s="1"/>
      <c r="BL4704" s="1"/>
      <c r="BM4704" s="1"/>
      <c r="BN4704" s="2"/>
      <c r="BO4704" s="1"/>
      <c r="BP4704" s="2"/>
      <c r="BQ4704" s="1"/>
      <c r="BR4704" s="2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2"/>
      <c r="CG4704" s="1"/>
      <c r="CH4704" s="1"/>
      <c r="CI4704" s="2"/>
      <c r="CJ4704" s="1"/>
      <c r="CK4704" s="1"/>
      <c r="CL4704" s="1"/>
      <c r="CM4704" s="1"/>
      <c r="CN4704" s="1"/>
      <c r="CO4704" s="1"/>
      <c r="CP4704" s="1"/>
      <c r="CQ4704" s="1"/>
      <c r="CR4704" s="2"/>
      <c r="CS4704" s="2"/>
      <c r="CT4704" s="2"/>
      <c r="CU4704" s="2"/>
      <c r="CV4704" s="1"/>
      <c r="CW4704" s="1"/>
      <c r="CX4704" s="2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2"/>
      <c r="DR4704" s="1"/>
      <c r="DS4704" s="1"/>
      <c r="DT4704" s="1"/>
      <c r="DU4704" s="2"/>
      <c r="DV4704" s="1"/>
      <c r="DW4704" s="1"/>
    </row>
    <row r="4705" spans="1:127" x14ac:dyDescent="0.3">
      <c r="A4705" s="1"/>
      <c r="B4705" s="1"/>
      <c r="C4705" s="1"/>
      <c r="D4705" s="1"/>
      <c r="E4705" s="1"/>
      <c r="F4705" s="1"/>
      <c r="G4705" s="2"/>
      <c r="H4705" s="2"/>
      <c r="I4705" s="1"/>
      <c r="J4705" s="1"/>
      <c r="K4705" s="2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2"/>
      <c r="BF4705" s="1"/>
      <c r="BG4705" s="1"/>
      <c r="BH4705" s="1"/>
      <c r="BI4705" s="1"/>
      <c r="BJ4705" s="1"/>
      <c r="BK4705" s="1"/>
      <c r="BL4705" s="1"/>
      <c r="BM4705" s="1"/>
      <c r="BN4705" s="2"/>
      <c r="BO4705" s="1"/>
      <c r="BP4705" s="2"/>
      <c r="BQ4705" s="1"/>
      <c r="BR4705" s="2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2"/>
      <c r="CG4705" s="1"/>
      <c r="CH4705" s="1"/>
      <c r="CI4705" s="2"/>
      <c r="CJ4705" s="1"/>
      <c r="CK4705" s="1"/>
      <c r="CL4705" s="1"/>
      <c r="CM4705" s="1"/>
      <c r="CN4705" s="1"/>
      <c r="CO4705" s="1"/>
      <c r="CP4705" s="1"/>
      <c r="CQ4705" s="1"/>
      <c r="CR4705" s="2"/>
      <c r="CS4705" s="2"/>
      <c r="CT4705" s="2"/>
      <c r="CU4705" s="2"/>
      <c r="CV4705" s="1"/>
      <c r="CW4705" s="1"/>
      <c r="CX4705" s="2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2"/>
      <c r="DR4705" s="1"/>
      <c r="DS4705" s="1"/>
      <c r="DT4705" s="1"/>
      <c r="DU4705" s="2"/>
      <c r="DV4705" s="1"/>
      <c r="DW4705" s="1"/>
    </row>
    <row r="4706" spans="1:127" x14ac:dyDescent="0.3">
      <c r="A4706" s="1"/>
      <c r="B4706" s="1"/>
      <c r="C4706" s="1"/>
      <c r="D4706" s="1"/>
      <c r="E4706" s="1"/>
      <c r="F4706" s="1"/>
      <c r="G4706" s="2"/>
      <c r="H4706" s="2"/>
      <c r="I4706" s="1"/>
      <c r="J4706" s="1"/>
      <c r="K4706" s="2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2"/>
      <c r="BF4706" s="1"/>
      <c r="BG4706" s="1"/>
      <c r="BH4706" s="1"/>
      <c r="BI4706" s="1"/>
      <c r="BJ4706" s="1"/>
      <c r="BK4706" s="1"/>
      <c r="BL4706" s="1"/>
      <c r="BM4706" s="1"/>
      <c r="BN4706" s="2"/>
      <c r="BO4706" s="1"/>
      <c r="BP4706" s="2"/>
      <c r="BQ4706" s="1"/>
      <c r="BR4706" s="2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2"/>
      <c r="CG4706" s="1"/>
      <c r="CH4706" s="1"/>
      <c r="CI4706" s="2"/>
      <c r="CJ4706" s="1"/>
      <c r="CK4706" s="1"/>
      <c r="CL4706" s="1"/>
      <c r="CM4706" s="1"/>
      <c r="CN4706" s="1"/>
      <c r="CO4706" s="1"/>
      <c r="CP4706" s="1"/>
      <c r="CQ4706" s="1"/>
      <c r="CR4706" s="2"/>
      <c r="CS4706" s="2"/>
      <c r="CT4706" s="2"/>
      <c r="CU4706" s="2"/>
      <c r="CV4706" s="1"/>
      <c r="CW4706" s="1"/>
      <c r="CX4706" s="2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2"/>
      <c r="DR4706" s="1"/>
      <c r="DS4706" s="1"/>
      <c r="DT4706" s="1"/>
      <c r="DU4706" s="2"/>
      <c r="DV4706" s="1"/>
      <c r="DW4706" s="1"/>
    </row>
    <row r="4707" spans="1:127" x14ac:dyDescent="0.3">
      <c r="A4707" s="1"/>
      <c r="B4707" s="1"/>
      <c r="C4707" s="1"/>
      <c r="D4707" s="1"/>
      <c r="E4707" s="1"/>
      <c r="F4707" s="1"/>
      <c r="G4707" s="1"/>
      <c r="H4707" s="2"/>
      <c r="I4707" s="1"/>
      <c r="J4707" s="1"/>
      <c r="K4707" s="2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2"/>
      <c r="BF4707" s="1"/>
      <c r="BG4707" s="1"/>
      <c r="BH4707" s="1"/>
      <c r="BI4707" s="1"/>
      <c r="BJ4707" s="1"/>
      <c r="BK4707" s="1"/>
      <c r="BL4707" s="1"/>
      <c r="BM4707" s="1"/>
      <c r="BN4707" s="2"/>
      <c r="BO4707" s="1"/>
      <c r="BP4707" s="1"/>
      <c r="BQ4707" s="1"/>
      <c r="BR4707" s="2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2"/>
      <c r="CG4707" s="1"/>
      <c r="CH4707" s="1"/>
      <c r="CI4707" s="2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2"/>
      <c r="DR4707" s="1"/>
      <c r="DS4707" s="1"/>
      <c r="DT4707" s="1"/>
      <c r="DU4707" s="1"/>
      <c r="DV4707" s="1"/>
      <c r="DW4707" s="1"/>
    </row>
    <row r="4708" spans="1:127" x14ac:dyDescent="0.3">
      <c r="A4708" s="1"/>
      <c r="B4708" s="1"/>
      <c r="C4708" s="1"/>
      <c r="D4708" s="1"/>
      <c r="E4708" s="1"/>
      <c r="F4708" s="1"/>
      <c r="G4708" s="2"/>
      <c r="H4708" s="2"/>
      <c r="I4708" s="1"/>
      <c r="J4708" s="1"/>
      <c r="K4708" s="2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2"/>
      <c r="BF4708" s="1"/>
      <c r="BG4708" s="1"/>
      <c r="BH4708" s="1"/>
      <c r="BI4708" s="1"/>
      <c r="BJ4708" s="1"/>
      <c r="BK4708" s="1"/>
      <c r="BL4708" s="1"/>
      <c r="BM4708" s="1"/>
      <c r="BN4708" s="2"/>
      <c r="BO4708" s="1"/>
      <c r="BP4708" s="1"/>
      <c r="BQ4708" s="1"/>
      <c r="BR4708" s="2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2"/>
      <c r="CG4708" s="1"/>
      <c r="CH4708" s="1"/>
      <c r="CI4708" s="2"/>
      <c r="CJ4708" s="1"/>
      <c r="CK4708" s="1"/>
      <c r="CL4708" s="1"/>
      <c r="CM4708" s="1"/>
      <c r="CN4708" s="1"/>
      <c r="CO4708" s="1"/>
      <c r="CP4708" s="1"/>
      <c r="CQ4708" s="1"/>
      <c r="CR4708" s="2"/>
      <c r="CS4708" s="2"/>
      <c r="CT4708" s="2"/>
      <c r="CU4708" s="2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2"/>
      <c r="DR4708" s="1"/>
      <c r="DS4708" s="1"/>
      <c r="DT4708" s="1"/>
      <c r="DU4708" s="2"/>
      <c r="DV4708" s="1"/>
      <c r="DW4708" s="1"/>
    </row>
    <row r="4709" spans="1:127" x14ac:dyDescent="0.3">
      <c r="A4709" s="1"/>
      <c r="B4709" s="1"/>
      <c r="C4709" s="1"/>
      <c r="D4709" s="1"/>
      <c r="E4709" s="1"/>
      <c r="F4709" s="1"/>
      <c r="G4709" s="2"/>
      <c r="H4709" s="2"/>
      <c r="I4709" s="1"/>
      <c r="J4709" s="1"/>
      <c r="K4709" s="2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2"/>
      <c r="BF4709" s="1"/>
      <c r="BG4709" s="1"/>
      <c r="BH4709" s="1"/>
      <c r="BI4709" s="1"/>
      <c r="BJ4709" s="1"/>
      <c r="BK4709" s="1"/>
      <c r="BL4709" s="1"/>
      <c r="BM4709" s="1"/>
      <c r="BN4709" s="2"/>
      <c r="BO4709" s="1"/>
      <c r="BP4709" s="1"/>
      <c r="BQ4709" s="1"/>
      <c r="BR4709" s="2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2"/>
      <c r="CG4709" s="1"/>
      <c r="CH4709" s="1"/>
      <c r="CI4709" s="2"/>
      <c r="CJ4709" s="1"/>
      <c r="CK4709" s="1"/>
      <c r="CL4709" s="1"/>
      <c r="CM4709" s="1"/>
      <c r="CN4709" s="1"/>
      <c r="CO4709" s="1"/>
      <c r="CP4709" s="1"/>
      <c r="CQ4709" s="1"/>
      <c r="CR4709" s="2"/>
      <c r="CS4709" s="2"/>
      <c r="CT4709" s="2"/>
      <c r="CU4709" s="2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2"/>
      <c r="DR4709" s="1"/>
      <c r="DS4709" s="1"/>
      <c r="DT4709" s="1"/>
      <c r="DU4709" s="2"/>
      <c r="DV4709" s="1"/>
      <c r="DW4709" s="1"/>
    </row>
    <row r="4710" spans="1:127" x14ac:dyDescent="0.3">
      <c r="A4710" s="1"/>
      <c r="B4710" s="1"/>
      <c r="C4710" s="1"/>
      <c r="D4710" s="1"/>
      <c r="E4710" s="1"/>
      <c r="F4710" s="1"/>
      <c r="G4710" s="2"/>
      <c r="H4710" s="2"/>
      <c r="I4710" s="1"/>
      <c r="J4710" s="1"/>
      <c r="K4710" s="2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2"/>
      <c r="BF4710" s="1"/>
      <c r="BG4710" s="1"/>
      <c r="BH4710" s="1"/>
      <c r="BI4710" s="1"/>
      <c r="BJ4710" s="1"/>
      <c r="BK4710" s="1"/>
      <c r="BL4710" s="1"/>
      <c r="BM4710" s="1"/>
      <c r="BN4710" s="2"/>
      <c r="BO4710" s="1"/>
      <c r="BP4710" s="1"/>
      <c r="BQ4710" s="1"/>
      <c r="BR4710" s="2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2"/>
      <c r="CG4710" s="1"/>
      <c r="CH4710" s="1"/>
      <c r="CI4710" s="2"/>
      <c r="CJ4710" s="1"/>
      <c r="CK4710" s="1"/>
      <c r="CL4710" s="1"/>
      <c r="CM4710" s="1"/>
      <c r="CN4710" s="1"/>
      <c r="CO4710" s="1"/>
      <c r="CP4710" s="1"/>
      <c r="CQ4710" s="1"/>
      <c r="CR4710" s="2"/>
      <c r="CS4710" s="2"/>
      <c r="CT4710" s="2"/>
      <c r="CU4710" s="2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2"/>
      <c r="DR4710" s="1"/>
      <c r="DS4710" s="1"/>
      <c r="DT4710" s="1"/>
      <c r="DU4710" s="2"/>
      <c r="DV4710" s="1"/>
      <c r="DW4710" s="1"/>
    </row>
    <row r="4711" spans="1:127" x14ac:dyDescent="0.3">
      <c r="A4711" s="1"/>
      <c r="B4711" s="1"/>
      <c r="C4711" s="1"/>
      <c r="D4711" s="1"/>
      <c r="E4711" s="1"/>
      <c r="F4711" s="1"/>
      <c r="G4711" s="2"/>
      <c r="H4711" s="2"/>
      <c r="I4711" s="1"/>
      <c r="J4711" s="1"/>
      <c r="K4711" s="2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2"/>
      <c r="BF4711" s="1"/>
      <c r="BG4711" s="1"/>
      <c r="BH4711" s="1"/>
      <c r="BI4711" s="1"/>
      <c r="BJ4711" s="1"/>
      <c r="BK4711" s="1"/>
      <c r="BL4711" s="1"/>
      <c r="BM4711" s="1"/>
      <c r="BN4711" s="2"/>
      <c r="BO4711" s="1"/>
      <c r="BP4711" s="1"/>
      <c r="BQ4711" s="1"/>
      <c r="BR4711" s="2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2"/>
      <c r="CG4711" s="1"/>
      <c r="CH4711" s="1"/>
      <c r="CI4711" s="2"/>
      <c r="CJ4711" s="1"/>
      <c r="CK4711" s="1"/>
      <c r="CL4711" s="1"/>
      <c r="CM4711" s="1"/>
      <c r="CN4711" s="1"/>
      <c r="CO4711" s="1"/>
      <c r="CP4711" s="1"/>
      <c r="CQ4711" s="1"/>
      <c r="CR4711" s="2"/>
      <c r="CS4711" s="2"/>
      <c r="CT4711" s="2"/>
      <c r="CU4711" s="2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2"/>
      <c r="DR4711" s="1"/>
      <c r="DS4711" s="1"/>
      <c r="DT4711" s="1"/>
      <c r="DU4711" s="2"/>
      <c r="DV4711" s="1"/>
      <c r="DW4711" s="1"/>
    </row>
    <row r="4712" spans="1:127" x14ac:dyDescent="0.3">
      <c r="A4712" s="1"/>
      <c r="B4712" s="1"/>
      <c r="C4712" s="1"/>
      <c r="D4712" s="1"/>
      <c r="E4712" s="1"/>
      <c r="F4712" s="1"/>
      <c r="G4712" s="2"/>
      <c r="H4712" s="2"/>
      <c r="I4712" s="1"/>
      <c r="J4712" s="1"/>
      <c r="K4712" s="2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2"/>
      <c r="BF4712" s="1"/>
      <c r="BG4712" s="1"/>
      <c r="BH4712" s="1"/>
      <c r="BI4712" s="1"/>
      <c r="BJ4712" s="1"/>
      <c r="BK4712" s="1"/>
      <c r="BL4712" s="1"/>
      <c r="BM4712" s="1"/>
      <c r="BN4712" s="2"/>
      <c r="BO4712" s="1"/>
      <c r="BP4712" s="1"/>
      <c r="BQ4712" s="1"/>
      <c r="BR4712" s="2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2"/>
      <c r="CG4712" s="1"/>
      <c r="CH4712" s="1"/>
      <c r="CI4712" s="2"/>
      <c r="CJ4712" s="1"/>
      <c r="CK4712" s="1"/>
      <c r="CL4712" s="1"/>
      <c r="CM4712" s="1"/>
      <c r="CN4712" s="1"/>
      <c r="CO4712" s="1"/>
      <c r="CP4712" s="1"/>
      <c r="CQ4712" s="1"/>
      <c r="CR4712" s="2"/>
      <c r="CS4712" s="2"/>
      <c r="CT4712" s="2"/>
      <c r="CU4712" s="2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2"/>
      <c r="DR4712" s="1"/>
      <c r="DS4712" s="1"/>
      <c r="DT4712" s="1"/>
      <c r="DU4712" s="2"/>
      <c r="DV4712" s="1"/>
      <c r="DW4712" s="1"/>
    </row>
    <row r="4713" spans="1:127" x14ac:dyDescent="0.3">
      <c r="A4713" s="1"/>
      <c r="B4713" s="1"/>
      <c r="C4713" s="1"/>
      <c r="D4713" s="1"/>
      <c r="E4713" s="1"/>
      <c r="F4713" s="1"/>
      <c r="G4713" s="2"/>
      <c r="H4713" s="2"/>
      <c r="I4713" s="1"/>
      <c r="J4713" s="1"/>
      <c r="K4713" s="2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2"/>
      <c r="BF4713" s="1"/>
      <c r="BG4713" s="1"/>
      <c r="BH4713" s="1"/>
      <c r="BI4713" s="1"/>
      <c r="BJ4713" s="1"/>
      <c r="BK4713" s="1"/>
      <c r="BL4713" s="1"/>
      <c r="BM4713" s="1"/>
      <c r="BN4713" s="2"/>
      <c r="BO4713" s="1"/>
      <c r="BP4713" s="1"/>
      <c r="BQ4713" s="1"/>
      <c r="BR4713" s="2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2"/>
      <c r="CG4713" s="1"/>
      <c r="CH4713" s="1"/>
      <c r="CI4713" s="2"/>
      <c r="CJ4713" s="1"/>
      <c r="CK4713" s="1"/>
      <c r="CL4713" s="1"/>
      <c r="CM4713" s="1"/>
      <c r="CN4713" s="1"/>
      <c r="CO4713" s="1"/>
      <c r="CP4713" s="1"/>
      <c r="CQ4713" s="1"/>
      <c r="CR4713" s="2"/>
      <c r="CS4713" s="2"/>
      <c r="CT4713" s="2"/>
      <c r="CU4713" s="2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2"/>
      <c r="DR4713" s="1"/>
      <c r="DS4713" s="1"/>
      <c r="DT4713" s="1"/>
      <c r="DU4713" s="2"/>
      <c r="DV4713" s="1"/>
      <c r="DW4713" s="1"/>
    </row>
    <row r="4714" spans="1:127" x14ac:dyDescent="0.3">
      <c r="A4714" s="1"/>
      <c r="B4714" s="1"/>
      <c r="C4714" s="1"/>
      <c r="D4714" s="1"/>
      <c r="E4714" s="1"/>
      <c r="F4714" s="1"/>
      <c r="G4714" s="2"/>
      <c r="H4714" s="2"/>
      <c r="I4714" s="1"/>
      <c r="J4714" s="1"/>
      <c r="K4714" s="2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2"/>
      <c r="BF4714" s="1"/>
      <c r="BG4714" s="1"/>
      <c r="BH4714" s="1"/>
      <c r="BI4714" s="1"/>
      <c r="BJ4714" s="1"/>
      <c r="BK4714" s="1"/>
      <c r="BL4714" s="1"/>
      <c r="BM4714" s="1"/>
      <c r="BN4714" s="2"/>
      <c r="BO4714" s="1"/>
      <c r="BP4714" s="1"/>
      <c r="BQ4714" s="1"/>
      <c r="BR4714" s="2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2"/>
      <c r="CG4714" s="1"/>
      <c r="CH4714" s="1"/>
      <c r="CI4714" s="2"/>
      <c r="CJ4714" s="1"/>
      <c r="CK4714" s="1"/>
      <c r="CL4714" s="1"/>
      <c r="CM4714" s="1"/>
      <c r="CN4714" s="1"/>
      <c r="CO4714" s="1"/>
      <c r="CP4714" s="1"/>
      <c r="CQ4714" s="1"/>
      <c r="CR4714" s="2"/>
      <c r="CS4714" s="2"/>
      <c r="CT4714" s="2"/>
      <c r="CU4714" s="2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2"/>
      <c r="DR4714" s="1"/>
      <c r="DS4714" s="1"/>
      <c r="DT4714" s="1"/>
      <c r="DU4714" s="2"/>
      <c r="DV4714" s="1"/>
      <c r="DW4714" s="1"/>
    </row>
    <row r="4715" spans="1:127" x14ac:dyDescent="0.3">
      <c r="A4715" s="1"/>
      <c r="B4715" s="1"/>
      <c r="C4715" s="1"/>
      <c r="D4715" s="1"/>
      <c r="E4715" s="1"/>
      <c r="F4715" s="1"/>
      <c r="G4715" s="1"/>
      <c r="H4715" s="2"/>
      <c r="I4715" s="1"/>
      <c r="J4715" s="1"/>
      <c r="K4715" s="2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2"/>
      <c r="BF4715" s="1"/>
      <c r="BG4715" s="1"/>
      <c r="BH4715" s="1"/>
      <c r="BI4715" s="1"/>
      <c r="BJ4715" s="1"/>
      <c r="BK4715" s="1"/>
      <c r="BL4715" s="1"/>
      <c r="BM4715" s="1"/>
      <c r="BN4715" s="2"/>
      <c r="BO4715" s="1"/>
      <c r="BP4715" s="1"/>
      <c r="BQ4715" s="1"/>
      <c r="BR4715" s="2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2"/>
      <c r="CG4715" s="1"/>
      <c r="CH4715" s="1"/>
      <c r="CI4715" s="2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2"/>
      <c r="DR4715" s="1"/>
      <c r="DS4715" s="1"/>
      <c r="DT4715" s="1"/>
      <c r="DU4715" s="1"/>
      <c r="DV4715" s="1"/>
      <c r="DW4715" s="1"/>
    </row>
    <row r="4716" spans="1:127" x14ac:dyDescent="0.3">
      <c r="A4716" s="1"/>
      <c r="B4716" s="1"/>
      <c r="C4716" s="1"/>
      <c r="D4716" s="1"/>
      <c r="E4716" s="1"/>
      <c r="F4716" s="1"/>
      <c r="G4716" s="2"/>
      <c r="H4716" s="2"/>
      <c r="I4716" s="1"/>
      <c r="J4716" s="1"/>
      <c r="K4716" s="2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2"/>
      <c r="BF4716" s="1"/>
      <c r="BG4716" s="1"/>
      <c r="BH4716" s="1"/>
      <c r="BI4716" s="1"/>
      <c r="BJ4716" s="1"/>
      <c r="BK4716" s="1"/>
      <c r="BL4716" s="1"/>
      <c r="BM4716" s="1"/>
      <c r="BN4716" s="2"/>
      <c r="BO4716" s="1"/>
      <c r="BP4716" s="1"/>
      <c r="BQ4716" s="1"/>
      <c r="BR4716" s="2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2"/>
      <c r="CG4716" s="1"/>
      <c r="CH4716" s="1"/>
      <c r="CI4716" s="2"/>
      <c r="CJ4716" s="1"/>
      <c r="CK4716" s="1"/>
      <c r="CL4716" s="1"/>
      <c r="CM4716" s="1"/>
      <c r="CN4716" s="1"/>
      <c r="CO4716" s="1"/>
      <c r="CP4716" s="1"/>
      <c r="CQ4716" s="1"/>
      <c r="CR4716" s="2"/>
      <c r="CS4716" s="2"/>
      <c r="CT4716" s="2"/>
      <c r="CU4716" s="2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2"/>
      <c r="DR4716" s="1"/>
      <c r="DS4716" s="1"/>
      <c r="DT4716" s="1"/>
      <c r="DU4716" s="2"/>
      <c r="DV4716" s="1"/>
      <c r="DW4716" s="1"/>
    </row>
    <row r="4717" spans="1:127" x14ac:dyDescent="0.3">
      <c r="A4717" s="1"/>
      <c r="B4717" s="1"/>
      <c r="C4717" s="1"/>
      <c r="D4717" s="1"/>
      <c r="E4717" s="1"/>
      <c r="F4717" s="1"/>
      <c r="G4717" s="2"/>
      <c r="H4717" s="2"/>
      <c r="I4717" s="1"/>
      <c r="J4717" s="1"/>
      <c r="K4717" s="2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2"/>
      <c r="BF4717" s="1"/>
      <c r="BG4717" s="1"/>
      <c r="BH4717" s="1"/>
      <c r="BI4717" s="1"/>
      <c r="BJ4717" s="1"/>
      <c r="BK4717" s="1"/>
      <c r="BL4717" s="1"/>
      <c r="BM4717" s="1"/>
      <c r="BN4717" s="2"/>
      <c r="BO4717" s="1"/>
      <c r="BP4717" s="1"/>
      <c r="BQ4717" s="1"/>
      <c r="BR4717" s="2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2"/>
      <c r="CG4717" s="1"/>
      <c r="CH4717" s="1"/>
      <c r="CI4717" s="2"/>
      <c r="CJ4717" s="1"/>
      <c r="CK4717" s="1"/>
      <c r="CL4717" s="1"/>
      <c r="CM4717" s="1"/>
      <c r="CN4717" s="1"/>
      <c r="CO4717" s="1"/>
      <c r="CP4717" s="1"/>
      <c r="CQ4717" s="1"/>
      <c r="CR4717" s="2"/>
      <c r="CS4717" s="2"/>
      <c r="CT4717" s="2"/>
      <c r="CU4717" s="2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2"/>
      <c r="DR4717" s="1"/>
      <c r="DS4717" s="1"/>
      <c r="DT4717" s="1"/>
      <c r="DU4717" s="2"/>
      <c r="DV4717" s="1"/>
      <c r="DW4717" s="1"/>
    </row>
    <row r="4718" spans="1:127" x14ac:dyDescent="0.3">
      <c r="A4718" s="1"/>
      <c r="B4718" s="1"/>
      <c r="C4718" s="1"/>
      <c r="D4718" s="1"/>
      <c r="E4718" s="1"/>
      <c r="F4718" s="1"/>
      <c r="G4718" s="2"/>
      <c r="H4718" s="2"/>
      <c r="I4718" s="1"/>
      <c r="J4718" s="1"/>
      <c r="K4718" s="2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2"/>
      <c r="BF4718" s="1"/>
      <c r="BG4718" s="1"/>
      <c r="BH4718" s="1"/>
      <c r="BI4718" s="1"/>
      <c r="BJ4718" s="1"/>
      <c r="BK4718" s="1"/>
      <c r="BL4718" s="1"/>
      <c r="BM4718" s="1"/>
      <c r="BN4718" s="2"/>
      <c r="BO4718" s="1"/>
      <c r="BP4718" s="1"/>
      <c r="BQ4718" s="1"/>
      <c r="BR4718" s="2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2"/>
      <c r="CG4718" s="1"/>
      <c r="CH4718" s="1"/>
      <c r="CI4718" s="2"/>
      <c r="CJ4718" s="1"/>
      <c r="CK4718" s="1"/>
      <c r="CL4718" s="1"/>
      <c r="CM4718" s="1"/>
      <c r="CN4718" s="1"/>
      <c r="CO4718" s="1"/>
      <c r="CP4718" s="1"/>
      <c r="CQ4718" s="1"/>
      <c r="CR4718" s="2"/>
      <c r="CS4718" s="2"/>
      <c r="CT4718" s="2"/>
      <c r="CU4718" s="2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2"/>
      <c r="DR4718" s="1"/>
      <c r="DS4718" s="1"/>
      <c r="DT4718" s="1"/>
      <c r="DU4718" s="2"/>
      <c r="DV4718" s="1"/>
      <c r="DW4718" s="1"/>
    </row>
    <row r="4719" spans="1:127" x14ac:dyDescent="0.3">
      <c r="A4719" s="1"/>
      <c r="B4719" s="1"/>
      <c r="C4719" s="1"/>
      <c r="D4719" s="1"/>
      <c r="E4719" s="1"/>
      <c r="F4719" s="1"/>
      <c r="G4719" s="2"/>
      <c r="H4719" s="2"/>
      <c r="I4719" s="1"/>
      <c r="J4719" s="1"/>
      <c r="K4719" s="2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2"/>
      <c r="BF4719" s="1"/>
      <c r="BG4719" s="1"/>
      <c r="BH4719" s="1"/>
      <c r="BI4719" s="1"/>
      <c r="BJ4719" s="1"/>
      <c r="BK4719" s="1"/>
      <c r="BL4719" s="1"/>
      <c r="BM4719" s="1"/>
      <c r="BN4719" s="2"/>
      <c r="BO4719" s="1"/>
      <c r="BP4719" s="1"/>
      <c r="BQ4719" s="1"/>
      <c r="BR4719" s="2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2"/>
      <c r="CG4719" s="1"/>
      <c r="CH4719" s="1"/>
      <c r="CI4719" s="2"/>
      <c r="CJ4719" s="1"/>
      <c r="CK4719" s="1"/>
      <c r="CL4719" s="1"/>
      <c r="CM4719" s="1"/>
      <c r="CN4719" s="1"/>
      <c r="CO4719" s="1"/>
      <c r="CP4719" s="1"/>
      <c r="CQ4719" s="1"/>
      <c r="CR4719" s="2"/>
      <c r="CS4719" s="2"/>
      <c r="CT4719" s="2"/>
      <c r="CU4719" s="2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2"/>
      <c r="DR4719" s="1"/>
      <c r="DS4719" s="1"/>
      <c r="DT4719" s="1"/>
      <c r="DU4719" s="2"/>
      <c r="DV4719" s="1"/>
      <c r="DW4719" s="1"/>
    </row>
    <row r="4720" spans="1:127" x14ac:dyDescent="0.3">
      <c r="A4720" s="1"/>
      <c r="B4720" s="1"/>
      <c r="C4720" s="1"/>
      <c r="D4720" s="1"/>
      <c r="E4720" s="1"/>
      <c r="F4720" s="1"/>
      <c r="G4720" s="1"/>
      <c r="H4720" s="2"/>
      <c r="I4720" s="1"/>
      <c r="J4720" s="1"/>
      <c r="K4720" s="2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2"/>
      <c r="BF4720" s="1"/>
      <c r="BG4720" s="1"/>
      <c r="BH4720" s="1"/>
      <c r="BI4720" s="1"/>
      <c r="BJ4720" s="1"/>
      <c r="BK4720" s="1"/>
      <c r="BL4720" s="1"/>
      <c r="BM4720" s="1"/>
      <c r="BN4720" s="2"/>
      <c r="BO4720" s="1"/>
      <c r="BP4720" s="1"/>
      <c r="BQ4720" s="1"/>
      <c r="BR4720" s="2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2"/>
      <c r="CG4720" s="1"/>
      <c r="CH4720" s="1"/>
      <c r="CI4720" s="2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2"/>
      <c r="DR4720" s="1"/>
      <c r="DS4720" s="1"/>
      <c r="DT4720" s="1"/>
      <c r="DU4720" s="1"/>
      <c r="DV4720" s="1"/>
      <c r="DW4720" s="1"/>
    </row>
    <row r="4721" spans="1:127" x14ac:dyDescent="0.3">
      <c r="A4721" s="1"/>
      <c r="B4721" s="1"/>
      <c r="C4721" s="1"/>
      <c r="D4721" s="1"/>
      <c r="E4721" s="1"/>
      <c r="F4721" s="1"/>
      <c r="G4721" s="1"/>
      <c r="H4721" s="2"/>
      <c r="I4721" s="1"/>
      <c r="J4721" s="1"/>
      <c r="K4721" s="2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2"/>
      <c r="BF4721" s="1"/>
      <c r="BG4721" s="1"/>
      <c r="BH4721" s="1"/>
      <c r="BI4721" s="1"/>
      <c r="BJ4721" s="1"/>
      <c r="BK4721" s="1"/>
      <c r="BL4721" s="1"/>
      <c r="BM4721" s="1"/>
      <c r="BN4721" s="2"/>
      <c r="BO4721" s="1"/>
      <c r="BP4721" s="1"/>
      <c r="BQ4721" s="1"/>
      <c r="BR4721" s="2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2"/>
      <c r="CG4721" s="1"/>
      <c r="CH4721" s="1"/>
      <c r="CI4721" s="2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2"/>
      <c r="DR4721" s="1"/>
      <c r="DS4721" s="1"/>
      <c r="DT4721" s="1"/>
      <c r="DU4721" s="1"/>
      <c r="DV4721" s="1"/>
      <c r="DW4721" s="1"/>
    </row>
    <row r="4722" spans="1:127" x14ac:dyDescent="0.3">
      <c r="A4722" s="1"/>
      <c r="B4722" s="1"/>
      <c r="C4722" s="1"/>
      <c r="D4722" s="1"/>
      <c r="E4722" s="1"/>
      <c r="F4722" s="1"/>
      <c r="G4722" s="1"/>
      <c r="H4722" s="2"/>
      <c r="I4722" s="1"/>
      <c r="J4722" s="1"/>
      <c r="K4722" s="2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2"/>
      <c r="BF4722" s="1"/>
      <c r="BG4722" s="1"/>
      <c r="BH4722" s="1"/>
      <c r="BI4722" s="1"/>
      <c r="BJ4722" s="1"/>
      <c r="BK4722" s="1"/>
      <c r="BL4722" s="1"/>
      <c r="BM4722" s="1"/>
      <c r="BN4722" s="2"/>
      <c r="BO4722" s="1"/>
      <c r="BP4722" s="1"/>
      <c r="BQ4722" s="1"/>
      <c r="BR4722" s="2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2"/>
      <c r="CG4722" s="1"/>
      <c r="CH4722" s="1"/>
      <c r="CI4722" s="2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2"/>
      <c r="DR4722" s="1"/>
      <c r="DS4722" s="1"/>
      <c r="DT4722" s="1"/>
      <c r="DU4722" s="1"/>
      <c r="DV4722" s="1"/>
      <c r="DW4722" s="1"/>
    </row>
    <row r="4723" spans="1:127" x14ac:dyDescent="0.3">
      <c r="A4723" s="1"/>
      <c r="B4723" s="1"/>
      <c r="C4723" s="1"/>
      <c r="D4723" s="1"/>
      <c r="E4723" s="1"/>
      <c r="F4723" s="1"/>
      <c r="G4723" s="1"/>
      <c r="H4723" s="2"/>
      <c r="I4723" s="1"/>
      <c r="J4723" s="1"/>
      <c r="K4723" s="2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2"/>
      <c r="BF4723" s="1"/>
      <c r="BG4723" s="1"/>
      <c r="BH4723" s="1"/>
      <c r="BI4723" s="1"/>
      <c r="BJ4723" s="1"/>
      <c r="BK4723" s="1"/>
      <c r="BL4723" s="1"/>
      <c r="BM4723" s="1"/>
      <c r="BN4723" s="2"/>
      <c r="BO4723" s="1"/>
      <c r="BP4723" s="1"/>
      <c r="BQ4723" s="1"/>
      <c r="BR4723" s="2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2"/>
      <c r="CG4723" s="1"/>
      <c r="CH4723" s="1"/>
      <c r="CI4723" s="2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2"/>
      <c r="DR4723" s="1"/>
      <c r="DS4723" s="1"/>
      <c r="DT4723" s="1"/>
      <c r="DU4723" s="1"/>
      <c r="DV4723" s="1"/>
      <c r="DW4723" s="1"/>
    </row>
    <row r="4724" spans="1:127" x14ac:dyDescent="0.3">
      <c r="A4724" s="1"/>
      <c r="B4724" s="1"/>
      <c r="C4724" s="1"/>
      <c r="D4724" s="1"/>
      <c r="E4724" s="1"/>
      <c r="F4724" s="1"/>
      <c r="G4724" s="2"/>
      <c r="H4724" s="2"/>
      <c r="I4724" s="1"/>
      <c r="J4724" s="1"/>
      <c r="K4724" s="2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2"/>
      <c r="BF4724" s="1"/>
      <c r="BG4724" s="1"/>
      <c r="BH4724" s="1"/>
      <c r="BI4724" s="1"/>
      <c r="BJ4724" s="1"/>
      <c r="BK4724" s="1"/>
      <c r="BL4724" s="1"/>
      <c r="BM4724" s="1"/>
      <c r="BN4724" s="2"/>
      <c r="BO4724" s="1"/>
      <c r="BP4724" s="1"/>
      <c r="BQ4724" s="1"/>
      <c r="BR4724" s="2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2"/>
      <c r="CG4724" s="1"/>
      <c r="CH4724" s="1"/>
      <c r="CI4724" s="2"/>
      <c r="CJ4724" s="1"/>
      <c r="CK4724" s="1"/>
      <c r="CL4724" s="1"/>
      <c r="CM4724" s="1"/>
      <c r="CN4724" s="1"/>
      <c r="CO4724" s="1"/>
      <c r="CP4724" s="1"/>
      <c r="CQ4724" s="1"/>
      <c r="CR4724" s="2"/>
      <c r="CS4724" s="2"/>
      <c r="CT4724" s="2"/>
      <c r="CU4724" s="2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2"/>
      <c r="DR4724" s="1"/>
      <c r="DS4724" s="1"/>
      <c r="DT4724" s="1"/>
      <c r="DU4724" s="2"/>
      <c r="DV4724" s="1"/>
      <c r="DW4724" s="1"/>
    </row>
    <row r="4725" spans="1:127" x14ac:dyDescent="0.3">
      <c r="A4725" s="1"/>
      <c r="B4725" s="1"/>
      <c r="C4725" s="1"/>
      <c r="D4725" s="1"/>
      <c r="E4725" s="1"/>
      <c r="F4725" s="1"/>
      <c r="G4725" s="2"/>
      <c r="H4725" s="2"/>
      <c r="I4725" s="1"/>
      <c r="J4725" s="1"/>
      <c r="K4725" s="2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2"/>
      <c r="BF4725" s="1"/>
      <c r="BG4725" s="1"/>
      <c r="BH4725" s="1"/>
      <c r="BI4725" s="1"/>
      <c r="BJ4725" s="1"/>
      <c r="BK4725" s="1"/>
      <c r="BL4725" s="1"/>
      <c r="BM4725" s="1"/>
      <c r="BN4725" s="2"/>
      <c r="BO4725" s="1"/>
      <c r="BP4725" s="1"/>
      <c r="BQ4725" s="1"/>
      <c r="BR4725" s="2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2"/>
      <c r="CG4725" s="1"/>
      <c r="CH4725" s="1"/>
      <c r="CI4725" s="2"/>
      <c r="CJ4725" s="1"/>
      <c r="CK4725" s="1"/>
      <c r="CL4725" s="1"/>
      <c r="CM4725" s="1"/>
      <c r="CN4725" s="1"/>
      <c r="CO4725" s="1"/>
      <c r="CP4725" s="1"/>
      <c r="CQ4725" s="1"/>
      <c r="CR4725" s="2"/>
      <c r="CS4725" s="2"/>
      <c r="CT4725" s="2"/>
      <c r="CU4725" s="2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2"/>
      <c r="DR4725" s="1"/>
      <c r="DS4725" s="1"/>
      <c r="DT4725" s="1"/>
      <c r="DU4725" s="2"/>
      <c r="DV4725" s="1"/>
      <c r="DW4725" s="1"/>
    </row>
    <row r="4726" spans="1:127" x14ac:dyDescent="0.3">
      <c r="A4726" s="1"/>
      <c r="B4726" s="1"/>
      <c r="C4726" s="1"/>
      <c r="D4726" s="1"/>
      <c r="E4726" s="1"/>
      <c r="F4726" s="1"/>
      <c r="G4726" s="2"/>
      <c r="H4726" s="2"/>
      <c r="I4726" s="1"/>
      <c r="J4726" s="1"/>
      <c r="K4726" s="2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2"/>
      <c r="BF4726" s="1"/>
      <c r="BG4726" s="1"/>
      <c r="BH4726" s="1"/>
      <c r="BI4726" s="1"/>
      <c r="BJ4726" s="1"/>
      <c r="BK4726" s="1"/>
      <c r="BL4726" s="1"/>
      <c r="BM4726" s="1"/>
      <c r="BN4726" s="2"/>
      <c r="BO4726" s="1"/>
      <c r="BP4726" s="1"/>
      <c r="BQ4726" s="1"/>
      <c r="BR4726" s="2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2"/>
      <c r="CG4726" s="1"/>
      <c r="CH4726" s="1"/>
      <c r="CI4726" s="2"/>
      <c r="CJ4726" s="1"/>
      <c r="CK4726" s="1"/>
      <c r="CL4726" s="1"/>
      <c r="CM4726" s="1"/>
      <c r="CN4726" s="1"/>
      <c r="CO4726" s="1"/>
      <c r="CP4726" s="1"/>
      <c r="CQ4726" s="1"/>
      <c r="CR4726" s="2"/>
      <c r="CS4726" s="2"/>
      <c r="CT4726" s="2"/>
      <c r="CU4726" s="2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2"/>
      <c r="DR4726" s="1"/>
      <c r="DS4726" s="1"/>
      <c r="DT4726" s="1"/>
      <c r="DU4726" s="2"/>
      <c r="DV4726" s="1"/>
      <c r="DW4726" s="1"/>
    </row>
    <row r="4727" spans="1:127" x14ac:dyDescent="0.3">
      <c r="A4727" s="1"/>
      <c r="B4727" s="1"/>
      <c r="C4727" s="1"/>
      <c r="D4727" s="1"/>
      <c r="E4727" s="1"/>
      <c r="F4727" s="1"/>
      <c r="G4727" s="2"/>
      <c r="H4727" s="2"/>
      <c r="I4727" s="1"/>
      <c r="J4727" s="1"/>
      <c r="K4727" s="2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2"/>
      <c r="BF4727" s="1"/>
      <c r="BG4727" s="1"/>
      <c r="BH4727" s="1"/>
      <c r="BI4727" s="1"/>
      <c r="BJ4727" s="1"/>
      <c r="BK4727" s="1"/>
      <c r="BL4727" s="1"/>
      <c r="BM4727" s="1"/>
      <c r="BN4727" s="2"/>
      <c r="BO4727" s="1"/>
      <c r="BP4727" s="1"/>
      <c r="BQ4727" s="1"/>
      <c r="BR4727" s="2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2"/>
      <c r="CG4727" s="1"/>
      <c r="CH4727" s="1"/>
      <c r="CI4727" s="2"/>
      <c r="CJ4727" s="1"/>
      <c r="CK4727" s="1"/>
      <c r="CL4727" s="1"/>
      <c r="CM4727" s="1"/>
      <c r="CN4727" s="1"/>
      <c r="CO4727" s="1"/>
      <c r="CP4727" s="1"/>
      <c r="CQ4727" s="1"/>
      <c r="CR4727" s="2"/>
      <c r="CS4727" s="2"/>
      <c r="CT4727" s="2"/>
      <c r="CU4727" s="2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2"/>
      <c r="DR4727" s="1"/>
      <c r="DS4727" s="1"/>
      <c r="DT4727" s="1"/>
      <c r="DU4727" s="2"/>
      <c r="DV4727" s="1"/>
      <c r="DW4727" s="1"/>
    </row>
    <row r="4728" spans="1:127" x14ac:dyDescent="0.3">
      <c r="A4728" s="1"/>
      <c r="B4728" s="1"/>
      <c r="C4728" s="1"/>
      <c r="D4728" s="1"/>
      <c r="E4728" s="1"/>
      <c r="F4728" s="1"/>
      <c r="G4728" s="2"/>
      <c r="H4728" s="2"/>
      <c r="I4728" s="1"/>
      <c r="J4728" s="1"/>
      <c r="K4728" s="2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2"/>
      <c r="BF4728" s="1"/>
      <c r="BG4728" s="1"/>
      <c r="BH4728" s="1"/>
      <c r="BI4728" s="1"/>
      <c r="BJ4728" s="1"/>
      <c r="BK4728" s="1"/>
      <c r="BL4728" s="1"/>
      <c r="BM4728" s="1"/>
      <c r="BN4728" s="2"/>
      <c r="BO4728" s="1"/>
      <c r="BP4728" s="1"/>
      <c r="BQ4728" s="1"/>
      <c r="BR4728" s="2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2"/>
      <c r="CG4728" s="1"/>
      <c r="CH4728" s="1"/>
      <c r="CI4728" s="2"/>
      <c r="CJ4728" s="1"/>
      <c r="CK4728" s="1"/>
      <c r="CL4728" s="1"/>
      <c r="CM4728" s="1"/>
      <c r="CN4728" s="1"/>
      <c r="CO4728" s="1"/>
      <c r="CP4728" s="1"/>
      <c r="CQ4728" s="1"/>
      <c r="CR4728" s="2"/>
      <c r="CS4728" s="2"/>
      <c r="CT4728" s="2"/>
      <c r="CU4728" s="2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2"/>
      <c r="DR4728" s="1"/>
      <c r="DS4728" s="1"/>
      <c r="DT4728" s="1"/>
      <c r="DU4728" s="2"/>
      <c r="DV4728" s="1"/>
      <c r="DW4728" s="1"/>
    </row>
    <row r="4729" spans="1:127" x14ac:dyDescent="0.3">
      <c r="A4729" s="1"/>
      <c r="B4729" s="1"/>
      <c r="C4729" s="1"/>
      <c r="D4729" s="1"/>
      <c r="E4729" s="1"/>
      <c r="F4729" s="1"/>
      <c r="G4729" s="2"/>
      <c r="H4729" s="2"/>
      <c r="I4729" s="1"/>
      <c r="J4729" s="1"/>
      <c r="K4729" s="2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2"/>
      <c r="BF4729" s="1"/>
      <c r="BG4729" s="1"/>
      <c r="BH4729" s="1"/>
      <c r="BI4729" s="1"/>
      <c r="BJ4729" s="1"/>
      <c r="BK4729" s="1"/>
      <c r="BL4729" s="1"/>
      <c r="BM4729" s="1"/>
      <c r="BN4729" s="2"/>
      <c r="BO4729" s="1"/>
      <c r="BP4729" s="1"/>
      <c r="BQ4729" s="1"/>
      <c r="BR4729" s="2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2"/>
      <c r="CG4729" s="1"/>
      <c r="CH4729" s="1"/>
      <c r="CI4729" s="2"/>
      <c r="CJ4729" s="1"/>
      <c r="CK4729" s="1"/>
      <c r="CL4729" s="1"/>
      <c r="CM4729" s="1"/>
      <c r="CN4729" s="1"/>
      <c r="CO4729" s="1"/>
      <c r="CP4729" s="1"/>
      <c r="CQ4729" s="1"/>
      <c r="CR4729" s="2"/>
      <c r="CS4729" s="2"/>
      <c r="CT4729" s="2"/>
      <c r="CU4729" s="2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2"/>
      <c r="DR4729" s="1"/>
      <c r="DS4729" s="1"/>
      <c r="DT4729" s="1"/>
      <c r="DU4729" s="2"/>
      <c r="DV4729" s="1"/>
      <c r="DW4729" s="1"/>
    </row>
    <row r="4730" spans="1:127" x14ac:dyDescent="0.3">
      <c r="A4730" s="1"/>
      <c r="B4730" s="1"/>
      <c r="C4730" s="1"/>
      <c r="D4730" s="1"/>
      <c r="E4730" s="1"/>
      <c r="F4730" s="1"/>
      <c r="G4730" s="2"/>
      <c r="H4730" s="2"/>
      <c r="I4730" s="1"/>
      <c r="J4730" s="1"/>
      <c r="K4730" s="2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2"/>
      <c r="BF4730" s="1"/>
      <c r="BG4730" s="1"/>
      <c r="BH4730" s="1"/>
      <c r="BI4730" s="1"/>
      <c r="BJ4730" s="1"/>
      <c r="BK4730" s="1"/>
      <c r="BL4730" s="1"/>
      <c r="BM4730" s="1"/>
      <c r="BN4730" s="2"/>
      <c r="BO4730" s="1"/>
      <c r="BP4730" s="1"/>
      <c r="BQ4730" s="1"/>
      <c r="BR4730" s="2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2"/>
      <c r="CG4730" s="1"/>
      <c r="CH4730" s="1"/>
      <c r="CI4730" s="2"/>
      <c r="CJ4730" s="1"/>
      <c r="CK4730" s="1"/>
      <c r="CL4730" s="1"/>
      <c r="CM4730" s="1"/>
      <c r="CN4730" s="1"/>
      <c r="CO4730" s="1"/>
      <c r="CP4730" s="1"/>
      <c r="CQ4730" s="1"/>
      <c r="CR4730" s="2"/>
      <c r="CS4730" s="2"/>
      <c r="CT4730" s="2"/>
      <c r="CU4730" s="2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2"/>
      <c r="DR4730" s="1"/>
      <c r="DS4730" s="1"/>
      <c r="DT4730" s="1"/>
      <c r="DU4730" s="2"/>
      <c r="DV4730" s="1"/>
      <c r="DW4730" s="1"/>
    </row>
    <row r="4731" spans="1:127" x14ac:dyDescent="0.3">
      <c r="A4731" s="1"/>
      <c r="B4731" s="1"/>
      <c r="C4731" s="1"/>
      <c r="D4731" s="1"/>
      <c r="E4731" s="1"/>
      <c r="F4731" s="1"/>
      <c r="G4731" s="2"/>
      <c r="H4731" s="2"/>
      <c r="I4731" s="1"/>
      <c r="J4731" s="1"/>
      <c r="K4731" s="2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2"/>
      <c r="BF4731" s="1"/>
      <c r="BG4731" s="1"/>
      <c r="BH4731" s="1"/>
      <c r="BI4731" s="1"/>
      <c r="BJ4731" s="1"/>
      <c r="BK4731" s="1"/>
      <c r="BL4731" s="1"/>
      <c r="BM4731" s="1"/>
      <c r="BN4731" s="2"/>
      <c r="BO4731" s="1"/>
      <c r="BP4731" s="1"/>
      <c r="BQ4731" s="1"/>
      <c r="BR4731" s="2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2"/>
      <c r="CG4731" s="1"/>
      <c r="CH4731" s="1"/>
      <c r="CI4731" s="2"/>
      <c r="CJ4731" s="1"/>
      <c r="CK4731" s="1"/>
      <c r="CL4731" s="1"/>
      <c r="CM4731" s="1"/>
      <c r="CN4731" s="1"/>
      <c r="CO4731" s="1"/>
      <c r="CP4731" s="1"/>
      <c r="CQ4731" s="1"/>
      <c r="CR4731" s="2"/>
      <c r="CS4731" s="2"/>
      <c r="CT4731" s="2"/>
      <c r="CU4731" s="2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2"/>
      <c r="DR4731" s="1"/>
      <c r="DS4731" s="1"/>
      <c r="DT4731" s="1"/>
      <c r="DU4731" s="2"/>
      <c r="DV4731" s="1"/>
      <c r="DW4731" s="1"/>
    </row>
    <row r="4732" spans="1:127" x14ac:dyDescent="0.3">
      <c r="A4732" s="1"/>
      <c r="B4732" s="1"/>
      <c r="C4732" s="1"/>
      <c r="D4732" s="1"/>
      <c r="E4732" s="1"/>
      <c r="F4732" s="1"/>
      <c r="G4732" s="1"/>
      <c r="H4732" s="2"/>
      <c r="I4732" s="1"/>
      <c r="J4732" s="1"/>
      <c r="K4732" s="2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2"/>
      <c r="BF4732" s="1"/>
      <c r="BG4732" s="1"/>
      <c r="BH4732" s="1"/>
      <c r="BI4732" s="1"/>
      <c r="BJ4732" s="1"/>
      <c r="BK4732" s="1"/>
      <c r="BL4732" s="1"/>
      <c r="BM4732" s="1"/>
      <c r="BN4732" s="2"/>
      <c r="BO4732" s="1"/>
      <c r="BP4732" s="1"/>
      <c r="BQ4732" s="1"/>
      <c r="BR4732" s="2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2"/>
      <c r="CG4732" s="1"/>
      <c r="CH4732" s="1"/>
      <c r="CI4732" s="2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2"/>
      <c r="DR4732" s="1"/>
      <c r="DS4732" s="1"/>
      <c r="DT4732" s="1"/>
      <c r="DU4732" s="1"/>
      <c r="DV4732" s="1"/>
      <c r="DW4732" s="1"/>
    </row>
    <row r="4733" spans="1:127" x14ac:dyDescent="0.3">
      <c r="A4733" s="1"/>
      <c r="B4733" s="1"/>
      <c r="C4733" s="1"/>
      <c r="D4733" s="1"/>
      <c r="E4733" s="1"/>
      <c r="F4733" s="1"/>
      <c r="G4733" s="2"/>
      <c r="H4733" s="2"/>
      <c r="I4733" s="1"/>
      <c r="J4733" s="1"/>
      <c r="K4733" s="2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2"/>
      <c r="BF4733" s="1"/>
      <c r="BG4733" s="1"/>
      <c r="BH4733" s="1"/>
      <c r="BI4733" s="1"/>
      <c r="BJ4733" s="1"/>
      <c r="BK4733" s="1"/>
      <c r="BL4733" s="1"/>
      <c r="BM4733" s="1"/>
      <c r="BN4733" s="2"/>
      <c r="BO4733" s="1"/>
      <c r="BP4733" s="1"/>
      <c r="BQ4733" s="1"/>
      <c r="BR4733" s="2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2"/>
      <c r="CG4733" s="1"/>
      <c r="CH4733" s="1"/>
      <c r="CI4733" s="2"/>
      <c r="CJ4733" s="1"/>
      <c r="CK4733" s="1"/>
      <c r="CL4733" s="1"/>
      <c r="CM4733" s="1"/>
      <c r="CN4733" s="1"/>
      <c r="CO4733" s="1"/>
      <c r="CP4733" s="1"/>
      <c r="CQ4733" s="1"/>
      <c r="CR4733" s="2"/>
      <c r="CS4733" s="2"/>
      <c r="CT4733" s="2"/>
      <c r="CU4733" s="2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2"/>
      <c r="DR4733" s="1"/>
      <c r="DS4733" s="1"/>
      <c r="DT4733" s="1"/>
      <c r="DU4733" s="2"/>
      <c r="DV4733" s="1"/>
      <c r="DW4733" s="1"/>
    </row>
    <row r="4734" spans="1:127" x14ac:dyDescent="0.3">
      <c r="A4734" s="1"/>
      <c r="B4734" s="1"/>
      <c r="C4734" s="1"/>
      <c r="D4734" s="1"/>
      <c r="E4734" s="1"/>
      <c r="F4734" s="1"/>
      <c r="G4734" s="1"/>
      <c r="H4734" s="2"/>
      <c r="I4734" s="1"/>
      <c r="J4734" s="1"/>
      <c r="K4734" s="2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2"/>
      <c r="BF4734" s="1"/>
      <c r="BG4734" s="1"/>
      <c r="BH4734" s="1"/>
      <c r="BI4734" s="1"/>
      <c r="BJ4734" s="1"/>
      <c r="BK4734" s="1"/>
      <c r="BL4734" s="1"/>
      <c r="BM4734" s="1"/>
      <c r="BN4734" s="2"/>
      <c r="BO4734" s="1"/>
      <c r="BP4734" s="1"/>
      <c r="BQ4734" s="1"/>
      <c r="BR4734" s="2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2"/>
      <c r="CG4734" s="1"/>
      <c r="CH4734" s="1"/>
      <c r="CI4734" s="2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2"/>
      <c r="DR4734" s="1"/>
      <c r="DS4734" s="1"/>
      <c r="DT4734" s="1"/>
      <c r="DU4734" s="1"/>
      <c r="DV4734" s="1"/>
      <c r="DW4734" s="1"/>
    </row>
    <row r="4735" spans="1:127" x14ac:dyDescent="0.3">
      <c r="A4735" s="1"/>
      <c r="B4735" s="1"/>
      <c r="C4735" s="1"/>
      <c r="D4735" s="1"/>
      <c r="E4735" s="1"/>
      <c r="F4735" s="1"/>
      <c r="G4735" s="1"/>
      <c r="H4735" s="2"/>
      <c r="I4735" s="1"/>
      <c r="J4735" s="1"/>
      <c r="K4735" s="2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2"/>
      <c r="BF4735" s="1"/>
      <c r="BG4735" s="1"/>
      <c r="BH4735" s="1"/>
      <c r="BI4735" s="1"/>
      <c r="BJ4735" s="1"/>
      <c r="BK4735" s="1"/>
      <c r="BL4735" s="1"/>
      <c r="BM4735" s="1"/>
      <c r="BN4735" s="2"/>
      <c r="BO4735" s="1"/>
      <c r="BP4735" s="1"/>
      <c r="BQ4735" s="1"/>
      <c r="BR4735" s="2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2"/>
      <c r="CG4735" s="1"/>
      <c r="CH4735" s="1"/>
      <c r="CI4735" s="2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2"/>
      <c r="DR4735" s="1"/>
      <c r="DS4735" s="1"/>
      <c r="DT4735" s="1"/>
      <c r="DU4735" s="1"/>
      <c r="DV4735" s="1"/>
      <c r="DW4735" s="1"/>
    </row>
    <row r="4736" spans="1:127" x14ac:dyDescent="0.3">
      <c r="A4736" s="1"/>
      <c r="B4736" s="1"/>
      <c r="C4736" s="1"/>
      <c r="D4736" s="1"/>
      <c r="E4736" s="1"/>
      <c r="F4736" s="1"/>
      <c r="G4736" s="2"/>
      <c r="H4736" s="2"/>
      <c r="I4736" s="1"/>
      <c r="J4736" s="1"/>
      <c r="K4736" s="2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2"/>
      <c r="BF4736" s="1"/>
      <c r="BG4736" s="1"/>
      <c r="BH4736" s="1"/>
      <c r="BI4736" s="1"/>
      <c r="BJ4736" s="1"/>
      <c r="BK4736" s="1"/>
      <c r="BL4736" s="1"/>
      <c r="BM4736" s="1"/>
      <c r="BN4736" s="2"/>
      <c r="BO4736" s="1"/>
      <c r="BP4736" s="1"/>
      <c r="BQ4736" s="1"/>
      <c r="BR4736" s="2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2"/>
      <c r="CG4736" s="1"/>
      <c r="CH4736" s="1"/>
      <c r="CI4736" s="2"/>
      <c r="CJ4736" s="1"/>
      <c r="CK4736" s="1"/>
      <c r="CL4736" s="1"/>
      <c r="CM4736" s="1"/>
      <c r="CN4736" s="1"/>
      <c r="CO4736" s="1"/>
      <c r="CP4736" s="1"/>
      <c r="CQ4736" s="1"/>
      <c r="CR4736" s="2"/>
      <c r="CS4736" s="2"/>
      <c r="CT4736" s="2"/>
      <c r="CU4736" s="2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2"/>
      <c r="DR4736" s="1"/>
      <c r="DS4736" s="1"/>
      <c r="DT4736" s="1"/>
      <c r="DU4736" s="2"/>
      <c r="DV4736" s="1"/>
      <c r="DW4736" s="1"/>
    </row>
    <row r="4737" spans="1:127" x14ac:dyDescent="0.3">
      <c r="A4737" s="1"/>
      <c r="B4737" s="1"/>
      <c r="C4737" s="1"/>
      <c r="D4737" s="1"/>
      <c r="E4737" s="1"/>
      <c r="F4737" s="1"/>
      <c r="G4737" s="2"/>
      <c r="H4737" s="2"/>
      <c r="I4737" s="1"/>
      <c r="J4737" s="1"/>
      <c r="K4737" s="2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2"/>
      <c r="BF4737" s="1"/>
      <c r="BG4737" s="1"/>
      <c r="BH4737" s="1"/>
      <c r="BI4737" s="1"/>
      <c r="BJ4737" s="1"/>
      <c r="BK4737" s="1"/>
      <c r="BL4737" s="1"/>
      <c r="BM4737" s="1"/>
      <c r="BN4737" s="2"/>
      <c r="BO4737" s="1"/>
      <c r="BP4737" s="1"/>
      <c r="BQ4737" s="1"/>
      <c r="BR4737" s="2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2"/>
      <c r="CG4737" s="1"/>
      <c r="CH4737" s="1"/>
      <c r="CI4737" s="2"/>
      <c r="CJ4737" s="1"/>
      <c r="CK4737" s="1"/>
      <c r="CL4737" s="1"/>
      <c r="CM4737" s="1"/>
      <c r="CN4737" s="1"/>
      <c r="CO4737" s="1"/>
      <c r="CP4737" s="1"/>
      <c r="CQ4737" s="1"/>
      <c r="CR4737" s="2"/>
      <c r="CS4737" s="2"/>
      <c r="CT4737" s="2"/>
      <c r="CU4737" s="2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2"/>
      <c r="DR4737" s="1"/>
      <c r="DS4737" s="1"/>
      <c r="DT4737" s="1"/>
      <c r="DU4737" s="2"/>
      <c r="DV4737" s="1"/>
      <c r="DW4737" s="1"/>
    </row>
    <row r="4738" spans="1:127" x14ac:dyDescent="0.3">
      <c r="A4738" s="1"/>
      <c r="B4738" s="1"/>
      <c r="C4738" s="1"/>
      <c r="D4738" s="1"/>
      <c r="E4738" s="1"/>
      <c r="F4738" s="1"/>
      <c r="G4738" s="2"/>
      <c r="H4738" s="2"/>
      <c r="I4738" s="1"/>
      <c r="J4738" s="1"/>
      <c r="K4738" s="2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2"/>
      <c r="BF4738" s="1"/>
      <c r="BG4738" s="1"/>
      <c r="BH4738" s="1"/>
      <c r="BI4738" s="1"/>
      <c r="BJ4738" s="1"/>
      <c r="BK4738" s="1"/>
      <c r="BL4738" s="1"/>
      <c r="BM4738" s="1"/>
      <c r="BN4738" s="2"/>
      <c r="BO4738" s="1"/>
      <c r="BP4738" s="1"/>
      <c r="BQ4738" s="1"/>
      <c r="BR4738" s="2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2"/>
      <c r="CG4738" s="1"/>
      <c r="CH4738" s="1"/>
      <c r="CI4738" s="2"/>
      <c r="CJ4738" s="1"/>
      <c r="CK4738" s="1"/>
      <c r="CL4738" s="1"/>
      <c r="CM4738" s="1"/>
      <c r="CN4738" s="1"/>
      <c r="CO4738" s="1"/>
      <c r="CP4738" s="1"/>
      <c r="CQ4738" s="1"/>
      <c r="CR4738" s="2"/>
      <c r="CS4738" s="2"/>
      <c r="CT4738" s="2"/>
      <c r="CU4738" s="2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2"/>
      <c r="DR4738" s="1"/>
      <c r="DS4738" s="1"/>
      <c r="DT4738" s="1"/>
      <c r="DU4738" s="2"/>
      <c r="DV4738" s="1"/>
      <c r="DW4738" s="1"/>
    </row>
    <row r="4739" spans="1:127" x14ac:dyDescent="0.3">
      <c r="A4739" s="1"/>
      <c r="B4739" s="1"/>
      <c r="C4739" s="1"/>
      <c r="D4739" s="1"/>
      <c r="E4739" s="1"/>
      <c r="F4739" s="1"/>
      <c r="G4739" s="2"/>
      <c r="H4739" s="2"/>
      <c r="I4739" s="1"/>
      <c r="J4739" s="1"/>
      <c r="K4739" s="2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2"/>
      <c r="BF4739" s="1"/>
      <c r="BG4739" s="1"/>
      <c r="BH4739" s="1"/>
      <c r="BI4739" s="1"/>
      <c r="BJ4739" s="1"/>
      <c r="BK4739" s="1"/>
      <c r="BL4739" s="1"/>
      <c r="BM4739" s="1"/>
      <c r="BN4739" s="2"/>
      <c r="BO4739" s="1"/>
      <c r="BP4739" s="1"/>
      <c r="BQ4739" s="1"/>
      <c r="BR4739" s="2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2"/>
      <c r="CG4739" s="1"/>
      <c r="CH4739" s="1"/>
      <c r="CI4739" s="2"/>
      <c r="CJ4739" s="1"/>
      <c r="CK4739" s="1"/>
      <c r="CL4739" s="1"/>
      <c r="CM4739" s="1"/>
      <c r="CN4739" s="1"/>
      <c r="CO4739" s="1"/>
      <c r="CP4739" s="1"/>
      <c r="CQ4739" s="1"/>
      <c r="CR4739" s="2"/>
      <c r="CS4739" s="2"/>
      <c r="CT4739" s="2"/>
      <c r="CU4739" s="2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2"/>
      <c r="DR4739" s="1"/>
      <c r="DS4739" s="1"/>
      <c r="DT4739" s="1"/>
      <c r="DU4739" s="2"/>
      <c r="DV4739" s="1"/>
      <c r="DW4739" s="1"/>
    </row>
    <row r="4740" spans="1:127" x14ac:dyDescent="0.3">
      <c r="A4740" s="1"/>
      <c r="B4740" s="1"/>
      <c r="C4740" s="1"/>
      <c r="D4740" s="1"/>
      <c r="E4740" s="1"/>
      <c r="F4740" s="1"/>
      <c r="G4740" s="2"/>
      <c r="H4740" s="2"/>
      <c r="I4740" s="1"/>
      <c r="J4740" s="1"/>
      <c r="K4740" s="2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2"/>
      <c r="BF4740" s="1"/>
      <c r="BG4740" s="1"/>
      <c r="BH4740" s="1"/>
      <c r="BI4740" s="1"/>
      <c r="BJ4740" s="1"/>
      <c r="BK4740" s="1"/>
      <c r="BL4740" s="1"/>
      <c r="BM4740" s="1"/>
      <c r="BN4740" s="2"/>
      <c r="BO4740" s="1"/>
      <c r="BP4740" s="1"/>
      <c r="BQ4740" s="1"/>
      <c r="BR4740" s="2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2"/>
      <c r="CG4740" s="1"/>
      <c r="CH4740" s="1"/>
      <c r="CI4740" s="2"/>
      <c r="CJ4740" s="1"/>
      <c r="CK4740" s="1"/>
      <c r="CL4740" s="1"/>
      <c r="CM4740" s="1"/>
      <c r="CN4740" s="1"/>
      <c r="CO4740" s="1"/>
      <c r="CP4740" s="1"/>
      <c r="CQ4740" s="1"/>
      <c r="CR4740" s="2"/>
      <c r="CS4740" s="2"/>
      <c r="CT4740" s="2"/>
      <c r="CU4740" s="2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2"/>
      <c r="DR4740" s="1"/>
      <c r="DS4740" s="1"/>
      <c r="DT4740" s="1"/>
      <c r="DU4740" s="2"/>
      <c r="DV4740" s="1"/>
      <c r="DW4740" s="1"/>
    </row>
    <row r="4741" spans="1:127" x14ac:dyDescent="0.3">
      <c r="A4741" s="1"/>
      <c r="B4741" s="1"/>
      <c r="C4741" s="1"/>
      <c r="D4741" s="1"/>
      <c r="E4741" s="1"/>
      <c r="F4741" s="1"/>
      <c r="G4741" s="2"/>
      <c r="H4741" s="2"/>
      <c r="I4741" s="1"/>
      <c r="J4741" s="1"/>
      <c r="K4741" s="2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2"/>
      <c r="BF4741" s="1"/>
      <c r="BG4741" s="1"/>
      <c r="BH4741" s="1"/>
      <c r="BI4741" s="1"/>
      <c r="BJ4741" s="1"/>
      <c r="BK4741" s="1"/>
      <c r="BL4741" s="1"/>
      <c r="BM4741" s="1"/>
      <c r="BN4741" s="2"/>
      <c r="BO4741" s="1"/>
      <c r="BP4741" s="1"/>
      <c r="BQ4741" s="1"/>
      <c r="BR4741" s="2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2"/>
      <c r="CG4741" s="1"/>
      <c r="CH4741" s="1"/>
      <c r="CI4741" s="2"/>
      <c r="CJ4741" s="1"/>
      <c r="CK4741" s="1"/>
      <c r="CL4741" s="1"/>
      <c r="CM4741" s="1"/>
      <c r="CN4741" s="1"/>
      <c r="CO4741" s="1"/>
      <c r="CP4741" s="1"/>
      <c r="CQ4741" s="1"/>
      <c r="CR4741" s="2"/>
      <c r="CS4741" s="2"/>
      <c r="CT4741" s="2"/>
      <c r="CU4741" s="2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2"/>
      <c r="DR4741" s="1"/>
      <c r="DS4741" s="1"/>
      <c r="DT4741" s="1"/>
      <c r="DU4741" s="2"/>
      <c r="DV4741" s="1"/>
      <c r="DW4741" s="1"/>
    </row>
    <row r="4742" spans="1:127" x14ac:dyDescent="0.3">
      <c r="A4742" s="1"/>
      <c r="B4742" s="1"/>
      <c r="C4742" s="1"/>
      <c r="D4742" s="1"/>
      <c r="E4742" s="1"/>
      <c r="F4742" s="1"/>
      <c r="G4742" s="1"/>
      <c r="H4742" s="2"/>
      <c r="I4742" s="1"/>
      <c r="J4742" s="1"/>
      <c r="K4742" s="2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2"/>
      <c r="BF4742" s="1"/>
      <c r="BG4742" s="1"/>
      <c r="BH4742" s="1"/>
      <c r="BI4742" s="1"/>
      <c r="BJ4742" s="1"/>
      <c r="BK4742" s="1"/>
      <c r="BL4742" s="1"/>
      <c r="BM4742" s="1"/>
      <c r="BN4742" s="2"/>
      <c r="BO4742" s="1"/>
      <c r="BP4742" s="1"/>
      <c r="BQ4742" s="1"/>
      <c r="BR4742" s="2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2"/>
      <c r="CG4742" s="1"/>
      <c r="CH4742" s="1"/>
      <c r="CI4742" s="2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2"/>
      <c r="DR4742" s="1"/>
      <c r="DS4742" s="1"/>
      <c r="DT4742" s="1"/>
      <c r="DU4742" s="2"/>
      <c r="DV4742" s="1"/>
      <c r="DW4742" s="1"/>
    </row>
    <row r="4743" spans="1:127" x14ac:dyDescent="0.3">
      <c r="A4743" s="1"/>
      <c r="B4743" s="1"/>
      <c r="C4743" s="1"/>
      <c r="D4743" s="1"/>
      <c r="E4743" s="1"/>
      <c r="F4743" s="1"/>
      <c r="G4743" s="2"/>
      <c r="H4743" s="2"/>
      <c r="I4743" s="1"/>
      <c r="J4743" s="1"/>
      <c r="K4743" s="2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2"/>
      <c r="BF4743" s="1"/>
      <c r="BG4743" s="1"/>
      <c r="BH4743" s="1"/>
      <c r="BI4743" s="1"/>
      <c r="BJ4743" s="1"/>
      <c r="BK4743" s="1"/>
      <c r="BL4743" s="1"/>
      <c r="BM4743" s="1"/>
      <c r="BN4743" s="2"/>
      <c r="BO4743" s="1"/>
      <c r="BP4743" s="1"/>
      <c r="BQ4743" s="1"/>
      <c r="BR4743" s="2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2"/>
      <c r="CG4743" s="1"/>
      <c r="CH4743" s="1"/>
      <c r="CI4743" s="2"/>
      <c r="CJ4743" s="1"/>
      <c r="CK4743" s="1"/>
      <c r="CL4743" s="1"/>
      <c r="CM4743" s="1"/>
      <c r="CN4743" s="1"/>
      <c r="CO4743" s="1"/>
      <c r="CP4743" s="1"/>
      <c r="CQ4743" s="1"/>
      <c r="CR4743" s="2"/>
      <c r="CS4743" s="2"/>
      <c r="CT4743" s="2"/>
      <c r="CU4743" s="2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2"/>
      <c r="DR4743" s="1"/>
      <c r="DS4743" s="1"/>
      <c r="DT4743" s="1"/>
      <c r="DU4743" s="2"/>
      <c r="DV4743" s="1"/>
      <c r="DW4743" s="1"/>
    </row>
    <row r="4744" spans="1:127" x14ac:dyDescent="0.3">
      <c r="A4744" s="1"/>
      <c r="B4744" s="1"/>
      <c r="C4744" s="1"/>
      <c r="D4744" s="1"/>
      <c r="E4744" s="1"/>
      <c r="F4744" s="1"/>
      <c r="G4744" s="2"/>
      <c r="H4744" s="2"/>
      <c r="I4744" s="1"/>
      <c r="J4744" s="1"/>
      <c r="K4744" s="2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2"/>
      <c r="BF4744" s="1"/>
      <c r="BG4744" s="1"/>
      <c r="BH4744" s="1"/>
      <c r="BI4744" s="1"/>
      <c r="BJ4744" s="1"/>
      <c r="BK4744" s="1"/>
      <c r="BL4744" s="1"/>
      <c r="BM4744" s="1"/>
      <c r="BN4744" s="2"/>
      <c r="BO4744" s="1"/>
      <c r="BP4744" s="1"/>
      <c r="BQ4744" s="1"/>
      <c r="BR4744" s="2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2"/>
      <c r="CG4744" s="1"/>
      <c r="CH4744" s="1"/>
      <c r="CI4744" s="2"/>
      <c r="CJ4744" s="1"/>
      <c r="CK4744" s="1"/>
      <c r="CL4744" s="1"/>
      <c r="CM4744" s="1"/>
      <c r="CN4744" s="1"/>
      <c r="CO4744" s="1"/>
      <c r="CP4744" s="1"/>
      <c r="CQ4744" s="1"/>
      <c r="CR4744" s="2"/>
      <c r="CS4744" s="2"/>
      <c r="CT4744" s="2"/>
      <c r="CU4744" s="2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2"/>
      <c r="DR4744" s="1"/>
      <c r="DS4744" s="1"/>
      <c r="DT4744" s="1"/>
      <c r="DU4744" s="2"/>
      <c r="DV4744" s="1"/>
      <c r="DW4744" s="1"/>
    </row>
    <row r="4745" spans="1:127" x14ac:dyDescent="0.3">
      <c r="A4745" s="1"/>
      <c r="B4745" s="1"/>
      <c r="C4745" s="1"/>
      <c r="D4745" s="1"/>
      <c r="E4745" s="1"/>
      <c r="F4745" s="1"/>
      <c r="G4745" s="1"/>
      <c r="H4745" s="2"/>
      <c r="I4745" s="1"/>
      <c r="J4745" s="1"/>
      <c r="K4745" s="2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2"/>
      <c r="BF4745" s="1"/>
      <c r="BG4745" s="1"/>
      <c r="BH4745" s="1"/>
      <c r="BI4745" s="1"/>
      <c r="BJ4745" s="1"/>
      <c r="BK4745" s="1"/>
      <c r="BL4745" s="1"/>
      <c r="BM4745" s="1"/>
      <c r="BN4745" s="2"/>
      <c r="BO4745" s="1"/>
      <c r="BP4745" s="1"/>
      <c r="BQ4745" s="1"/>
      <c r="BR4745" s="2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2"/>
      <c r="CG4745" s="1"/>
      <c r="CH4745" s="1"/>
      <c r="CI4745" s="2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2"/>
      <c r="DR4745" s="1"/>
      <c r="DS4745" s="1"/>
      <c r="DT4745" s="1"/>
      <c r="DU4745" s="1"/>
      <c r="DV4745" s="1"/>
      <c r="DW4745" s="1"/>
    </row>
    <row r="4746" spans="1:127" x14ac:dyDescent="0.3">
      <c r="A4746" s="1"/>
      <c r="B4746" s="1"/>
      <c r="C4746" s="1"/>
      <c r="D4746" s="1"/>
      <c r="E4746" s="1"/>
      <c r="F4746" s="1"/>
      <c r="G4746" s="1"/>
      <c r="H4746" s="2"/>
      <c r="I4746" s="1"/>
      <c r="J4746" s="1"/>
      <c r="K4746" s="2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2"/>
      <c r="BF4746" s="1"/>
      <c r="BG4746" s="1"/>
      <c r="BH4746" s="1"/>
      <c r="BI4746" s="1"/>
      <c r="BJ4746" s="1"/>
      <c r="BK4746" s="1"/>
      <c r="BL4746" s="1"/>
      <c r="BM4746" s="1"/>
      <c r="BN4746" s="2"/>
      <c r="BO4746" s="1"/>
      <c r="BP4746" s="1"/>
      <c r="BQ4746" s="1"/>
      <c r="BR4746" s="2"/>
      <c r="BS4746" s="1"/>
      <c r="BT4746" s="1"/>
      <c r="BU4746" s="1"/>
      <c r="BV4746" s="1"/>
      <c r="BW4746" s="1"/>
      <c r="BX4746" s="1"/>
      <c r="BY4746" s="1"/>
      <c r="BZ4746" s="1"/>
      <c r="CA4746" s="1"/>
      <c r="CB4746" s="1"/>
      <c r="CC4746" s="1"/>
      <c r="CD4746" s="1"/>
      <c r="CE4746" s="1"/>
      <c r="CF4746" s="2"/>
      <c r="CG4746" s="1"/>
      <c r="CH4746" s="1"/>
      <c r="CI4746" s="2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2"/>
      <c r="DR4746" s="1"/>
      <c r="DS4746" s="1"/>
      <c r="DT4746" s="1"/>
      <c r="DU4746" s="1"/>
      <c r="DV4746" s="1"/>
      <c r="DW4746" s="1"/>
    </row>
    <row r="4747" spans="1:127" x14ac:dyDescent="0.3">
      <c r="A4747" s="1"/>
      <c r="B4747" s="1"/>
      <c r="C4747" s="1"/>
      <c r="D4747" s="1"/>
      <c r="E4747" s="1"/>
      <c r="F4747" s="1"/>
      <c r="G4747" s="2"/>
      <c r="H4747" s="2"/>
      <c r="I4747" s="1"/>
      <c r="J4747" s="1"/>
      <c r="K4747" s="2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2"/>
      <c r="BF4747" s="1"/>
      <c r="BG4747" s="1"/>
      <c r="BH4747" s="1"/>
      <c r="BI4747" s="1"/>
      <c r="BJ4747" s="1"/>
      <c r="BK4747" s="1"/>
      <c r="BL4747" s="1"/>
      <c r="BM4747" s="1"/>
      <c r="BN4747" s="2"/>
      <c r="BO4747" s="1"/>
      <c r="BP4747" s="1"/>
      <c r="BQ4747" s="1"/>
      <c r="BR4747" s="2"/>
      <c r="BS4747" s="1"/>
      <c r="BT4747" s="1"/>
      <c r="BU4747" s="1"/>
      <c r="BV4747" s="1"/>
      <c r="BW4747" s="1"/>
      <c r="BX4747" s="1"/>
      <c r="BY4747" s="1"/>
      <c r="BZ4747" s="1"/>
      <c r="CA4747" s="1"/>
      <c r="CB4747" s="1"/>
      <c r="CC4747" s="1"/>
      <c r="CD4747" s="1"/>
      <c r="CE4747" s="1"/>
      <c r="CF4747" s="2"/>
      <c r="CG4747" s="1"/>
      <c r="CH4747" s="1"/>
      <c r="CI4747" s="2"/>
      <c r="CJ4747" s="1"/>
      <c r="CK4747" s="1"/>
      <c r="CL4747" s="1"/>
      <c r="CM4747" s="1"/>
      <c r="CN4747" s="1"/>
      <c r="CO4747" s="1"/>
      <c r="CP4747" s="1"/>
      <c r="CQ4747" s="1"/>
      <c r="CR4747" s="2"/>
      <c r="CS4747" s="2"/>
      <c r="CT4747" s="2"/>
      <c r="CU4747" s="2"/>
      <c r="CV4747" s="1"/>
      <c r="CW4747" s="1"/>
      <c r="CX4747" s="1"/>
      <c r="CY4747" s="1"/>
      <c r="CZ4747" s="1"/>
      <c r="DA4747" s="1"/>
      <c r="DB4747" s="1"/>
      <c r="DC4747" s="1"/>
      <c r="DD4747" s="1"/>
      <c r="DE4747" s="1"/>
      <c r="DF4747" s="1"/>
      <c r="DG4747" s="1"/>
      <c r="DH4747" s="1"/>
      <c r="DI4747" s="1"/>
      <c r="DJ4747" s="1"/>
      <c r="DK4747" s="1"/>
      <c r="DL4747" s="1"/>
      <c r="DM4747" s="1"/>
      <c r="DN4747" s="1"/>
      <c r="DO4747" s="1"/>
      <c r="DP4747" s="1"/>
      <c r="DQ4747" s="2"/>
      <c r="DR4747" s="1"/>
      <c r="DS4747" s="1"/>
      <c r="DT4747" s="1"/>
      <c r="DU4747" s="2"/>
      <c r="DV4747" s="1"/>
      <c r="DW4747" s="1"/>
    </row>
    <row r="4748" spans="1:127" x14ac:dyDescent="0.3">
      <c r="A4748" s="1"/>
      <c r="B4748" s="1"/>
      <c r="C4748" s="1"/>
      <c r="D4748" s="1"/>
      <c r="E4748" s="1"/>
      <c r="F4748" s="1"/>
      <c r="G4748" s="2"/>
      <c r="H4748" s="2"/>
      <c r="I4748" s="1"/>
      <c r="J4748" s="1"/>
      <c r="K4748" s="2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2"/>
      <c r="BF4748" s="1"/>
      <c r="BG4748" s="1"/>
      <c r="BH4748" s="1"/>
      <c r="BI4748" s="1"/>
      <c r="BJ4748" s="1"/>
      <c r="BK4748" s="1"/>
      <c r="BL4748" s="1"/>
      <c r="BM4748" s="1"/>
      <c r="BN4748" s="2"/>
      <c r="BO4748" s="1"/>
      <c r="BP4748" s="1"/>
      <c r="BQ4748" s="1"/>
      <c r="BR4748" s="2"/>
      <c r="BS4748" s="1"/>
      <c r="BT4748" s="1"/>
      <c r="BU4748" s="1"/>
      <c r="BV4748" s="1"/>
      <c r="BW4748" s="1"/>
      <c r="BX4748" s="1"/>
      <c r="BY4748" s="1"/>
      <c r="BZ4748" s="1"/>
      <c r="CA4748" s="1"/>
      <c r="CB4748" s="1"/>
      <c r="CC4748" s="1"/>
      <c r="CD4748" s="1"/>
      <c r="CE4748" s="1"/>
      <c r="CF4748" s="2"/>
      <c r="CG4748" s="1"/>
      <c r="CH4748" s="1"/>
      <c r="CI4748" s="2"/>
      <c r="CJ4748" s="1"/>
      <c r="CK4748" s="1"/>
      <c r="CL4748" s="1"/>
      <c r="CM4748" s="1"/>
      <c r="CN4748" s="1"/>
      <c r="CO4748" s="1"/>
      <c r="CP4748" s="1"/>
      <c r="CQ4748" s="1"/>
      <c r="CR4748" s="2"/>
      <c r="CS4748" s="2"/>
      <c r="CT4748" s="2"/>
      <c r="CU4748" s="2"/>
      <c r="CV4748" s="1"/>
      <c r="CW4748" s="1"/>
      <c r="CX4748" s="1"/>
      <c r="CY4748" s="1"/>
      <c r="CZ4748" s="1"/>
      <c r="DA4748" s="1"/>
      <c r="DB4748" s="1"/>
      <c r="DC4748" s="1"/>
      <c r="DD4748" s="1"/>
      <c r="DE4748" s="1"/>
      <c r="DF4748" s="1"/>
      <c r="DG4748" s="1"/>
      <c r="DH4748" s="1"/>
      <c r="DI4748" s="1"/>
      <c r="DJ4748" s="1"/>
      <c r="DK4748" s="1"/>
      <c r="DL4748" s="1"/>
      <c r="DM4748" s="1"/>
      <c r="DN4748" s="1"/>
      <c r="DO4748" s="1"/>
      <c r="DP4748" s="1"/>
      <c r="DQ4748" s="2"/>
      <c r="DR4748" s="1"/>
      <c r="DS4748" s="1"/>
      <c r="DT4748" s="1"/>
      <c r="DU4748" s="2"/>
      <c r="DV4748" s="1"/>
      <c r="DW4748" s="1"/>
    </row>
    <row r="4749" spans="1:127" x14ac:dyDescent="0.3">
      <c r="A4749" s="1"/>
      <c r="B4749" s="1"/>
      <c r="C4749" s="1"/>
      <c r="D4749" s="1"/>
      <c r="E4749" s="1"/>
      <c r="F4749" s="1"/>
      <c r="G4749" s="2"/>
      <c r="H4749" s="2"/>
      <c r="I4749" s="1"/>
      <c r="J4749" s="1"/>
      <c r="K4749" s="2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2"/>
      <c r="BF4749" s="1"/>
      <c r="BG4749" s="1"/>
      <c r="BH4749" s="1"/>
      <c r="BI4749" s="1"/>
      <c r="BJ4749" s="1"/>
      <c r="BK4749" s="1"/>
      <c r="BL4749" s="1"/>
      <c r="BM4749" s="1"/>
      <c r="BN4749" s="2"/>
      <c r="BO4749" s="1"/>
      <c r="BP4749" s="1"/>
      <c r="BQ4749" s="1"/>
      <c r="BR4749" s="2"/>
      <c r="BS4749" s="1"/>
      <c r="BT4749" s="1"/>
      <c r="BU4749" s="1"/>
      <c r="BV4749" s="1"/>
      <c r="BW4749" s="1"/>
      <c r="BX4749" s="1"/>
      <c r="BY4749" s="1"/>
      <c r="BZ4749" s="1"/>
      <c r="CA4749" s="1"/>
      <c r="CB4749" s="1"/>
      <c r="CC4749" s="1"/>
      <c r="CD4749" s="1"/>
      <c r="CE4749" s="1"/>
      <c r="CF4749" s="2"/>
      <c r="CG4749" s="1"/>
      <c r="CH4749" s="1"/>
      <c r="CI4749" s="2"/>
      <c r="CJ4749" s="1"/>
      <c r="CK4749" s="1"/>
      <c r="CL4749" s="1"/>
      <c r="CM4749" s="1"/>
      <c r="CN4749" s="1"/>
      <c r="CO4749" s="1"/>
      <c r="CP4749" s="1"/>
      <c r="CQ4749" s="1"/>
      <c r="CR4749" s="2"/>
      <c r="CS4749" s="2"/>
      <c r="CT4749" s="2"/>
      <c r="CU4749" s="2"/>
      <c r="CV4749" s="1"/>
      <c r="CW4749" s="1"/>
      <c r="CX4749" s="1"/>
      <c r="CY4749" s="1"/>
      <c r="CZ4749" s="1"/>
      <c r="DA4749" s="1"/>
      <c r="DB4749" s="1"/>
      <c r="DC4749" s="1"/>
      <c r="DD4749" s="1"/>
      <c r="DE4749" s="1"/>
      <c r="DF4749" s="1"/>
      <c r="DG4749" s="1"/>
      <c r="DH4749" s="1"/>
      <c r="DI4749" s="1"/>
      <c r="DJ4749" s="1"/>
      <c r="DK4749" s="1"/>
      <c r="DL4749" s="1"/>
      <c r="DM4749" s="1"/>
      <c r="DN4749" s="1"/>
      <c r="DO4749" s="1"/>
      <c r="DP4749" s="1"/>
      <c r="DQ4749" s="2"/>
      <c r="DR4749" s="1"/>
      <c r="DS4749" s="1"/>
      <c r="DT4749" s="1"/>
      <c r="DU4749" s="2"/>
      <c r="DV4749" s="1"/>
      <c r="DW4749" s="1"/>
    </row>
    <row r="4750" spans="1:127" x14ac:dyDescent="0.3">
      <c r="A4750" s="1"/>
      <c r="B4750" s="1"/>
      <c r="C4750" s="1"/>
      <c r="D4750" s="1"/>
      <c r="E4750" s="1"/>
      <c r="F4750" s="1"/>
      <c r="G4750" s="2"/>
      <c r="H4750" s="2"/>
      <c r="I4750" s="1"/>
      <c r="J4750" s="1"/>
      <c r="K4750" s="2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2"/>
      <c r="BF4750" s="1"/>
      <c r="BG4750" s="1"/>
      <c r="BH4750" s="1"/>
      <c r="BI4750" s="1"/>
      <c r="BJ4750" s="1"/>
      <c r="BK4750" s="1"/>
      <c r="BL4750" s="1"/>
      <c r="BM4750" s="1"/>
      <c r="BN4750" s="2"/>
      <c r="BO4750" s="1"/>
      <c r="BP4750" s="1"/>
      <c r="BQ4750" s="1"/>
      <c r="BR4750" s="2"/>
      <c r="BS4750" s="1"/>
      <c r="BT4750" s="1"/>
      <c r="BU4750" s="1"/>
      <c r="BV4750" s="1"/>
      <c r="BW4750" s="1"/>
      <c r="BX4750" s="1"/>
      <c r="BY4750" s="1"/>
      <c r="BZ4750" s="1"/>
      <c r="CA4750" s="1"/>
      <c r="CB4750" s="1"/>
      <c r="CC4750" s="1"/>
      <c r="CD4750" s="1"/>
      <c r="CE4750" s="1"/>
      <c r="CF4750" s="2"/>
      <c r="CG4750" s="1"/>
      <c r="CH4750" s="1"/>
      <c r="CI4750" s="2"/>
      <c r="CJ4750" s="1"/>
      <c r="CK4750" s="1"/>
      <c r="CL4750" s="1"/>
      <c r="CM4750" s="1"/>
      <c r="CN4750" s="1"/>
      <c r="CO4750" s="1"/>
      <c r="CP4750" s="1"/>
      <c r="CQ4750" s="1"/>
      <c r="CR4750" s="2"/>
      <c r="CS4750" s="2"/>
      <c r="CT4750" s="2"/>
      <c r="CU4750" s="2"/>
      <c r="CV4750" s="1"/>
      <c r="CW4750" s="1"/>
      <c r="CX4750" s="1"/>
      <c r="CY4750" s="1"/>
      <c r="CZ4750" s="1"/>
      <c r="DA4750" s="1"/>
      <c r="DB4750" s="1"/>
      <c r="DC4750" s="1"/>
      <c r="DD4750" s="1"/>
      <c r="DE4750" s="1"/>
      <c r="DF4750" s="1"/>
      <c r="DG4750" s="1"/>
      <c r="DH4750" s="1"/>
      <c r="DI4750" s="1"/>
      <c r="DJ4750" s="1"/>
      <c r="DK4750" s="1"/>
      <c r="DL4750" s="1"/>
      <c r="DM4750" s="1"/>
      <c r="DN4750" s="1"/>
      <c r="DO4750" s="1"/>
      <c r="DP4750" s="1"/>
      <c r="DQ4750" s="2"/>
      <c r="DR4750" s="1"/>
      <c r="DS4750" s="1"/>
      <c r="DT4750" s="1"/>
      <c r="DU4750" s="2"/>
      <c r="DV4750" s="1"/>
      <c r="DW4750" s="1"/>
    </row>
    <row r="4751" spans="1:127" x14ac:dyDescent="0.3">
      <c r="A4751" s="1"/>
      <c r="B4751" s="1"/>
      <c r="C4751" s="1"/>
      <c r="D4751" s="1"/>
      <c r="E4751" s="1"/>
      <c r="F4751" s="1"/>
      <c r="G4751" s="2"/>
      <c r="H4751" s="2"/>
      <c r="I4751" s="1"/>
      <c r="J4751" s="1"/>
      <c r="K4751" s="2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2"/>
      <c r="BF4751" s="1"/>
      <c r="BG4751" s="1"/>
      <c r="BH4751" s="1"/>
      <c r="BI4751" s="1"/>
      <c r="BJ4751" s="1"/>
      <c r="BK4751" s="1"/>
      <c r="BL4751" s="1"/>
      <c r="BM4751" s="1"/>
      <c r="BN4751" s="2"/>
      <c r="BO4751" s="1"/>
      <c r="BP4751" s="1"/>
      <c r="BQ4751" s="1"/>
      <c r="BR4751" s="2"/>
      <c r="BS4751" s="1"/>
      <c r="BT4751" s="1"/>
      <c r="BU4751" s="1"/>
      <c r="BV4751" s="1"/>
      <c r="BW4751" s="1"/>
      <c r="BX4751" s="1"/>
      <c r="BY4751" s="1"/>
      <c r="BZ4751" s="1"/>
      <c r="CA4751" s="1"/>
      <c r="CB4751" s="1"/>
      <c r="CC4751" s="1"/>
      <c r="CD4751" s="1"/>
      <c r="CE4751" s="1"/>
      <c r="CF4751" s="2"/>
      <c r="CG4751" s="1"/>
      <c r="CH4751" s="1"/>
      <c r="CI4751" s="2"/>
      <c r="CJ4751" s="1"/>
      <c r="CK4751" s="1"/>
      <c r="CL4751" s="1"/>
      <c r="CM4751" s="1"/>
      <c r="CN4751" s="1"/>
      <c r="CO4751" s="1"/>
      <c r="CP4751" s="1"/>
      <c r="CQ4751" s="1"/>
      <c r="CR4751" s="2"/>
      <c r="CS4751" s="2"/>
      <c r="CT4751" s="2"/>
      <c r="CU4751" s="2"/>
      <c r="CV4751" s="1"/>
      <c r="CW4751" s="1"/>
      <c r="CX4751" s="1"/>
      <c r="CY4751" s="1"/>
      <c r="CZ4751" s="1"/>
      <c r="DA4751" s="1"/>
      <c r="DB4751" s="1"/>
      <c r="DC4751" s="1"/>
      <c r="DD4751" s="1"/>
      <c r="DE4751" s="1"/>
      <c r="DF4751" s="1"/>
      <c r="DG4751" s="1"/>
      <c r="DH4751" s="1"/>
      <c r="DI4751" s="1"/>
      <c r="DJ4751" s="1"/>
      <c r="DK4751" s="1"/>
      <c r="DL4751" s="1"/>
      <c r="DM4751" s="1"/>
      <c r="DN4751" s="1"/>
      <c r="DO4751" s="1"/>
      <c r="DP4751" s="1"/>
      <c r="DQ4751" s="2"/>
      <c r="DR4751" s="1"/>
      <c r="DS4751" s="1"/>
      <c r="DT4751" s="1"/>
      <c r="DU4751" s="2"/>
      <c r="DV4751" s="1"/>
      <c r="DW4751" s="1"/>
    </row>
    <row r="4752" spans="1:127" x14ac:dyDescent="0.3">
      <c r="A4752" s="1"/>
      <c r="B4752" s="1"/>
      <c r="C4752" s="1"/>
      <c r="D4752" s="1"/>
      <c r="E4752" s="1"/>
      <c r="F4752" s="1"/>
      <c r="G4752" s="2"/>
      <c r="H4752" s="2"/>
      <c r="I4752" s="1"/>
      <c r="J4752" s="1"/>
      <c r="K4752" s="2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2"/>
      <c r="BF4752" s="1"/>
      <c r="BG4752" s="1"/>
      <c r="BH4752" s="1"/>
      <c r="BI4752" s="1"/>
      <c r="BJ4752" s="1"/>
      <c r="BK4752" s="1"/>
      <c r="BL4752" s="1"/>
      <c r="BM4752" s="1"/>
      <c r="BN4752" s="2"/>
      <c r="BO4752" s="1"/>
      <c r="BP4752" s="1"/>
      <c r="BQ4752" s="1"/>
      <c r="BR4752" s="2"/>
      <c r="BS4752" s="1"/>
      <c r="BT4752" s="1"/>
      <c r="BU4752" s="1"/>
      <c r="BV4752" s="1"/>
      <c r="BW4752" s="1"/>
      <c r="BX4752" s="1"/>
      <c r="BY4752" s="1"/>
      <c r="BZ4752" s="1"/>
      <c r="CA4752" s="1"/>
      <c r="CB4752" s="1"/>
      <c r="CC4752" s="1"/>
      <c r="CD4752" s="1"/>
      <c r="CE4752" s="1"/>
      <c r="CF4752" s="2"/>
      <c r="CG4752" s="1"/>
      <c r="CH4752" s="1"/>
      <c r="CI4752" s="2"/>
      <c r="CJ4752" s="1"/>
      <c r="CK4752" s="1"/>
      <c r="CL4752" s="1"/>
      <c r="CM4752" s="1"/>
      <c r="CN4752" s="1"/>
      <c r="CO4752" s="1"/>
      <c r="CP4752" s="1"/>
      <c r="CQ4752" s="1"/>
      <c r="CR4752" s="2"/>
      <c r="CS4752" s="2"/>
      <c r="CT4752" s="2"/>
      <c r="CU4752" s="2"/>
      <c r="CV4752" s="1"/>
      <c r="CW4752" s="1"/>
      <c r="CX4752" s="1"/>
      <c r="CY4752" s="1"/>
      <c r="CZ4752" s="1"/>
      <c r="DA4752" s="1"/>
      <c r="DB4752" s="1"/>
      <c r="DC4752" s="1"/>
      <c r="DD4752" s="1"/>
      <c r="DE4752" s="1"/>
      <c r="DF4752" s="1"/>
      <c r="DG4752" s="1"/>
      <c r="DH4752" s="1"/>
      <c r="DI4752" s="1"/>
      <c r="DJ4752" s="1"/>
      <c r="DK4752" s="1"/>
      <c r="DL4752" s="1"/>
      <c r="DM4752" s="1"/>
      <c r="DN4752" s="1"/>
      <c r="DO4752" s="1"/>
      <c r="DP4752" s="1"/>
      <c r="DQ4752" s="2"/>
      <c r="DR4752" s="1"/>
      <c r="DS4752" s="1"/>
      <c r="DT4752" s="1"/>
      <c r="DU4752" s="2"/>
      <c r="DV4752" s="1"/>
      <c r="DW4752" s="1"/>
    </row>
    <row r="4753" spans="1:127" x14ac:dyDescent="0.3">
      <c r="A4753" s="1"/>
      <c r="B4753" s="1"/>
      <c r="C4753" s="1"/>
      <c r="D4753" s="1"/>
      <c r="E4753" s="1"/>
      <c r="F4753" s="1"/>
      <c r="G4753" s="1"/>
      <c r="H4753" s="2"/>
      <c r="I4753" s="1"/>
      <c r="J4753" s="1"/>
      <c r="K4753" s="2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2"/>
      <c r="BF4753" s="1"/>
      <c r="BG4753" s="1"/>
      <c r="BH4753" s="1"/>
      <c r="BI4753" s="1"/>
      <c r="BJ4753" s="1"/>
      <c r="BK4753" s="1"/>
      <c r="BL4753" s="1"/>
      <c r="BM4753" s="1"/>
      <c r="BN4753" s="2"/>
      <c r="BO4753" s="1"/>
      <c r="BP4753" s="1"/>
      <c r="BQ4753" s="1"/>
      <c r="BR4753" s="2"/>
      <c r="BS4753" s="1"/>
      <c r="BT4753" s="1"/>
      <c r="BU4753" s="1"/>
      <c r="BV4753" s="1"/>
      <c r="BW4753" s="1"/>
      <c r="BX4753" s="1"/>
      <c r="BY4753" s="1"/>
      <c r="BZ4753" s="1"/>
      <c r="CA4753" s="1"/>
      <c r="CB4753" s="1"/>
      <c r="CC4753" s="1"/>
      <c r="CD4753" s="1"/>
      <c r="CE4753" s="1"/>
      <c r="CF4753" s="2"/>
      <c r="CG4753" s="1"/>
      <c r="CH4753" s="1"/>
      <c r="CI4753" s="2"/>
      <c r="CJ4753" s="1"/>
      <c r="CK4753" s="1"/>
      <c r="CL4753" s="1"/>
      <c r="CM4753" s="1"/>
      <c r="CN4753" s="1"/>
      <c r="CO4753" s="1"/>
      <c r="CP4753" s="1"/>
      <c r="CQ4753" s="1"/>
      <c r="CR4753" s="1"/>
      <c r="CS4753" s="1"/>
      <c r="CT4753" s="1"/>
      <c r="CU4753" s="1"/>
      <c r="CV4753" s="1"/>
      <c r="CW4753" s="1"/>
      <c r="CX4753" s="1"/>
      <c r="CY4753" s="1"/>
      <c r="CZ4753" s="1"/>
      <c r="DA4753" s="1"/>
      <c r="DB4753" s="1"/>
      <c r="DC4753" s="1"/>
      <c r="DD4753" s="1"/>
      <c r="DE4753" s="1"/>
      <c r="DF4753" s="1"/>
      <c r="DG4753" s="1"/>
      <c r="DH4753" s="1"/>
      <c r="DI4753" s="1"/>
      <c r="DJ4753" s="1"/>
      <c r="DK4753" s="1"/>
      <c r="DL4753" s="1"/>
      <c r="DM4753" s="1"/>
      <c r="DN4753" s="1"/>
      <c r="DO4753" s="1"/>
      <c r="DP4753" s="1"/>
      <c r="DQ4753" s="2"/>
      <c r="DR4753" s="1"/>
      <c r="DS4753" s="1"/>
      <c r="DT4753" s="1"/>
      <c r="DU4753" s="1"/>
      <c r="DV4753" s="1"/>
      <c r="DW4753" s="1"/>
    </row>
    <row r="4754" spans="1:127" x14ac:dyDescent="0.3">
      <c r="A4754" s="1"/>
      <c r="B4754" s="1"/>
      <c r="C4754" s="1"/>
      <c r="D4754" s="1"/>
      <c r="E4754" s="1"/>
      <c r="F4754" s="1"/>
      <c r="G4754" s="1"/>
      <c r="H4754" s="2"/>
      <c r="I4754" s="1"/>
      <c r="J4754" s="1"/>
      <c r="K4754" s="2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2"/>
      <c r="BF4754" s="1"/>
      <c r="BG4754" s="1"/>
      <c r="BH4754" s="1"/>
      <c r="BI4754" s="1"/>
      <c r="BJ4754" s="1"/>
      <c r="BK4754" s="1"/>
      <c r="BL4754" s="1"/>
      <c r="BM4754" s="1"/>
      <c r="BN4754" s="2"/>
      <c r="BO4754" s="1"/>
      <c r="BP4754" s="1"/>
      <c r="BQ4754" s="1"/>
      <c r="BR4754" s="2"/>
      <c r="BS4754" s="1"/>
      <c r="BT4754" s="1"/>
      <c r="BU4754" s="1"/>
      <c r="BV4754" s="1"/>
      <c r="BW4754" s="1"/>
      <c r="BX4754" s="1"/>
      <c r="BY4754" s="1"/>
      <c r="BZ4754" s="1"/>
      <c r="CA4754" s="1"/>
      <c r="CB4754" s="1"/>
      <c r="CC4754" s="1"/>
      <c r="CD4754" s="1"/>
      <c r="CE4754" s="1"/>
      <c r="CF4754" s="2"/>
      <c r="CG4754" s="1"/>
      <c r="CH4754" s="1"/>
      <c r="CI4754" s="2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2"/>
      <c r="DR4754" s="1"/>
      <c r="DS4754" s="1"/>
      <c r="DT4754" s="1"/>
      <c r="DU4754" s="1"/>
      <c r="DV4754" s="1"/>
      <c r="DW4754" s="1"/>
    </row>
    <row r="4755" spans="1:127" x14ac:dyDescent="0.3">
      <c r="A4755" s="1"/>
      <c r="B4755" s="1"/>
      <c r="C4755" s="1"/>
      <c r="D4755" s="1"/>
      <c r="E4755" s="1"/>
      <c r="F4755" s="1"/>
      <c r="G4755" s="1"/>
      <c r="H4755" s="2"/>
      <c r="I4755" s="1"/>
      <c r="J4755" s="1"/>
      <c r="K4755" s="2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2"/>
      <c r="BF4755" s="1"/>
      <c r="BG4755" s="1"/>
      <c r="BH4755" s="1"/>
      <c r="BI4755" s="1"/>
      <c r="BJ4755" s="1"/>
      <c r="BK4755" s="1"/>
      <c r="BL4755" s="1"/>
      <c r="BM4755" s="1"/>
      <c r="BN4755" s="2"/>
      <c r="BO4755" s="1"/>
      <c r="BP4755" s="1"/>
      <c r="BQ4755" s="1"/>
      <c r="BR4755" s="2"/>
      <c r="BS4755" s="1"/>
      <c r="BT4755" s="1"/>
      <c r="BU4755" s="1"/>
      <c r="BV4755" s="1"/>
      <c r="BW4755" s="1"/>
      <c r="BX4755" s="1"/>
      <c r="BY4755" s="1"/>
      <c r="BZ4755" s="1"/>
      <c r="CA4755" s="1"/>
      <c r="CB4755" s="1"/>
      <c r="CC4755" s="1"/>
      <c r="CD4755" s="1"/>
      <c r="CE4755" s="1"/>
      <c r="CF4755" s="2"/>
      <c r="CG4755" s="1"/>
      <c r="CH4755" s="1"/>
      <c r="CI4755" s="2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2"/>
      <c r="DR4755" s="1"/>
      <c r="DS4755" s="1"/>
      <c r="DT4755" s="1"/>
      <c r="DU4755" s="1"/>
      <c r="DV4755" s="1"/>
      <c r="DW4755" s="1"/>
    </row>
    <row r="4756" spans="1:127" x14ac:dyDescent="0.3">
      <c r="A4756" s="1"/>
      <c r="B4756" s="1"/>
      <c r="C4756" s="1"/>
      <c r="D4756" s="1"/>
      <c r="E4756" s="1"/>
      <c r="F4756" s="1"/>
      <c r="G4756" s="2"/>
      <c r="H4756" s="2"/>
      <c r="I4756" s="1"/>
      <c r="J4756" s="1"/>
      <c r="K4756" s="2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2"/>
      <c r="BF4756" s="1"/>
      <c r="BG4756" s="1"/>
      <c r="BH4756" s="1"/>
      <c r="BI4756" s="1"/>
      <c r="BJ4756" s="1"/>
      <c r="BK4756" s="1"/>
      <c r="BL4756" s="1"/>
      <c r="BM4756" s="1"/>
      <c r="BN4756" s="2"/>
      <c r="BO4756" s="1"/>
      <c r="BP4756" s="1"/>
      <c r="BQ4756" s="1"/>
      <c r="BR4756" s="2"/>
      <c r="BS4756" s="1"/>
      <c r="BT4756" s="1"/>
      <c r="BU4756" s="1"/>
      <c r="BV4756" s="1"/>
      <c r="BW4756" s="1"/>
      <c r="BX4756" s="1"/>
      <c r="BY4756" s="1"/>
      <c r="BZ4756" s="1"/>
      <c r="CA4756" s="1"/>
      <c r="CB4756" s="1"/>
      <c r="CC4756" s="1"/>
      <c r="CD4756" s="1"/>
      <c r="CE4756" s="1"/>
      <c r="CF4756" s="2"/>
      <c r="CG4756" s="1"/>
      <c r="CH4756" s="1"/>
      <c r="CI4756" s="2"/>
      <c r="CJ4756" s="1"/>
      <c r="CK4756" s="1"/>
      <c r="CL4756" s="1"/>
      <c r="CM4756" s="1"/>
      <c r="CN4756" s="1"/>
      <c r="CO4756" s="1"/>
      <c r="CP4756" s="1"/>
      <c r="CQ4756" s="1"/>
      <c r="CR4756" s="2"/>
      <c r="CS4756" s="2"/>
      <c r="CT4756" s="2"/>
      <c r="CU4756" s="2"/>
      <c r="CV4756" s="1"/>
      <c r="CW4756" s="1"/>
      <c r="CX4756" s="1"/>
      <c r="CY4756" s="1"/>
      <c r="CZ4756" s="1"/>
      <c r="DA4756" s="1"/>
      <c r="DB4756" s="1"/>
      <c r="DC4756" s="1"/>
      <c r="DD4756" s="1"/>
      <c r="DE4756" s="1"/>
      <c r="DF4756" s="1"/>
      <c r="DG4756" s="1"/>
      <c r="DH4756" s="1"/>
      <c r="DI4756" s="1"/>
      <c r="DJ4756" s="1"/>
      <c r="DK4756" s="1"/>
      <c r="DL4756" s="1"/>
      <c r="DM4756" s="1"/>
      <c r="DN4756" s="1"/>
      <c r="DO4756" s="1"/>
      <c r="DP4756" s="1"/>
      <c r="DQ4756" s="2"/>
      <c r="DR4756" s="1"/>
      <c r="DS4756" s="1"/>
      <c r="DT4756" s="1"/>
      <c r="DU4756" s="2"/>
      <c r="DV4756" s="1"/>
      <c r="DW4756" s="1"/>
    </row>
    <row r="4757" spans="1:127" x14ac:dyDescent="0.3">
      <c r="A4757" s="1"/>
      <c r="B4757" s="1"/>
      <c r="C4757" s="1"/>
      <c r="D4757" s="1"/>
      <c r="E4757" s="1"/>
      <c r="F4757" s="1"/>
      <c r="G4757" s="1"/>
      <c r="H4757" s="2"/>
      <c r="I4757" s="1"/>
      <c r="J4757" s="1"/>
      <c r="K4757" s="2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2"/>
      <c r="BF4757" s="1"/>
      <c r="BG4757" s="1"/>
      <c r="BH4757" s="1"/>
      <c r="BI4757" s="1"/>
      <c r="BJ4757" s="1"/>
      <c r="BK4757" s="1"/>
      <c r="BL4757" s="1"/>
      <c r="BM4757" s="1"/>
      <c r="BN4757" s="2"/>
      <c r="BO4757" s="1"/>
      <c r="BP4757" s="1"/>
      <c r="BQ4757" s="1"/>
      <c r="BR4757" s="2"/>
      <c r="BS4757" s="1"/>
      <c r="BT4757" s="1"/>
      <c r="BU4757" s="1"/>
      <c r="BV4757" s="1"/>
      <c r="BW4757" s="1"/>
      <c r="BX4757" s="1"/>
      <c r="BY4757" s="1"/>
      <c r="BZ4757" s="1"/>
      <c r="CA4757" s="1"/>
      <c r="CB4757" s="1"/>
      <c r="CC4757" s="1"/>
      <c r="CD4757" s="1"/>
      <c r="CE4757" s="1"/>
      <c r="CF4757" s="2"/>
      <c r="CG4757" s="1"/>
      <c r="CH4757" s="1"/>
      <c r="CI4757" s="2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2"/>
      <c r="DR4757" s="1"/>
      <c r="DS4757" s="1"/>
      <c r="DT4757" s="1"/>
      <c r="DU4757" s="1"/>
      <c r="DV4757" s="1"/>
      <c r="DW4757" s="1"/>
    </row>
    <row r="4758" spans="1:127" x14ac:dyDescent="0.3">
      <c r="A4758" s="1"/>
      <c r="B4758" s="1"/>
      <c r="C4758" s="1"/>
      <c r="D4758" s="1"/>
      <c r="E4758" s="1"/>
      <c r="F4758" s="1"/>
      <c r="G4758" s="2"/>
      <c r="H4758" s="2"/>
      <c r="I4758" s="1"/>
      <c r="J4758" s="1"/>
      <c r="K4758" s="2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2"/>
      <c r="BF4758" s="1"/>
      <c r="BG4758" s="1"/>
      <c r="BH4758" s="1"/>
      <c r="BI4758" s="1"/>
      <c r="BJ4758" s="1"/>
      <c r="BK4758" s="1"/>
      <c r="BL4758" s="1"/>
      <c r="BM4758" s="1"/>
      <c r="BN4758" s="2"/>
      <c r="BO4758" s="1"/>
      <c r="BP4758" s="1"/>
      <c r="BQ4758" s="1"/>
      <c r="BR4758" s="2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2"/>
      <c r="CG4758" s="1"/>
      <c r="CH4758" s="1"/>
      <c r="CI4758" s="2"/>
      <c r="CJ4758" s="1"/>
      <c r="CK4758" s="1"/>
      <c r="CL4758" s="1"/>
      <c r="CM4758" s="1"/>
      <c r="CN4758" s="1"/>
      <c r="CO4758" s="1"/>
      <c r="CP4758" s="1"/>
      <c r="CQ4758" s="1"/>
      <c r="CR4758" s="2"/>
      <c r="CS4758" s="2"/>
      <c r="CT4758" s="2"/>
      <c r="CU4758" s="2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2"/>
      <c r="DR4758" s="1"/>
      <c r="DS4758" s="1"/>
      <c r="DT4758" s="1"/>
      <c r="DU4758" s="2"/>
      <c r="DV4758" s="1"/>
      <c r="DW4758" s="1"/>
    </row>
    <row r="4759" spans="1:127" x14ac:dyDescent="0.3">
      <c r="A4759" s="1"/>
      <c r="B4759" s="1"/>
      <c r="C4759" s="1"/>
      <c r="D4759" s="1"/>
      <c r="E4759" s="1"/>
      <c r="F4759" s="1"/>
      <c r="G4759" s="2"/>
      <c r="H4759" s="2"/>
      <c r="I4759" s="1"/>
      <c r="J4759" s="1"/>
      <c r="K4759" s="2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2"/>
      <c r="BF4759" s="1"/>
      <c r="BG4759" s="1"/>
      <c r="BH4759" s="1"/>
      <c r="BI4759" s="1"/>
      <c r="BJ4759" s="1"/>
      <c r="BK4759" s="1"/>
      <c r="BL4759" s="1"/>
      <c r="BM4759" s="1"/>
      <c r="BN4759" s="2"/>
      <c r="BO4759" s="1"/>
      <c r="BP4759" s="1"/>
      <c r="BQ4759" s="1"/>
      <c r="BR4759" s="2"/>
      <c r="BS4759" s="1"/>
      <c r="BT4759" s="1"/>
      <c r="BU4759" s="1"/>
      <c r="BV4759" s="1"/>
      <c r="BW4759" s="1"/>
      <c r="BX4759" s="1"/>
      <c r="BY4759" s="1"/>
      <c r="BZ4759" s="1"/>
      <c r="CA4759" s="1"/>
      <c r="CB4759" s="1"/>
      <c r="CC4759" s="1"/>
      <c r="CD4759" s="1"/>
      <c r="CE4759" s="1"/>
      <c r="CF4759" s="2"/>
      <c r="CG4759" s="1"/>
      <c r="CH4759" s="1"/>
      <c r="CI4759" s="2"/>
      <c r="CJ4759" s="1"/>
      <c r="CK4759" s="1"/>
      <c r="CL4759" s="1"/>
      <c r="CM4759" s="1"/>
      <c r="CN4759" s="1"/>
      <c r="CO4759" s="1"/>
      <c r="CP4759" s="1"/>
      <c r="CQ4759" s="1"/>
      <c r="CR4759" s="2"/>
      <c r="CS4759" s="2"/>
      <c r="CT4759" s="2"/>
      <c r="CU4759" s="2"/>
      <c r="CV4759" s="1"/>
      <c r="CW4759" s="1"/>
      <c r="CX4759" s="1"/>
      <c r="CY4759" s="1"/>
      <c r="CZ4759" s="1"/>
      <c r="DA4759" s="1"/>
      <c r="DB4759" s="1"/>
      <c r="DC4759" s="1"/>
      <c r="DD4759" s="1"/>
      <c r="DE4759" s="1"/>
      <c r="DF4759" s="1"/>
      <c r="DG4759" s="1"/>
      <c r="DH4759" s="1"/>
      <c r="DI4759" s="1"/>
      <c r="DJ4759" s="1"/>
      <c r="DK4759" s="1"/>
      <c r="DL4759" s="1"/>
      <c r="DM4759" s="1"/>
      <c r="DN4759" s="1"/>
      <c r="DO4759" s="1"/>
      <c r="DP4759" s="1"/>
      <c r="DQ4759" s="2"/>
      <c r="DR4759" s="1"/>
      <c r="DS4759" s="1"/>
      <c r="DT4759" s="1"/>
      <c r="DU4759" s="2"/>
      <c r="DV4759" s="1"/>
      <c r="DW4759" s="1"/>
    </row>
    <row r="4760" spans="1:127" x14ac:dyDescent="0.3">
      <c r="A4760" s="1"/>
      <c r="B4760" s="1"/>
      <c r="C4760" s="1"/>
      <c r="D4760" s="1"/>
      <c r="E4760" s="1"/>
      <c r="F4760" s="1"/>
      <c r="G4760" s="2"/>
      <c r="H4760" s="2"/>
      <c r="I4760" s="1"/>
      <c r="J4760" s="1"/>
      <c r="K4760" s="2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2"/>
      <c r="BF4760" s="1"/>
      <c r="BG4760" s="1"/>
      <c r="BH4760" s="1"/>
      <c r="BI4760" s="1"/>
      <c r="BJ4760" s="1"/>
      <c r="BK4760" s="1"/>
      <c r="BL4760" s="1"/>
      <c r="BM4760" s="1"/>
      <c r="BN4760" s="2"/>
      <c r="BO4760" s="1"/>
      <c r="BP4760" s="1"/>
      <c r="BQ4760" s="1"/>
      <c r="BR4760" s="2"/>
      <c r="BS4760" s="1"/>
      <c r="BT4760" s="1"/>
      <c r="BU4760" s="1"/>
      <c r="BV4760" s="1"/>
      <c r="BW4760" s="1"/>
      <c r="BX4760" s="1"/>
      <c r="BY4760" s="1"/>
      <c r="BZ4760" s="1"/>
      <c r="CA4760" s="1"/>
      <c r="CB4760" s="1"/>
      <c r="CC4760" s="1"/>
      <c r="CD4760" s="1"/>
      <c r="CE4760" s="1"/>
      <c r="CF4760" s="2"/>
      <c r="CG4760" s="1"/>
      <c r="CH4760" s="1"/>
      <c r="CI4760" s="2"/>
      <c r="CJ4760" s="1"/>
      <c r="CK4760" s="1"/>
      <c r="CL4760" s="1"/>
      <c r="CM4760" s="1"/>
      <c r="CN4760" s="1"/>
      <c r="CO4760" s="1"/>
      <c r="CP4760" s="1"/>
      <c r="CQ4760" s="1"/>
      <c r="CR4760" s="2"/>
      <c r="CS4760" s="2"/>
      <c r="CT4760" s="2"/>
      <c r="CU4760" s="2"/>
      <c r="CV4760" s="1"/>
      <c r="CW4760" s="1"/>
      <c r="CX4760" s="1"/>
      <c r="CY4760" s="1"/>
      <c r="CZ4760" s="1"/>
      <c r="DA4760" s="1"/>
      <c r="DB4760" s="1"/>
      <c r="DC4760" s="1"/>
      <c r="DD4760" s="1"/>
      <c r="DE4760" s="1"/>
      <c r="DF4760" s="1"/>
      <c r="DG4760" s="1"/>
      <c r="DH4760" s="1"/>
      <c r="DI4760" s="1"/>
      <c r="DJ4760" s="1"/>
      <c r="DK4760" s="1"/>
      <c r="DL4760" s="1"/>
      <c r="DM4760" s="1"/>
      <c r="DN4760" s="1"/>
      <c r="DO4760" s="1"/>
      <c r="DP4760" s="1"/>
      <c r="DQ4760" s="2"/>
      <c r="DR4760" s="1"/>
      <c r="DS4760" s="1"/>
      <c r="DT4760" s="1"/>
      <c r="DU4760" s="2"/>
      <c r="DV4760" s="1"/>
      <c r="DW4760" s="1"/>
    </row>
    <row r="4761" spans="1:127" x14ac:dyDescent="0.3">
      <c r="A4761" s="1"/>
      <c r="B4761" s="1"/>
      <c r="C4761" s="1"/>
      <c r="D4761" s="1"/>
      <c r="E4761" s="1"/>
      <c r="F4761" s="1"/>
      <c r="G4761" s="2"/>
      <c r="H4761" s="2"/>
      <c r="I4761" s="1"/>
      <c r="J4761" s="1"/>
      <c r="K4761" s="2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2"/>
      <c r="BF4761" s="1"/>
      <c r="BG4761" s="1"/>
      <c r="BH4761" s="1"/>
      <c r="BI4761" s="1"/>
      <c r="BJ4761" s="1"/>
      <c r="BK4761" s="1"/>
      <c r="BL4761" s="1"/>
      <c r="BM4761" s="1"/>
      <c r="BN4761" s="2"/>
      <c r="BO4761" s="1"/>
      <c r="BP4761" s="1"/>
      <c r="BQ4761" s="1"/>
      <c r="BR4761" s="2"/>
      <c r="BS4761" s="1"/>
      <c r="BT4761" s="1"/>
      <c r="BU4761" s="1"/>
      <c r="BV4761" s="1"/>
      <c r="BW4761" s="1"/>
      <c r="BX4761" s="1"/>
      <c r="BY4761" s="1"/>
      <c r="BZ4761" s="1"/>
      <c r="CA4761" s="1"/>
      <c r="CB4761" s="1"/>
      <c r="CC4761" s="1"/>
      <c r="CD4761" s="1"/>
      <c r="CE4761" s="1"/>
      <c r="CF4761" s="2"/>
      <c r="CG4761" s="1"/>
      <c r="CH4761" s="1"/>
      <c r="CI4761" s="2"/>
      <c r="CJ4761" s="1"/>
      <c r="CK4761" s="1"/>
      <c r="CL4761" s="1"/>
      <c r="CM4761" s="1"/>
      <c r="CN4761" s="1"/>
      <c r="CO4761" s="1"/>
      <c r="CP4761" s="1"/>
      <c r="CQ4761" s="1"/>
      <c r="CR4761" s="2"/>
      <c r="CS4761" s="2"/>
      <c r="CT4761" s="2"/>
      <c r="CU4761" s="2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2"/>
      <c r="DR4761" s="1"/>
      <c r="DS4761" s="1"/>
      <c r="DT4761" s="1"/>
      <c r="DU4761" s="2"/>
      <c r="DV4761" s="1"/>
      <c r="DW4761" s="1"/>
    </row>
    <row r="4762" spans="1:127" x14ac:dyDescent="0.3">
      <c r="A4762" s="1"/>
      <c r="B4762" s="1"/>
      <c r="C4762" s="1"/>
      <c r="D4762" s="1"/>
      <c r="E4762" s="1"/>
      <c r="F4762" s="1"/>
      <c r="G4762" s="2"/>
      <c r="H4762" s="2"/>
      <c r="I4762" s="1"/>
      <c r="J4762" s="1"/>
      <c r="K4762" s="2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2"/>
      <c r="BF4762" s="1"/>
      <c r="BG4762" s="1"/>
      <c r="BH4762" s="1"/>
      <c r="BI4762" s="1"/>
      <c r="BJ4762" s="1"/>
      <c r="BK4762" s="1"/>
      <c r="BL4762" s="1"/>
      <c r="BM4762" s="1"/>
      <c r="BN4762" s="2"/>
      <c r="BO4762" s="1"/>
      <c r="BP4762" s="1"/>
      <c r="BQ4762" s="1"/>
      <c r="BR4762" s="2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2"/>
      <c r="CG4762" s="1"/>
      <c r="CH4762" s="1"/>
      <c r="CI4762" s="2"/>
      <c r="CJ4762" s="1"/>
      <c r="CK4762" s="1"/>
      <c r="CL4762" s="1"/>
      <c r="CM4762" s="1"/>
      <c r="CN4762" s="1"/>
      <c r="CO4762" s="1"/>
      <c r="CP4762" s="1"/>
      <c r="CQ4762" s="1"/>
      <c r="CR4762" s="2"/>
      <c r="CS4762" s="2"/>
      <c r="CT4762" s="2"/>
      <c r="CU4762" s="2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2"/>
      <c r="DR4762" s="1"/>
      <c r="DS4762" s="1"/>
      <c r="DT4762" s="1"/>
      <c r="DU4762" s="2"/>
      <c r="DV4762" s="1"/>
      <c r="DW4762" s="1"/>
    </row>
    <row r="4763" spans="1:127" x14ac:dyDescent="0.3">
      <c r="A4763" s="1"/>
      <c r="B4763" s="1"/>
      <c r="C4763" s="1"/>
      <c r="D4763" s="1"/>
      <c r="E4763" s="1"/>
      <c r="F4763" s="1"/>
      <c r="G4763" s="2"/>
      <c r="H4763" s="2"/>
      <c r="I4763" s="1"/>
      <c r="J4763" s="1"/>
      <c r="K4763" s="2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2"/>
      <c r="BF4763" s="1"/>
      <c r="BG4763" s="1"/>
      <c r="BH4763" s="1"/>
      <c r="BI4763" s="1"/>
      <c r="BJ4763" s="1"/>
      <c r="BK4763" s="1"/>
      <c r="BL4763" s="1"/>
      <c r="BM4763" s="1"/>
      <c r="BN4763" s="2"/>
      <c r="BO4763" s="1"/>
      <c r="BP4763" s="1"/>
      <c r="BQ4763" s="1"/>
      <c r="BR4763" s="2"/>
      <c r="BS4763" s="1"/>
      <c r="BT4763" s="1"/>
      <c r="BU4763" s="1"/>
      <c r="BV4763" s="1"/>
      <c r="BW4763" s="1"/>
      <c r="BX4763" s="1"/>
      <c r="BY4763" s="1"/>
      <c r="BZ4763" s="1"/>
      <c r="CA4763" s="1"/>
      <c r="CB4763" s="1"/>
      <c r="CC4763" s="1"/>
      <c r="CD4763" s="1"/>
      <c r="CE4763" s="1"/>
      <c r="CF4763" s="2"/>
      <c r="CG4763" s="1"/>
      <c r="CH4763" s="1"/>
      <c r="CI4763" s="2"/>
      <c r="CJ4763" s="1"/>
      <c r="CK4763" s="1"/>
      <c r="CL4763" s="1"/>
      <c r="CM4763" s="1"/>
      <c r="CN4763" s="1"/>
      <c r="CO4763" s="1"/>
      <c r="CP4763" s="1"/>
      <c r="CQ4763" s="1"/>
      <c r="CR4763" s="2"/>
      <c r="CS4763" s="2"/>
      <c r="CT4763" s="2"/>
      <c r="CU4763" s="2"/>
      <c r="CV4763" s="1"/>
      <c r="CW4763" s="1"/>
      <c r="CX4763" s="1"/>
      <c r="CY4763" s="1"/>
      <c r="CZ4763" s="1"/>
      <c r="DA4763" s="1"/>
      <c r="DB4763" s="1"/>
      <c r="DC4763" s="1"/>
      <c r="DD4763" s="1"/>
      <c r="DE4763" s="1"/>
      <c r="DF4763" s="1"/>
      <c r="DG4763" s="1"/>
      <c r="DH4763" s="1"/>
      <c r="DI4763" s="1"/>
      <c r="DJ4763" s="1"/>
      <c r="DK4763" s="1"/>
      <c r="DL4763" s="1"/>
      <c r="DM4763" s="1"/>
      <c r="DN4763" s="1"/>
      <c r="DO4763" s="1"/>
      <c r="DP4763" s="1"/>
      <c r="DQ4763" s="2"/>
      <c r="DR4763" s="1"/>
      <c r="DS4763" s="1"/>
      <c r="DT4763" s="1"/>
      <c r="DU4763" s="2"/>
      <c r="DV4763" s="1"/>
      <c r="DW4763" s="1"/>
    </row>
    <row r="4764" spans="1:127" x14ac:dyDescent="0.3">
      <c r="A4764" s="1"/>
      <c r="B4764" s="1"/>
      <c r="C4764" s="1"/>
      <c r="D4764" s="1"/>
      <c r="E4764" s="1"/>
      <c r="F4764" s="1"/>
      <c r="G4764" s="2"/>
      <c r="H4764" s="2"/>
      <c r="I4764" s="1"/>
      <c r="J4764" s="1"/>
      <c r="K4764" s="2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2"/>
      <c r="BF4764" s="1"/>
      <c r="BG4764" s="1"/>
      <c r="BH4764" s="1"/>
      <c r="BI4764" s="1"/>
      <c r="BJ4764" s="1"/>
      <c r="BK4764" s="1"/>
      <c r="BL4764" s="1"/>
      <c r="BM4764" s="1"/>
      <c r="BN4764" s="2"/>
      <c r="BO4764" s="1"/>
      <c r="BP4764" s="1"/>
      <c r="BQ4764" s="1"/>
      <c r="BR4764" s="2"/>
      <c r="BS4764" s="1"/>
      <c r="BT4764" s="1"/>
      <c r="BU4764" s="1"/>
      <c r="BV4764" s="1"/>
      <c r="BW4764" s="1"/>
      <c r="BX4764" s="1"/>
      <c r="BY4764" s="1"/>
      <c r="BZ4764" s="1"/>
      <c r="CA4764" s="1"/>
      <c r="CB4764" s="1"/>
      <c r="CC4764" s="1"/>
      <c r="CD4764" s="1"/>
      <c r="CE4764" s="1"/>
      <c r="CF4764" s="2"/>
      <c r="CG4764" s="1"/>
      <c r="CH4764" s="1"/>
      <c r="CI4764" s="2"/>
      <c r="CJ4764" s="1"/>
      <c r="CK4764" s="1"/>
      <c r="CL4764" s="1"/>
      <c r="CM4764" s="1"/>
      <c r="CN4764" s="1"/>
      <c r="CO4764" s="1"/>
      <c r="CP4764" s="1"/>
      <c r="CQ4764" s="1"/>
      <c r="CR4764" s="2"/>
      <c r="CS4764" s="2"/>
      <c r="CT4764" s="2"/>
      <c r="CU4764" s="2"/>
      <c r="CV4764" s="1"/>
      <c r="CW4764" s="1"/>
      <c r="CX4764" s="1"/>
      <c r="CY4764" s="1"/>
      <c r="CZ4764" s="1"/>
      <c r="DA4764" s="1"/>
      <c r="DB4764" s="1"/>
      <c r="DC4764" s="1"/>
      <c r="DD4764" s="1"/>
      <c r="DE4764" s="1"/>
      <c r="DF4764" s="1"/>
      <c r="DG4764" s="1"/>
      <c r="DH4764" s="1"/>
      <c r="DI4764" s="1"/>
      <c r="DJ4764" s="1"/>
      <c r="DK4764" s="1"/>
      <c r="DL4764" s="1"/>
      <c r="DM4764" s="1"/>
      <c r="DN4764" s="1"/>
      <c r="DO4764" s="1"/>
      <c r="DP4764" s="1"/>
      <c r="DQ4764" s="2"/>
      <c r="DR4764" s="1"/>
      <c r="DS4764" s="1"/>
      <c r="DT4764" s="1"/>
      <c r="DU4764" s="2"/>
      <c r="DV4764" s="1"/>
      <c r="DW4764" s="1"/>
    </row>
    <row r="4765" spans="1:127" x14ac:dyDescent="0.3">
      <c r="A4765" s="1"/>
      <c r="B4765" s="1"/>
      <c r="C4765" s="1"/>
      <c r="D4765" s="1"/>
      <c r="E4765" s="1"/>
      <c r="F4765" s="1"/>
      <c r="G4765" s="1"/>
      <c r="H4765" s="2"/>
      <c r="I4765" s="1"/>
      <c r="J4765" s="1"/>
      <c r="K4765" s="2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  <c r="BM4765" s="1"/>
      <c r="BN4765" s="2"/>
      <c r="BO4765" s="1"/>
      <c r="BP4765" s="1"/>
      <c r="BQ4765" s="1"/>
      <c r="BR4765" s="2"/>
      <c r="BS4765" s="1"/>
      <c r="BT4765" s="1"/>
      <c r="BU4765" s="1"/>
      <c r="BV4765" s="1"/>
      <c r="BW4765" s="1"/>
      <c r="BX4765" s="1"/>
      <c r="BY4765" s="1"/>
      <c r="BZ4765" s="1"/>
      <c r="CA4765" s="1"/>
      <c r="CB4765" s="1"/>
      <c r="CC4765" s="1"/>
      <c r="CD4765" s="1"/>
      <c r="CE4765" s="1"/>
      <c r="CF4765" s="2"/>
      <c r="CG4765" s="1"/>
      <c r="CH4765" s="1"/>
      <c r="CI4765" s="2"/>
      <c r="CJ4765" s="1"/>
      <c r="CK4765" s="1"/>
      <c r="CL4765" s="1"/>
      <c r="CM4765" s="1"/>
      <c r="CN4765" s="1"/>
      <c r="CO4765" s="1"/>
      <c r="CP4765" s="1"/>
      <c r="CQ4765" s="1"/>
      <c r="CR4765" s="1"/>
      <c r="CS4765" s="1"/>
      <c r="CT4765" s="1"/>
      <c r="CU4765" s="1"/>
      <c r="CV4765" s="1"/>
      <c r="CW4765" s="1"/>
      <c r="CX4765" s="1"/>
      <c r="CY4765" s="1"/>
      <c r="CZ4765" s="1"/>
      <c r="DA4765" s="1"/>
      <c r="DB4765" s="1"/>
      <c r="DC4765" s="1"/>
      <c r="DD4765" s="1"/>
      <c r="DE4765" s="1"/>
      <c r="DF4765" s="1"/>
      <c r="DG4765" s="1"/>
      <c r="DH4765" s="1"/>
      <c r="DI4765" s="1"/>
      <c r="DJ4765" s="1"/>
      <c r="DK4765" s="1"/>
      <c r="DL4765" s="1"/>
      <c r="DM4765" s="1"/>
      <c r="DN4765" s="1"/>
      <c r="DO4765" s="1"/>
      <c r="DP4765" s="1"/>
      <c r="DQ4765" s="2"/>
      <c r="DR4765" s="1"/>
      <c r="DS4765" s="1"/>
      <c r="DT4765" s="1"/>
      <c r="DU4765" s="1"/>
      <c r="DV4765" s="1"/>
      <c r="DW4765" s="1"/>
    </row>
    <row r="4766" spans="1:127" x14ac:dyDescent="0.3">
      <c r="A4766" s="1"/>
      <c r="B4766" s="1"/>
      <c r="C4766" s="1"/>
      <c r="D4766" s="1"/>
      <c r="E4766" s="1"/>
      <c r="F4766" s="1"/>
      <c r="G4766" s="2"/>
      <c r="H4766" s="2"/>
      <c r="I4766" s="1"/>
      <c r="J4766" s="1"/>
      <c r="K4766" s="2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2"/>
      <c r="BF4766" s="1"/>
      <c r="BG4766" s="1"/>
      <c r="BH4766" s="1"/>
      <c r="BI4766" s="1"/>
      <c r="BJ4766" s="1"/>
      <c r="BK4766" s="1"/>
      <c r="BL4766" s="1"/>
      <c r="BM4766" s="1"/>
      <c r="BN4766" s="2"/>
      <c r="BO4766" s="1"/>
      <c r="BP4766" s="1"/>
      <c r="BQ4766" s="1"/>
      <c r="BR4766" s="2"/>
      <c r="BS4766" s="1"/>
      <c r="BT4766" s="1"/>
      <c r="BU4766" s="1"/>
      <c r="BV4766" s="1"/>
      <c r="BW4766" s="1"/>
      <c r="BX4766" s="1"/>
      <c r="BY4766" s="1"/>
      <c r="BZ4766" s="1"/>
      <c r="CA4766" s="1"/>
      <c r="CB4766" s="1"/>
      <c r="CC4766" s="1"/>
      <c r="CD4766" s="1"/>
      <c r="CE4766" s="1"/>
      <c r="CF4766" s="2"/>
      <c r="CG4766" s="1"/>
      <c r="CH4766" s="1"/>
      <c r="CI4766" s="2"/>
      <c r="CJ4766" s="1"/>
      <c r="CK4766" s="1"/>
      <c r="CL4766" s="1"/>
      <c r="CM4766" s="1"/>
      <c r="CN4766" s="1"/>
      <c r="CO4766" s="1"/>
      <c r="CP4766" s="1"/>
      <c r="CQ4766" s="1"/>
      <c r="CR4766" s="2"/>
      <c r="CS4766" s="2"/>
      <c r="CT4766" s="2"/>
      <c r="CU4766" s="2"/>
      <c r="CV4766" s="1"/>
      <c r="CW4766" s="1"/>
      <c r="CX4766" s="1"/>
      <c r="CY4766" s="1"/>
      <c r="CZ4766" s="1"/>
      <c r="DA4766" s="1"/>
      <c r="DB4766" s="1"/>
      <c r="DC4766" s="1"/>
      <c r="DD4766" s="1"/>
      <c r="DE4766" s="1"/>
      <c r="DF4766" s="1"/>
      <c r="DG4766" s="1"/>
      <c r="DH4766" s="1"/>
      <c r="DI4766" s="1"/>
      <c r="DJ4766" s="1"/>
      <c r="DK4766" s="1"/>
      <c r="DL4766" s="1"/>
      <c r="DM4766" s="1"/>
      <c r="DN4766" s="1"/>
      <c r="DO4766" s="1"/>
      <c r="DP4766" s="1"/>
      <c r="DQ4766" s="2"/>
      <c r="DR4766" s="1"/>
      <c r="DS4766" s="1"/>
      <c r="DT4766" s="1"/>
      <c r="DU4766" s="2"/>
      <c r="DV4766" s="1"/>
      <c r="DW4766" s="1"/>
    </row>
    <row r="4767" spans="1:127" x14ac:dyDescent="0.3">
      <c r="A4767" s="1"/>
      <c r="B4767" s="1"/>
      <c r="C4767" s="1"/>
      <c r="D4767" s="1"/>
      <c r="E4767" s="1"/>
      <c r="F4767" s="1"/>
      <c r="G4767" s="2"/>
      <c r="H4767" s="2"/>
      <c r="I4767" s="1"/>
      <c r="J4767" s="1"/>
      <c r="K4767" s="2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2"/>
      <c r="BF4767" s="1"/>
      <c r="BG4767" s="1"/>
      <c r="BH4767" s="1"/>
      <c r="BI4767" s="1"/>
      <c r="BJ4767" s="1"/>
      <c r="BK4767" s="1"/>
      <c r="BL4767" s="1"/>
      <c r="BM4767" s="1"/>
      <c r="BN4767" s="2"/>
      <c r="BO4767" s="1"/>
      <c r="BP4767" s="1"/>
      <c r="BQ4767" s="1"/>
      <c r="BR4767" s="2"/>
      <c r="BS4767" s="1"/>
      <c r="BT4767" s="1"/>
      <c r="BU4767" s="1"/>
      <c r="BV4767" s="1"/>
      <c r="BW4767" s="1"/>
      <c r="BX4767" s="1"/>
      <c r="BY4767" s="1"/>
      <c r="BZ4767" s="1"/>
      <c r="CA4767" s="1"/>
      <c r="CB4767" s="1"/>
      <c r="CC4767" s="1"/>
      <c r="CD4767" s="1"/>
      <c r="CE4767" s="1"/>
      <c r="CF4767" s="2"/>
      <c r="CG4767" s="1"/>
      <c r="CH4767" s="1"/>
      <c r="CI4767" s="2"/>
      <c r="CJ4767" s="1"/>
      <c r="CK4767" s="1"/>
      <c r="CL4767" s="1"/>
      <c r="CM4767" s="1"/>
      <c r="CN4767" s="1"/>
      <c r="CO4767" s="1"/>
      <c r="CP4767" s="1"/>
      <c r="CQ4767" s="1"/>
      <c r="CR4767" s="2"/>
      <c r="CS4767" s="2"/>
      <c r="CT4767" s="2"/>
      <c r="CU4767" s="2"/>
      <c r="CV4767" s="1"/>
      <c r="CW4767" s="1"/>
      <c r="CX4767" s="1"/>
      <c r="CY4767" s="1"/>
      <c r="CZ4767" s="1"/>
      <c r="DA4767" s="1"/>
      <c r="DB4767" s="1"/>
      <c r="DC4767" s="1"/>
      <c r="DD4767" s="1"/>
      <c r="DE4767" s="1"/>
      <c r="DF4767" s="1"/>
      <c r="DG4767" s="1"/>
      <c r="DH4767" s="1"/>
      <c r="DI4767" s="1"/>
      <c r="DJ4767" s="1"/>
      <c r="DK4767" s="1"/>
      <c r="DL4767" s="1"/>
      <c r="DM4767" s="1"/>
      <c r="DN4767" s="1"/>
      <c r="DO4767" s="1"/>
      <c r="DP4767" s="1"/>
      <c r="DQ4767" s="2"/>
      <c r="DR4767" s="1"/>
      <c r="DS4767" s="1"/>
      <c r="DT4767" s="1"/>
      <c r="DU4767" s="2"/>
      <c r="DV4767" s="1"/>
      <c r="DW4767" s="1"/>
    </row>
    <row r="4768" spans="1:127" x14ac:dyDescent="0.3">
      <c r="A4768" s="1"/>
      <c r="B4768" s="1"/>
      <c r="C4768" s="1"/>
      <c r="D4768" s="1"/>
      <c r="E4768" s="1"/>
      <c r="F4768" s="1"/>
      <c r="G4768" s="1"/>
      <c r="H4768" s="2"/>
      <c r="I4768" s="1"/>
      <c r="J4768" s="1"/>
      <c r="K4768" s="2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2"/>
      <c r="BF4768" s="1"/>
      <c r="BG4768" s="1"/>
      <c r="BH4768" s="1"/>
      <c r="BI4768" s="1"/>
      <c r="BJ4768" s="1"/>
      <c r="BK4768" s="1"/>
      <c r="BL4768" s="1"/>
      <c r="BM4768" s="1"/>
      <c r="BN4768" s="2"/>
      <c r="BO4768" s="1"/>
      <c r="BP4768" s="1"/>
      <c r="BQ4768" s="1"/>
      <c r="BR4768" s="2"/>
      <c r="BS4768" s="1"/>
      <c r="BT4768" s="1"/>
      <c r="BU4768" s="1"/>
      <c r="BV4768" s="1"/>
      <c r="BW4768" s="1"/>
      <c r="BX4768" s="1"/>
      <c r="BY4768" s="1"/>
      <c r="BZ4768" s="1"/>
      <c r="CA4768" s="1"/>
      <c r="CB4768" s="1"/>
      <c r="CC4768" s="1"/>
      <c r="CD4768" s="1"/>
      <c r="CE4768" s="1"/>
      <c r="CF4768" s="2"/>
      <c r="CG4768" s="1"/>
      <c r="CH4768" s="1"/>
      <c r="CI4768" s="2"/>
      <c r="CJ4768" s="1"/>
      <c r="CK4768" s="1"/>
      <c r="CL4768" s="1"/>
      <c r="CM4768" s="1"/>
      <c r="CN4768" s="1"/>
      <c r="CO4768" s="1"/>
      <c r="CP4768" s="1"/>
      <c r="CQ4768" s="1"/>
      <c r="CR4768" s="1"/>
      <c r="CS4768" s="1"/>
      <c r="CT4768" s="1"/>
      <c r="CU4768" s="1"/>
      <c r="CV4768" s="1"/>
      <c r="CW4768" s="1"/>
      <c r="CX4768" s="1"/>
      <c r="CY4768" s="1"/>
      <c r="CZ4768" s="1"/>
      <c r="DA4768" s="1"/>
      <c r="DB4768" s="1"/>
      <c r="DC4768" s="1"/>
      <c r="DD4768" s="1"/>
      <c r="DE4768" s="1"/>
      <c r="DF4768" s="1"/>
      <c r="DG4768" s="1"/>
      <c r="DH4768" s="1"/>
      <c r="DI4768" s="1"/>
      <c r="DJ4768" s="1"/>
      <c r="DK4768" s="1"/>
      <c r="DL4768" s="1"/>
      <c r="DM4768" s="1"/>
      <c r="DN4768" s="1"/>
      <c r="DO4768" s="1"/>
      <c r="DP4768" s="1"/>
      <c r="DQ4768" s="2"/>
      <c r="DR4768" s="1"/>
      <c r="DS4768" s="1"/>
      <c r="DT4768" s="1"/>
      <c r="DU4768" s="1"/>
      <c r="DV4768" s="1"/>
      <c r="DW4768" s="1"/>
    </row>
    <row r="4769" spans="1:127" x14ac:dyDescent="0.3">
      <c r="A4769" s="1"/>
      <c r="B4769" s="1"/>
      <c r="C4769" s="1"/>
      <c r="D4769" s="1"/>
      <c r="E4769" s="1"/>
      <c r="F4769" s="1"/>
      <c r="G4769" s="2"/>
      <c r="H4769" s="2"/>
      <c r="I4769" s="1"/>
      <c r="J4769" s="1"/>
      <c r="K4769" s="2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2"/>
      <c r="BF4769" s="1"/>
      <c r="BG4769" s="1"/>
      <c r="BH4769" s="1"/>
      <c r="BI4769" s="1"/>
      <c r="BJ4769" s="1"/>
      <c r="BK4769" s="1"/>
      <c r="BL4769" s="1"/>
      <c r="BM4769" s="1"/>
      <c r="BN4769" s="2"/>
      <c r="BO4769" s="1"/>
      <c r="BP4769" s="1"/>
      <c r="BQ4769" s="1"/>
      <c r="BR4769" s="2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2"/>
      <c r="CG4769" s="1"/>
      <c r="CH4769" s="1"/>
      <c r="CI4769" s="2"/>
      <c r="CJ4769" s="1"/>
      <c r="CK4769" s="1"/>
      <c r="CL4769" s="1"/>
      <c r="CM4769" s="1"/>
      <c r="CN4769" s="1"/>
      <c r="CO4769" s="1"/>
      <c r="CP4769" s="1"/>
      <c r="CQ4769" s="1"/>
      <c r="CR4769" s="2"/>
      <c r="CS4769" s="2"/>
      <c r="CT4769" s="2"/>
      <c r="CU4769" s="2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2"/>
      <c r="DR4769" s="1"/>
      <c r="DS4769" s="1"/>
      <c r="DT4769" s="1"/>
      <c r="DU4769" s="2"/>
      <c r="DV4769" s="1"/>
      <c r="DW4769" s="1"/>
    </row>
    <row r="4770" spans="1:127" x14ac:dyDescent="0.3">
      <c r="A4770" s="1"/>
      <c r="B4770" s="1"/>
      <c r="C4770" s="1"/>
      <c r="D4770" s="1"/>
      <c r="E4770" s="1"/>
      <c r="F4770" s="1"/>
      <c r="G4770" s="1"/>
      <c r="H4770" s="2"/>
      <c r="I4770" s="1"/>
      <c r="J4770" s="1"/>
      <c r="K4770" s="2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2"/>
      <c r="BF4770" s="1"/>
      <c r="BG4770" s="1"/>
      <c r="BH4770" s="1"/>
      <c r="BI4770" s="1"/>
      <c r="BJ4770" s="1"/>
      <c r="BK4770" s="1"/>
      <c r="BL4770" s="1"/>
      <c r="BM4770" s="1"/>
      <c r="BN4770" s="2"/>
      <c r="BO4770" s="1"/>
      <c r="BP4770" s="1"/>
      <c r="BQ4770" s="1"/>
      <c r="BR4770" s="2"/>
      <c r="BS4770" s="1"/>
      <c r="BT4770" s="1"/>
      <c r="BU4770" s="1"/>
      <c r="BV4770" s="1"/>
      <c r="BW4770" s="1"/>
      <c r="BX4770" s="1"/>
      <c r="BY4770" s="1"/>
      <c r="BZ4770" s="1"/>
      <c r="CA4770" s="1"/>
      <c r="CB4770" s="1"/>
      <c r="CC4770" s="1"/>
      <c r="CD4770" s="1"/>
      <c r="CE4770" s="1"/>
      <c r="CF4770" s="2"/>
      <c r="CG4770" s="1"/>
      <c r="CH4770" s="1"/>
      <c r="CI4770" s="2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  <c r="CV4770" s="1"/>
      <c r="CW4770" s="1"/>
      <c r="CX4770" s="1"/>
      <c r="CY4770" s="1"/>
      <c r="CZ4770" s="1"/>
      <c r="DA4770" s="1"/>
      <c r="DB4770" s="1"/>
      <c r="DC4770" s="1"/>
      <c r="DD4770" s="1"/>
      <c r="DE4770" s="1"/>
      <c r="DF4770" s="1"/>
      <c r="DG4770" s="1"/>
      <c r="DH4770" s="1"/>
      <c r="DI4770" s="1"/>
      <c r="DJ4770" s="1"/>
      <c r="DK4770" s="1"/>
      <c r="DL4770" s="1"/>
      <c r="DM4770" s="1"/>
      <c r="DN4770" s="1"/>
      <c r="DO4770" s="1"/>
      <c r="DP4770" s="1"/>
      <c r="DQ4770" s="2"/>
      <c r="DR4770" s="1"/>
      <c r="DS4770" s="1"/>
      <c r="DT4770" s="1"/>
      <c r="DU4770" s="1"/>
      <c r="DV4770" s="1"/>
      <c r="DW4770" s="1"/>
    </row>
    <row r="4771" spans="1:127" x14ac:dyDescent="0.3">
      <c r="A4771" s="1"/>
      <c r="B4771" s="1"/>
      <c r="C4771" s="1"/>
      <c r="D4771" s="1"/>
      <c r="E4771" s="1"/>
      <c r="F4771" s="1"/>
      <c r="G4771" s="1"/>
      <c r="H4771" s="2"/>
      <c r="I4771" s="1"/>
      <c r="J4771" s="1"/>
      <c r="K4771" s="2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2"/>
      <c r="BF4771" s="1"/>
      <c r="BG4771" s="1"/>
      <c r="BH4771" s="1"/>
      <c r="BI4771" s="1"/>
      <c r="BJ4771" s="1"/>
      <c r="BK4771" s="1"/>
      <c r="BL4771" s="1"/>
      <c r="BM4771" s="1"/>
      <c r="BN4771" s="2"/>
      <c r="BO4771" s="1"/>
      <c r="BP4771" s="1"/>
      <c r="BQ4771" s="1"/>
      <c r="BR4771" s="2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2"/>
      <c r="CG4771" s="1"/>
      <c r="CH4771" s="1"/>
      <c r="CI4771" s="2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2"/>
      <c r="DR4771" s="1"/>
      <c r="DS4771" s="1"/>
      <c r="DT4771" s="1"/>
      <c r="DU4771" s="1"/>
      <c r="DV4771" s="1"/>
      <c r="DW4771" s="1"/>
    </row>
    <row r="4772" spans="1:127" x14ac:dyDescent="0.3">
      <c r="A4772" s="1"/>
      <c r="B4772" s="1"/>
      <c r="C4772" s="1"/>
      <c r="D4772" s="1"/>
      <c r="E4772" s="1"/>
      <c r="F4772" s="1"/>
      <c r="G4772" s="1"/>
      <c r="H4772" s="2"/>
      <c r="I4772" s="1"/>
      <c r="J4772" s="1"/>
      <c r="K4772" s="2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2"/>
      <c r="BF4772" s="1"/>
      <c r="BG4772" s="1"/>
      <c r="BH4772" s="1"/>
      <c r="BI4772" s="1"/>
      <c r="BJ4772" s="1"/>
      <c r="BK4772" s="1"/>
      <c r="BL4772" s="1"/>
      <c r="BM4772" s="1"/>
      <c r="BN4772" s="2"/>
      <c r="BO4772" s="1"/>
      <c r="BP4772" s="1"/>
      <c r="BQ4772" s="1"/>
      <c r="BR4772" s="2"/>
      <c r="BS4772" s="1"/>
      <c r="BT4772" s="1"/>
      <c r="BU4772" s="1"/>
      <c r="BV4772" s="1"/>
      <c r="BW4772" s="1"/>
      <c r="BX4772" s="1"/>
      <c r="BY4772" s="1"/>
      <c r="BZ4772" s="1"/>
      <c r="CA4772" s="1"/>
      <c r="CB4772" s="1"/>
      <c r="CC4772" s="1"/>
      <c r="CD4772" s="1"/>
      <c r="CE4772" s="1"/>
      <c r="CF4772" s="2"/>
      <c r="CG4772" s="1"/>
      <c r="CH4772" s="1"/>
      <c r="CI4772" s="2"/>
      <c r="CJ4772" s="1"/>
      <c r="CK4772" s="1"/>
      <c r="CL4772" s="1"/>
      <c r="CM4772" s="1"/>
      <c r="CN4772" s="1"/>
      <c r="CO4772" s="1"/>
      <c r="CP4772" s="1"/>
      <c r="CQ4772" s="1"/>
      <c r="CR4772" s="1"/>
      <c r="CS4772" s="1"/>
      <c r="CT4772" s="1"/>
      <c r="CU4772" s="1"/>
      <c r="CV4772" s="1"/>
      <c r="CW4772" s="1"/>
      <c r="CX4772" s="1"/>
      <c r="CY4772" s="1"/>
      <c r="CZ4772" s="1"/>
      <c r="DA4772" s="1"/>
      <c r="DB4772" s="1"/>
      <c r="DC4772" s="1"/>
      <c r="DD4772" s="1"/>
      <c r="DE4772" s="1"/>
      <c r="DF4772" s="1"/>
      <c r="DG4772" s="1"/>
      <c r="DH4772" s="1"/>
      <c r="DI4772" s="1"/>
      <c r="DJ4772" s="1"/>
      <c r="DK4772" s="1"/>
      <c r="DL4772" s="1"/>
      <c r="DM4772" s="1"/>
      <c r="DN4772" s="1"/>
      <c r="DO4772" s="1"/>
      <c r="DP4772" s="1"/>
      <c r="DQ4772" s="2"/>
      <c r="DR4772" s="1"/>
      <c r="DS4772" s="1"/>
      <c r="DT4772" s="1"/>
      <c r="DU4772" s="1"/>
      <c r="DV4772" s="1"/>
      <c r="DW4772" s="1"/>
    </row>
    <row r="4773" spans="1:127" x14ac:dyDescent="0.3">
      <c r="A4773" s="1"/>
      <c r="B4773" s="1"/>
      <c r="C4773" s="1"/>
      <c r="D4773" s="1"/>
      <c r="E4773" s="1"/>
      <c r="F4773" s="1"/>
      <c r="G4773" s="2"/>
      <c r="H4773" s="2"/>
      <c r="I4773" s="1"/>
      <c r="J4773" s="1"/>
      <c r="K4773" s="2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2"/>
      <c r="BF4773" s="1"/>
      <c r="BG4773" s="1"/>
      <c r="BH4773" s="1"/>
      <c r="BI4773" s="1"/>
      <c r="BJ4773" s="1"/>
      <c r="BK4773" s="1"/>
      <c r="BL4773" s="1"/>
      <c r="BM4773" s="1"/>
      <c r="BN4773" s="2"/>
      <c r="BO4773" s="1"/>
      <c r="BP4773" s="1"/>
      <c r="BQ4773" s="1"/>
      <c r="BR4773" s="2"/>
      <c r="BS4773" s="1"/>
      <c r="BT4773" s="1"/>
      <c r="BU4773" s="1"/>
      <c r="BV4773" s="1"/>
      <c r="BW4773" s="1"/>
      <c r="BX4773" s="1"/>
      <c r="BY4773" s="1"/>
      <c r="BZ4773" s="1"/>
      <c r="CA4773" s="1"/>
      <c r="CB4773" s="1"/>
      <c r="CC4773" s="1"/>
      <c r="CD4773" s="1"/>
      <c r="CE4773" s="1"/>
      <c r="CF4773" s="2"/>
      <c r="CG4773" s="1"/>
      <c r="CH4773" s="1"/>
      <c r="CI4773" s="2"/>
      <c r="CJ4773" s="1"/>
      <c r="CK4773" s="1"/>
      <c r="CL4773" s="1"/>
      <c r="CM4773" s="1"/>
      <c r="CN4773" s="1"/>
      <c r="CO4773" s="1"/>
      <c r="CP4773" s="1"/>
      <c r="CQ4773" s="1"/>
      <c r="CR4773" s="2"/>
      <c r="CS4773" s="2"/>
      <c r="CT4773" s="2"/>
      <c r="CU4773" s="2"/>
      <c r="CV4773" s="1"/>
      <c r="CW4773" s="1"/>
      <c r="CX4773" s="1"/>
      <c r="CY4773" s="1"/>
      <c r="CZ4773" s="1"/>
      <c r="DA4773" s="1"/>
      <c r="DB4773" s="1"/>
      <c r="DC4773" s="1"/>
      <c r="DD4773" s="1"/>
      <c r="DE4773" s="1"/>
      <c r="DF4773" s="1"/>
      <c r="DG4773" s="1"/>
      <c r="DH4773" s="1"/>
      <c r="DI4773" s="1"/>
      <c r="DJ4773" s="1"/>
      <c r="DK4773" s="1"/>
      <c r="DL4773" s="1"/>
      <c r="DM4773" s="1"/>
      <c r="DN4773" s="1"/>
      <c r="DO4773" s="1"/>
      <c r="DP4773" s="1"/>
      <c r="DQ4773" s="2"/>
      <c r="DR4773" s="1"/>
      <c r="DS4773" s="1"/>
      <c r="DT4773" s="1"/>
      <c r="DU4773" s="2"/>
      <c r="DV4773" s="1"/>
      <c r="DW4773" s="1"/>
    </row>
    <row r="4774" spans="1:127" x14ac:dyDescent="0.3">
      <c r="A4774" s="1"/>
      <c r="B4774" s="1"/>
      <c r="C4774" s="1"/>
      <c r="D4774" s="1"/>
      <c r="E4774" s="1"/>
      <c r="F4774" s="1"/>
      <c r="G4774" s="2"/>
      <c r="H4774" s="2"/>
      <c r="I4774" s="1"/>
      <c r="J4774" s="1"/>
      <c r="K4774" s="2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2"/>
      <c r="BF4774" s="1"/>
      <c r="BG4774" s="1"/>
      <c r="BH4774" s="1"/>
      <c r="BI4774" s="1"/>
      <c r="BJ4774" s="1"/>
      <c r="BK4774" s="1"/>
      <c r="BL4774" s="1"/>
      <c r="BM4774" s="1"/>
      <c r="BN4774" s="2"/>
      <c r="BO4774" s="1"/>
      <c r="BP4774" s="1"/>
      <c r="BQ4774" s="1"/>
      <c r="BR4774" s="2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2"/>
      <c r="CG4774" s="1"/>
      <c r="CH4774" s="1"/>
      <c r="CI4774" s="2"/>
      <c r="CJ4774" s="1"/>
      <c r="CK4774" s="1"/>
      <c r="CL4774" s="1"/>
      <c r="CM4774" s="1"/>
      <c r="CN4774" s="1"/>
      <c r="CO4774" s="1"/>
      <c r="CP4774" s="1"/>
      <c r="CQ4774" s="1"/>
      <c r="CR4774" s="2"/>
      <c r="CS4774" s="2"/>
      <c r="CT4774" s="2"/>
      <c r="CU4774" s="2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2"/>
      <c r="DR4774" s="1"/>
      <c r="DS4774" s="1"/>
      <c r="DT4774" s="1"/>
      <c r="DU4774" s="2"/>
      <c r="DV4774" s="1"/>
      <c r="DW4774" s="1"/>
    </row>
    <row r="4775" spans="1:127" x14ac:dyDescent="0.3">
      <c r="A4775" s="1"/>
      <c r="B4775" s="1"/>
      <c r="C4775" s="1"/>
      <c r="D4775" s="1"/>
      <c r="E4775" s="1"/>
      <c r="F4775" s="1"/>
      <c r="G4775" s="1"/>
      <c r="H4775" s="2"/>
      <c r="I4775" s="1"/>
      <c r="J4775" s="1"/>
      <c r="K4775" s="2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2"/>
      <c r="BF4775" s="1"/>
      <c r="BG4775" s="1"/>
      <c r="BH4775" s="1"/>
      <c r="BI4775" s="1"/>
      <c r="BJ4775" s="1"/>
      <c r="BK4775" s="1"/>
      <c r="BL4775" s="1"/>
      <c r="BM4775" s="1"/>
      <c r="BN4775" s="2"/>
      <c r="BO4775" s="1"/>
      <c r="BP4775" s="1"/>
      <c r="BQ4775" s="1"/>
      <c r="BR4775" s="2"/>
      <c r="BS4775" s="1"/>
      <c r="BT4775" s="1"/>
      <c r="BU4775" s="1"/>
      <c r="BV4775" s="1"/>
      <c r="BW4775" s="1"/>
      <c r="BX4775" s="1"/>
      <c r="BY4775" s="1"/>
      <c r="BZ4775" s="1"/>
      <c r="CA4775" s="1"/>
      <c r="CB4775" s="1"/>
      <c r="CC4775" s="1"/>
      <c r="CD4775" s="1"/>
      <c r="CE4775" s="1"/>
      <c r="CF4775" s="2"/>
      <c r="CG4775" s="1"/>
      <c r="CH4775" s="1"/>
      <c r="CI4775" s="2"/>
      <c r="CJ4775" s="1"/>
      <c r="CK4775" s="1"/>
      <c r="CL4775" s="1"/>
      <c r="CM4775" s="1"/>
      <c r="CN4775" s="1"/>
      <c r="CO4775" s="1"/>
      <c r="CP4775" s="1"/>
      <c r="CQ4775" s="1"/>
      <c r="CR4775" s="1"/>
      <c r="CS4775" s="1"/>
      <c r="CT4775" s="1"/>
      <c r="CU4775" s="1"/>
      <c r="CV4775" s="1"/>
      <c r="CW4775" s="1"/>
      <c r="CX4775" s="1"/>
      <c r="CY4775" s="1"/>
      <c r="CZ4775" s="1"/>
      <c r="DA4775" s="1"/>
      <c r="DB4775" s="1"/>
      <c r="DC4775" s="1"/>
      <c r="DD4775" s="1"/>
      <c r="DE4775" s="1"/>
      <c r="DF4775" s="1"/>
      <c r="DG4775" s="1"/>
      <c r="DH4775" s="1"/>
      <c r="DI4775" s="1"/>
      <c r="DJ4775" s="1"/>
      <c r="DK4775" s="1"/>
      <c r="DL4775" s="1"/>
      <c r="DM4775" s="1"/>
      <c r="DN4775" s="1"/>
      <c r="DO4775" s="1"/>
      <c r="DP4775" s="1"/>
      <c r="DQ4775" s="2"/>
      <c r="DR4775" s="1"/>
      <c r="DS4775" s="1"/>
      <c r="DT4775" s="1"/>
      <c r="DU4775" s="1"/>
      <c r="DV4775" s="1"/>
      <c r="DW4775" s="1"/>
    </row>
    <row r="4776" spans="1:127" x14ac:dyDescent="0.3">
      <c r="A4776" s="1"/>
      <c r="B4776" s="1"/>
      <c r="C4776" s="1"/>
      <c r="D4776" s="1"/>
      <c r="E4776" s="1"/>
      <c r="F4776" s="1"/>
      <c r="G4776" s="2"/>
      <c r="H4776" s="2"/>
      <c r="I4776" s="1"/>
      <c r="J4776" s="1"/>
      <c r="K4776" s="2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2"/>
      <c r="BF4776" s="1"/>
      <c r="BG4776" s="1"/>
      <c r="BH4776" s="1"/>
      <c r="BI4776" s="1"/>
      <c r="BJ4776" s="1"/>
      <c r="BK4776" s="1"/>
      <c r="BL4776" s="1"/>
      <c r="BM4776" s="1"/>
      <c r="BN4776" s="2"/>
      <c r="BO4776" s="1"/>
      <c r="BP4776" s="1"/>
      <c r="BQ4776" s="1"/>
      <c r="BR4776" s="2"/>
      <c r="BS4776" s="1"/>
      <c r="BT4776" s="1"/>
      <c r="BU4776" s="1"/>
      <c r="BV4776" s="1"/>
      <c r="BW4776" s="1"/>
      <c r="BX4776" s="1"/>
      <c r="BY4776" s="1"/>
      <c r="BZ4776" s="1"/>
      <c r="CA4776" s="1"/>
      <c r="CB4776" s="1"/>
      <c r="CC4776" s="1"/>
      <c r="CD4776" s="1"/>
      <c r="CE4776" s="1"/>
      <c r="CF4776" s="2"/>
      <c r="CG4776" s="1"/>
      <c r="CH4776" s="1"/>
      <c r="CI4776" s="2"/>
      <c r="CJ4776" s="1"/>
      <c r="CK4776" s="1"/>
      <c r="CL4776" s="1"/>
      <c r="CM4776" s="1"/>
      <c r="CN4776" s="1"/>
      <c r="CO4776" s="1"/>
      <c r="CP4776" s="1"/>
      <c r="CQ4776" s="1"/>
      <c r="CR4776" s="2"/>
      <c r="CS4776" s="2"/>
      <c r="CT4776" s="2"/>
      <c r="CU4776" s="2"/>
      <c r="CV4776" s="1"/>
      <c r="CW4776" s="1"/>
      <c r="CX4776" s="1"/>
      <c r="CY4776" s="1"/>
      <c r="CZ4776" s="1"/>
      <c r="DA4776" s="1"/>
      <c r="DB4776" s="1"/>
      <c r="DC4776" s="1"/>
      <c r="DD4776" s="1"/>
      <c r="DE4776" s="1"/>
      <c r="DF4776" s="1"/>
      <c r="DG4776" s="1"/>
      <c r="DH4776" s="1"/>
      <c r="DI4776" s="1"/>
      <c r="DJ4776" s="1"/>
      <c r="DK4776" s="1"/>
      <c r="DL4776" s="1"/>
      <c r="DM4776" s="1"/>
      <c r="DN4776" s="1"/>
      <c r="DO4776" s="1"/>
      <c r="DP4776" s="1"/>
      <c r="DQ4776" s="2"/>
      <c r="DR4776" s="1"/>
      <c r="DS4776" s="1"/>
      <c r="DT4776" s="1"/>
      <c r="DU4776" s="2"/>
      <c r="DV4776" s="1"/>
      <c r="DW4776" s="1"/>
    </row>
    <row r="4777" spans="1:127" x14ac:dyDescent="0.3">
      <c r="A4777" s="1"/>
      <c r="B4777" s="1"/>
      <c r="C4777" s="1"/>
      <c r="D4777" s="1"/>
      <c r="E4777" s="1"/>
      <c r="F4777" s="1"/>
      <c r="G4777" s="1"/>
      <c r="H4777" s="2"/>
      <c r="I4777" s="1"/>
      <c r="J4777" s="1"/>
      <c r="K4777" s="2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2"/>
      <c r="BF4777" s="1"/>
      <c r="BG4777" s="1"/>
      <c r="BH4777" s="1"/>
      <c r="BI4777" s="1"/>
      <c r="BJ4777" s="1"/>
      <c r="BK4777" s="1"/>
      <c r="BL4777" s="1"/>
      <c r="BM4777" s="1"/>
      <c r="BN4777" s="2"/>
      <c r="BO4777" s="1"/>
      <c r="BP4777" s="1"/>
      <c r="BQ4777" s="1"/>
      <c r="BR4777" s="2"/>
      <c r="BS4777" s="1"/>
      <c r="BT4777" s="1"/>
      <c r="BU4777" s="1"/>
      <c r="BV4777" s="1"/>
      <c r="BW4777" s="1"/>
      <c r="BX4777" s="1"/>
      <c r="BY4777" s="1"/>
      <c r="BZ4777" s="1"/>
      <c r="CA4777" s="1"/>
      <c r="CB4777" s="1"/>
      <c r="CC4777" s="1"/>
      <c r="CD4777" s="1"/>
      <c r="CE4777" s="1"/>
      <c r="CF4777" s="2"/>
      <c r="CG4777" s="1"/>
      <c r="CH4777" s="1"/>
      <c r="CI4777" s="2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  <c r="CV4777" s="1"/>
      <c r="CW4777" s="1"/>
      <c r="CX4777" s="1"/>
      <c r="CY4777" s="1"/>
      <c r="CZ4777" s="1"/>
      <c r="DA4777" s="1"/>
      <c r="DB4777" s="1"/>
      <c r="DC4777" s="1"/>
      <c r="DD4777" s="1"/>
      <c r="DE4777" s="1"/>
      <c r="DF4777" s="1"/>
      <c r="DG4777" s="1"/>
      <c r="DH4777" s="1"/>
      <c r="DI4777" s="1"/>
      <c r="DJ4777" s="1"/>
      <c r="DK4777" s="1"/>
      <c r="DL4777" s="1"/>
      <c r="DM4777" s="1"/>
      <c r="DN4777" s="1"/>
      <c r="DO4777" s="1"/>
      <c r="DP4777" s="1"/>
      <c r="DQ4777" s="2"/>
      <c r="DR4777" s="1"/>
      <c r="DS4777" s="1"/>
      <c r="DT4777" s="1"/>
      <c r="DU4777" s="1"/>
      <c r="DV4777" s="1"/>
      <c r="DW4777" s="1"/>
    </row>
    <row r="4778" spans="1:127" x14ac:dyDescent="0.3">
      <c r="A4778" s="1"/>
      <c r="B4778" s="1"/>
      <c r="C4778" s="1"/>
      <c r="D4778" s="1"/>
      <c r="E4778" s="1"/>
      <c r="F4778" s="1"/>
      <c r="G4778" s="2"/>
      <c r="H4778" s="2"/>
      <c r="I4778" s="1"/>
      <c r="J4778" s="1"/>
      <c r="K4778" s="2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2"/>
      <c r="BF4778" s="1"/>
      <c r="BG4778" s="1"/>
      <c r="BH4778" s="1"/>
      <c r="BI4778" s="1"/>
      <c r="BJ4778" s="1"/>
      <c r="BK4778" s="1"/>
      <c r="BL4778" s="1"/>
      <c r="BM4778" s="1"/>
      <c r="BN4778" s="2"/>
      <c r="BO4778" s="1"/>
      <c r="BP4778" s="1"/>
      <c r="BQ4778" s="1"/>
      <c r="BR4778" s="2"/>
      <c r="BS4778" s="1"/>
      <c r="BT4778" s="1"/>
      <c r="BU4778" s="1"/>
      <c r="BV4778" s="1"/>
      <c r="BW4778" s="1"/>
      <c r="BX4778" s="1"/>
      <c r="BY4778" s="1"/>
      <c r="BZ4778" s="1"/>
      <c r="CA4778" s="1"/>
      <c r="CB4778" s="1"/>
      <c r="CC4778" s="1"/>
      <c r="CD4778" s="1"/>
      <c r="CE4778" s="1"/>
      <c r="CF4778" s="2"/>
      <c r="CG4778" s="1"/>
      <c r="CH4778" s="1"/>
      <c r="CI4778" s="2"/>
      <c r="CJ4778" s="1"/>
      <c r="CK4778" s="1"/>
      <c r="CL4778" s="1"/>
      <c r="CM4778" s="1"/>
      <c r="CN4778" s="1"/>
      <c r="CO4778" s="1"/>
      <c r="CP4778" s="1"/>
      <c r="CQ4778" s="1"/>
      <c r="CR4778" s="2"/>
      <c r="CS4778" s="2"/>
      <c r="CT4778" s="2"/>
      <c r="CU4778" s="2"/>
      <c r="CV4778" s="1"/>
      <c r="CW4778" s="1"/>
      <c r="CX4778" s="1"/>
      <c r="CY4778" s="1"/>
      <c r="CZ4778" s="1"/>
      <c r="DA4778" s="1"/>
      <c r="DB4778" s="1"/>
      <c r="DC4778" s="1"/>
      <c r="DD4778" s="1"/>
      <c r="DE4778" s="1"/>
      <c r="DF4778" s="1"/>
      <c r="DG4778" s="1"/>
      <c r="DH4778" s="1"/>
      <c r="DI4778" s="1"/>
      <c r="DJ4778" s="1"/>
      <c r="DK4778" s="1"/>
      <c r="DL4778" s="1"/>
      <c r="DM4778" s="1"/>
      <c r="DN4778" s="1"/>
      <c r="DO4778" s="1"/>
      <c r="DP4778" s="1"/>
      <c r="DQ4778" s="2"/>
      <c r="DR4778" s="1"/>
      <c r="DS4778" s="1"/>
      <c r="DT4778" s="1"/>
      <c r="DU4778" s="2"/>
      <c r="DV4778" s="1"/>
      <c r="DW4778" s="1"/>
    </row>
    <row r="4779" spans="1:127" x14ac:dyDescent="0.3">
      <c r="A4779" s="1"/>
      <c r="B4779" s="1"/>
      <c r="C4779" s="1"/>
      <c r="D4779" s="1"/>
      <c r="E4779" s="1"/>
      <c r="F4779" s="1"/>
      <c r="G4779" s="2"/>
      <c r="H4779" s="2"/>
      <c r="I4779" s="1"/>
      <c r="J4779" s="1"/>
      <c r="K4779" s="2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2"/>
      <c r="BF4779" s="1"/>
      <c r="BG4779" s="1"/>
      <c r="BH4779" s="1"/>
      <c r="BI4779" s="1"/>
      <c r="BJ4779" s="1"/>
      <c r="BK4779" s="1"/>
      <c r="BL4779" s="1"/>
      <c r="BM4779" s="1"/>
      <c r="BN4779" s="2"/>
      <c r="BO4779" s="1"/>
      <c r="BP4779" s="1"/>
      <c r="BQ4779" s="1"/>
      <c r="BR4779" s="2"/>
      <c r="BS4779" s="1"/>
      <c r="BT4779" s="1"/>
      <c r="BU4779" s="1"/>
      <c r="BV4779" s="1"/>
      <c r="BW4779" s="1"/>
      <c r="BX4779" s="1"/>
      <c r="BY4779" s="1"/>
      <c r="BZ4779" s="1"/>
      <c r="CA4779" s="1"/>
      <c r="CB4779" s="1"/>
      <c r="CC4779" s="1"/>
      <c r="CD4779" s="1"/>
      <c r="CE4779" s="1"/>
      <c r="CF4779" s="2"/>
      <c r="CG4779" s="1"/>
      <c r="CH4779" s="1"/>
      <c r="CI4779" s="2"/>
      <c r="CJ4779" s="1"/>
      <c r="CK4779" s="1"/>
      <c r="CL4779" s="1"/>
      <c r="CM4779" s="1"/>
      <c r="CN4779" s="1"/>
      <c r="CO4779" s="1"/>
      <c r="CP4779" s="1"/>
      <c r="CQ4779" s="1"/>
      <c r="CR4779" s="2"/>
      <c r="CS4779" s="2"/>
      <c r="CT4779" s="2"/>
      <c r="CU4779" s="2"/>
      <c r="CV4779" s="1"/>
      <c r="CW4779" s="1"/>
      <c r="CX4779" s="1"/>
      <c r="CY4779" s="1"/>
      <c r="CZ4779" s="1"/>
      <c r="DA4779" s="1"/>
      <c r="DB4779" s="1"/>
      <c r="DC4779" s="1"/>
      <c r="DD4779" s="1"/>
      <c r="DE4779" s="1"/>
      <c r="DF4779" s="1"/>
      <c r="DG4779" s="1"/>
      <c r="DH4779" s="1"/>
      <c r="DI4779" s="1"/>
      <c r="DJ4779" s="1"/>
      <c r="DK4779" s="1"/>
      <c r="DL4779" s="1"/>
      <c r="DM4779" s="1"/>
      <c r="DN4779" s="1"/>
      <c r="DO4779" s="1"/>
      <c r="DP4779" s="1"/>
      <c r="DQ4779" s="2"/>
      <c r="DR4779" s="1"/>
      <c r="DS4779" s="1"/>
      <c r="DT4779" s="1"/>
      <c r="DU4779" s="2"/>
      <c r="DV4779" s="1"/>
      <c r="DW4779" s="1"/>
    </row>
    <row r="4780" spans="1:127" x14ac:dyDescent="0.3">
      <c r="A4780" s="1"/>
      <c r="B4780" s="1"/>
      <c r="C4780" s="1"/>
      <c r="D4780" s="1"/>
      <c r="E4780" s="1"/>
      <c r="F4780" s="1"/>
      <c r="G4780" s="2"/>
      <c r="H4780" s="2"/>
      <c r="I4780" s="1"/>
      <c r="J4780" s="1"/>
      <c r="K4780" s="2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2"/>
      <c r="BF4780" s="1"/>
      <c r="BG4780" s="1"/>
      <c r="BH4780" s="1"/>
      <c r="BI4780" s="1"/>
      <c r="BJ4780" s="1"/>
      <c r="BK4780" s="1"/>
      <c r="BL4780" s="1"/>
      <c r="BM4780" s="1"/>
      <c r="BN4780" s="2"/>
      <c r="BO4780" s="1"/>
      <c r="BP4780" s="1"/>
      <c r="BQ4780" s="1"/>
      <c r="BR4780" s="2"/>
      <c r="BS4780" s="1"/>
      <c r="BT4780" s="1"/>
      <c r="BU4780" s="1"/>
      <c r="BV4780" s="1"/>
      <c r="BW4780" s="1"/>
      <c r="BX4780" s="1"/>
      <c r="BY4780" s="1"/>
      <c r="BZ4780" s="1"/>
      <c r="CA4780" s="1"/>
      <c r="CB4780" s="1"/>
      <c r="CC4780" s="1"/>
      <c r="CD4780" s="1"/>
      <c r="CE4780" s="1"/>
      <c r="CF4780" s="2"/>
      <c r="CG4780" s="1"/>
      <c r="CH4780" s="1"/>
      <c r="CI4780" s="2"/>
      <c r="CJ4780" s="1"/>
      <c r="CK4780" s="1"/>
      <c r="CL4780" s="1"/>
      <c r="CM4780" s="1"/>
      <c r="CN4780" s="1"/>
      <c r="CO4780" s="1"/>
      <c r="CP4780" s="1"/>
      <c r="CQ4780" s="1"/>
      <c r="CR4780" s="2"/>
      <c r="CS4780" s="2"/>
      <c r="CT4780" s="2"/>
      <c r="CU4780" s="2"/>
      <c r="CV4780" s="1"/>
      <c r="CW4780" s="1"/>
      <c r="CX4780" s="1"/>
      <c r="CY4780" s="1"/>
      <c r="CZ4780" s="1"/>
      <c r="DA4780" s="1"/>
      <c r="DB4780" s="1"/>
      <c r="DC4780" s="1"/>
      <c r="DD4780" s="1"/>
      <c r="DE4780" s="1"/>
      <c r="DF4780" s="1"/>
      <c r="DG4780" s="1"/>
      <c r="DH4780" s="1"/>
      <c r="DI4780" s="1"/>
      <c r="DJ4780" s="1"/>
      <c r="DK4780" s="1"/>
      <c r="DL4780" s="1"/>
      <c r="DM4780" s="1"/>
      <c r="DN4780" s="1"/>
      <c r="DO4780" s="1"/>
      <c r="DP4780" s="1"/>
      <c r="DQ4780" s="2"/>
      <c r="DR4780" s="1"/>
      <c r="DS4780" s="1"/>
      <c r="DT4780" s="1"/>
      <c r="DU4780" s="2"/>
      <c r="DV4780" s="1"/>
      <c r="DW4780" s="1"/>
    </row>
    <row r="4781" spans="1:127" x14ac:dyDescent="0.3">
      <c r="A4781" s="1"/>
      <c r="B4781" s="1"/>
      <c r="C4781" s="1"/>
      <c r="D4781" s="1"/>
      <c r="E4781" s="1"/>
      <c r="F4781" s="1"/>
      <c r="G4781" s="2"/>
      <c r="H4781" s="2"/>
      <c r="I4781" s="1"/>
      <c r="J4781" s="1"/>
      <c r="K4781" s="2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2"/>
      <c r="BF4781" s="1"/>
      <c r="BG4781" s="1"/>
      <c r="BH4781" s="1"/>
      <c r="BI4781" s="1"/>
      <c r="BJ4781" s="1"/>
      <c r="BK4781" s="1"/>
      <c r="BL4781" s="1"/>
      <c r="BM4781" s="1"/>
      <c r="BN4781" s="2"/>
      <c r="BO4781" s="1"/>
      <c r="BP4781" s="1"/>
      <c r="BQ4781" s="1"/>
      <c r="BR4781" s="2"/>
      <c r="BS4781" s="1"/>
      <c r="BT4781" s="1"/>
      <c r="BU4781" s="1"/>
      <c r="BV4781" s="1"/>
      <c r="BW4781" s="1"/>
      <c r="BX4781" s="1"/>
      <c r="BY4781" s="1"/>
      <c r="BZ4781" s="1"/>
      <c r="CA4781" s="1"/>
      <c r="CB4781" s="1"/>
      <c r="CC4781" s="1"/>
      <c r="CD4781" s="1"/>
      <c r="CE4781" s="1"/>
      <c r="CF4781" s="2"/>
      <c r="CG4781" s="1"/>
      <c r="CH4781" s="1"/>
      <c r="CI4781" s="2"/>
      <c r="CJ4781" s="1"/>
      <c r="CK4781" s="1"/>
      <c r="CL4781" s="1"/>
      <c r="CM4781" s="1"/>
      <c r="CN4781" s="1"/>
      <c r="CO4781" s="1"/>
      <c r="CP4781" s="1"/>
      <c r="CQ4781" s="1"/>
      <c r="CR4781" s="2"/>
      <c r="CS4781" s="2"/>
      <c r="CT4781" s="2"/>
      <c r="CU4781" s="2"/>
      <c r="CV4781" s="1"/>
      <c r="CW4781" s="1"/>
      <c r="CX4781" s="1"/>
      <c r="CY4781" s="1"/>
      <c r="CZ4781" s="1"/>
      <c r="DA4781" s="1"/>
      <c r="DB4781" s="1"/>
      <c r="DC4781" s="1"/>
      <c r="DD4781" s="1"/>
      <c r="DE4781" s="1"/>
      <c r="DF4781" s="1"/>
      <c r="DG4781" s="1"/>
      <c r="DH4781" s="1"/>
      <c r="DI4781" s="1"/>
      <c r="DJ4781" s="1"/>
      <c r="DK4781" s="1"/>
      <c r="DL4781" s="1"/>
      <c r="DM4781" s="1"/>
      <c r="DN4781" s="1"/>
      <c r="DO4781" s="1"/>
      <c r="DP4781" s="1"/>
      <c r="DQ4781" s="2"/>
      <c r="DR4781" s="1"/>
      <c r="DS4781" s="1"/>
      <c r="DT4781" s="1"/>
      <c r="DU4781" s="2"/>
      <c r="DV4781" s="1"/>
      <c r="DW4781" s="1"/>
    </row>
    <row r="4782" spans="1:127" x14ac:dyDescent="0.3">
      <c r="A4782" s="1"/>
      <c r="B4782" s="1"/>
      <c r="C4782" s="1"/>
      <c r="D4782" s="1"/>
      <c r="E4782" s="1"/>
      <c r="F4782" s="1"/>
      <c r="G4782" s="2"/>
      <c r="H4782" s="2"/>
      <c r="I4782" s="1"/>
      <c r="J4782" s="1"/>
      <c r="K4782" s="2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2"/>
      <c r="BF4782" s="1"/>
      <c r="BG4782" s="1"/>
      <c r="BH4782" s="1"/>
      <c r="BI4782" s="1"/>
      <c r="BJ4782" s="1"/>
      <c r="BK4782" s="1"/>
      <c r="BL4782" s="1"/>
      <c r="BM4782" s="1"/>
      <c r="BN4782" s="2"/>
      <c r="BO4782" s="1"/>
      <c r="BP4782" s="1"/>
      <c r="BQ4782" s="1"/>
      <c r="BR4782" s="2"/>
      <c r="BS4782" s="1"/>
      <c r="BT4782" s="1"/>
      <c r="BU4782" s="1"/>
      <c r="BV4782" s="1"/>
      <c r="BW4782" s="1"/>
      <c r="BX4782" s="1"/>
      <c r="BY4782" s="1"/>
      <c r="BZ4782" s="1"/>
      <c r="CA4782" s="1"/>
      <c r="CB4782" s="1"/>
      <c r="CC4782" s="1"/>
      <c r="CD4782" s="1"/>
      <c r="CE4782" s="1"/>
      <c r="CF4782" s="2"/>
      <c r="CG4782" s="1"/>
      <c r="CH4782" s="1"/>
      <c r="CI4782" s="2"/>
      <c r="CJ4782" s="1"/>
      <c r="CK4782" s="1"/>
      <c r="CL4782" s="1"/>
      <c r="CM4782" s="1"/>
      <c r="CN4782" s="1"/>
      <c r="CO4782" s="1"/>
      <c r="CP4782" s="1"/>
      <c r="CQ4782" s="1"/>
      <c r="CR4782" s="2"/>
      <c r="CS4782" s="2"/>
      <c r="CT4782" s="2"/>
      <c r="CU4782" s="2"/>
      <c r="CV4782" s="1"/>
      <c r="CW4782" s="1"/>
      <c r="CX4782" s="1"/>
      <c r="CY4782" s="1"/>
      <c r="CZ4782" s="1"/>
      <c r="DA4782" s="1"/>
      <c r="DB4782" s="1"/>
      <c r="DC4782" s="1"/>
      <c r="DD4782" s="1"/>
      <c r="DE4782" s="1"/>
      <c r="DF4782" s="1"/>
      <c r="DG4782" s="1"/>
      <c r="DH4782" s="1"/>
      <c r="DI4782" s="1"/>
      <c r="DJ4782" s="1"/>
      <c r="DK4782" s="1"/>
      <c r="DL4782" s="1"/>
      <c r="DM4782" s="1"/>
      <c r="DN4782" s="1"/>
      <c r="DO4782" s="1"/>
      <c r="DP4782" s="1"/>
      <c r="DQ4782" s="2"/>
      <c r="DR4782" s="1"/>
      <c r="DS4782" s="1"/>
      <c r="DT4782" s="1"/>
      <c r="DU4782" s="2"/>
      <c r="DV4782" s="1"/>
      <c r="DW4782" s="1"/>
    </row>
    <row r="4783" spans="1:127" x14ac:dyDescent="0.3">
      <c r="A4783" s="1"/>
      <c r="B4783" s="1"/>
      <c r="C4783" s="1"/>
      <c r="D4783" s="1"/>
      <c r="E4783" s="1"/>
      <c r="F4783" s="1"/>
      <c r="G4783" s="2"/>
      <c r="H4783" s="2"/>
      <c r="I4783" s="1"/>
      <c r="J4783" s="1"/>
      <c r="K4783" s="2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2"/>
      <c r="BF4783" s="1"/>
      <c r="BG4783" s="1"/>
      <c r="BH4783" s="1"/>
      <c r="BI4783" s="1"/>
      <c r="BJ4783" s="1"/>
      <c r="BK4783" s="1"/>
      <c r="BL4783" s="1"/>
      <c r="BM4783" s="1"/>
      <c r="BN4783" s="2"/>
      <c r="BO4783" s="1"/>
      <c r="BP4783" s="1"/>
      <c r="BQ4783" s="1"/>
      <c r="BR4783" s="2"/>
      <c r="BS4783" s="1"/>
      <c r="BT4783" s="1"/>
      <c r="BU4783" s="1"/>
      <c r="BV4783" s="1"/>
      <c r="BW4783" s="1"/>
      <c r="BX4783" s="1"/>
      <c r="BY4783" s="1"/>
      <c r="BZ4783" s="1"/>
      <c r="CA4783" s="1"/>
      <c r="CB4783" s="1"/>
      <c r="CC4783" s="1"/>
      <c r="CD4783" s="1"/>
      <c r="CE4783" s="1"/>
      <c r="CF4783" s="2"/>
      <c r="CG4783" s="1"/>
      <c r="CH4783" s="1"/>
      <c r="CI4783" s="2"/>
      <c r="CJ4783" s="1"/>
      <c r="CK4783" s="1"/>
      <c r="CL4783" s="1"/>
      <c r="CM4783" s="1"/>
      <c r="CN4783" s="1"/>
      <c r="CO4783" s="1"/>
      <c r="CP4783" s="1"/>
      <c r="CQ4783" s="1"/>
      <c r="CR4783" s="2"/>
      <c r="CS4783" s="2"/>
      <c r="CT4783" s="2"/>
      <c r="CU4783" s="2"/>
      <c r="CV4783" s="1"/>
      <c r="CW4783" s="1"/>
      <c r="CX4783" s="1"/>
      <c r="CY4783" s="1"/>
      <c r="CZ4783" s="1"/>
      <c r="DA4783" s="1"/>
      <c r="DB4783" s="1"/>
      <c r="DC4783" s="1"/>
      <c r="DD4783" s="1"/>
      <c r="DE4783" s="1"/>
      <c r="DF4783" s="1"/>
      <c r="DG4783" s="1"/>
      <c r="DH4783" s="1"/>
      <c r="DI4783" s="1"/>
      <c r="DJ4783" s="1"/>
      <c r="DK4783" s="1"/>
      <c r="DL4783" s="1"/>
      <c r="DM4783" s="1"/>
      <c r="DN4783" s="1"/>
      <c r="DO4783" s="1"/>
      <c r="DP4783" s="1"/>
      <c r="DQ4783" s="2"/>
      <c r="DR4783" s="1"/>
      <c r="DS4783" s="1"/>
      <c r="DT4783" s="1"/>
      <c r="DU4783" s="2"/>
      <c r="DV4783" s="1"/>
      <c r="DW4783" s="1"/>
    </row>
    <row r="4784" spans="1:127" x14ac:dyDescent="0.3">
      <c r="A4784" s="1"/>
      <c r="B4784" s="1"/>
      <c r="C4784" s="1"/>
      <c r="D4784" s="1"/>
      <c r="E4784" s="1"/>
      <c r="F4784" s="1"/>
      <c r="G4784" s="2"/>
      <c r="H4784" s="2"/>
      <c r="I4784" s="1"/>
      <c r="J4784" s="1"/>
      <c r="K4784" s="2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2"/>
      <c r="BF4784" s="1"/>
      <c r="BG4784" s="1"/>
      <c r="BH4784" s="1"/>
      <c r="BI4784" s="1"/>
      <c r="BJ4784" s="1"/>
      <c r="BK4784" s="1"/>
      <c r="BL4784" s="1"/>
      <c r="BM4784" s="1"/>
      <c r="BN4784" s="2"/>
      <c r="BO4784" s="1"/>
      <c r="BP4784" s="1"/>
      <c r="BQ4784" s="1"/>
      <c r="BR4784" s="2"/>
      <c r="BS4784" s="1"/>
      <c r="BT4784" s="1"/>
      <c r="BU4784" s="1"/>
      <c r="BV4784" s="1"/>
      <c r="BW4784" s="1"/>
      <c r="BX4784" s="1"/>
      <c r="BY4784" s="1"/>
      <c r="BZ4784" s="1"/>
      <c r="CA4784" s="1"/>
      <c r="CB4784" s="1"/>
      <c r="CC4784" s="1"/>
      <c r="CD4784" s="1"/>
      <c r="CE4784" s="1"/>
      <c r="CF4784" s="2"/>
      <c r="CG4784" s="1"/>
      <c r="CH4784" s="1"/>
      <c r="CI4784" s="2"/>
      <c r="CJ4784" s="1"/>
      <c r="CK4784" s="1"/>
      <c r="CL4784" s="1"/>
      <c r="CM4784" s="1"/>
      <c r="CN4784" s="1"/>
      <c r="CO4784" s="1"/>
      <c r="CP4784" s="1"/>
      <c r="CQ4784" s="1"/>
      <c r="CR4784" s="2"/>
      <c r="CS4784" s="2"/>
      <c r="CT4784" s="2"/>
      <c r="CU4784" s="2"/>
      <c r="CV4784" s="1"/>
      <c r="CW4784" s="1"/>
      <c r="CX4784" s="1"/>
      <c r="CY4784" s="1"/>
      <c r="CZ4784" s="1"/>
      <c r="DA4784" s="1"/>
      <c r="DB4784" s="1"/>
      <c r="DC4784" s="1"/>
      <c r="DD4784" s="1"/>
      <c r="DE4784" s="1"/>
      <c r="DF4784" s="1"/>
      <c r="DG4784" s="1"/>
      <c r="DH4784" s="1"/>
      <c r="DI4784" s="1"/>
      <c r="DJ4784" s="1"/>
      <c r="DK4784" s="1"/>
      <c r="DL4784" s="1"/>
      <c r="DM4784" s="1"/>
      <c r="DN4784" s="1"/>
      <c r="DO4784" s="1"/>
      <c r="DP4784" s="1"/>
      <c r="DQ4784" s="2"/>
      <c r="DR4784" s="1"/>
      <c r="DS4784" s="1"/>
      <c r="DT4784" s="1"/>
      <c r="DU4784" s="2"/>
      <c r="DV4784" s="1"/>
      <c r="DW4784" s="1"/>
    </row>
    <row r="4785" spans="1:127" x14ac:dyDescent="0.3">
      <c r="A4785" s="1"/>
      <c r="B4785" s="1"/>
      <c r="C4785" s="1"/>
      <c r="D4785" s="1"/>
      <c r="E4785" s="1"/>
      <c r="F4785" s="1"/>
      <c r="G4785" s="2"/>
      <c r="H4785" s="2"/>
      <c r="I4785" s="1"/>
      <c r="J4785" s="1"/>
      <c r="K4785" s="2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2"/>
      <c r="BF4785" s="1"/>
      <c r="BG4785" s="1"/>
      <c r="BH4785" s="1"/>
      <c r="BI4785" s="1"/>
      <c r="BJ4785" s="1"/>
      <c r="BK4785" s="1"/>
      <c r="BL4785" s="1"/>
      <c r="BM4785" s="1"/>
      <c r="BN4785" s="2"/>
      <c r="BO4785" s="1"/>
      <c r="BP4785" s="1"/>
      <c r="BQ4785" s="1"/>
      <c r="BR4785" s="2"/>
      <c r="BS4785" s="1"/>
      <c r="BT4785" s="1"/>
      <c r="BU4785" s="1"/>
      <c r="BV4785" s="1"/>
      <c r="BW4785" s="1"/>
      <c r="BX4785" s="1"/>
      <c r="BY4785" s="1"/>
      <c r="BZ4785" s="1"/>
      <c r="CA4785" s="1"/>
      <c r="CB4785" s="1"/>
      <c r="CC4785" s="1"/>
      <c r="CD4785" s="1"/>
      <c r="CE4785" s="1"/>
      <c r="CF4785" s="2"/>
      <c r="CG4785" s="1"/>
      <c r="CH4785" s="1"/>
      <c r="CI4785" s="2"/>
      <c r="CJ4785" s="1"/>
      <c r="CK4785" s="1"/>
      <c r="CL4785" s="1"/>
      <c r="CM4785" s="1"/>
      <c r="CN4785" s="1"/>
      <c r="CO4785" s="1"/>
      <c r="CP4785" s="1"/>
      <c r="CQ4785" s="1"/>
      <c r="CR4785" s="2"/>
      <c r="CS4785" s="2"/>
      <c r="CT4785" s="2"/>
      <c r="CU4785" s="2"/>
      <c r="CV4785" s="1"/>
      <c r="CW4785" s="1"/>
      <c r="CX4785" s="1"/>
      <c r="CY4785" s="1"/>
      <c r="CZ4785" s="1"/>
      <c r="DA4785" s="1"/>
      <c r="DB4785" s="1"/>
      <c r="DC4785" s="1"/>
      <c r="DD4785" s="1"/>
      <c r="DE4785" s="1"/>
      <c r="DF4785" s="1"/>
      <c r="DG4785" s="1"/>
      <c r="DH4785" s="1"/>
      <c r="DI4785" s="1"/>
      <c r="DJ4785" s="1"/>
      <c r="DK4785" s="1"/>
      <c r="DL4785" s="1"/>
      <c r="DM4785" s="1"/>
      <c r="DN4785" s="1"/>
      <c r="DO4785" s="1"/>
      <c r="DP4785" s="1"/>
      <c r="DQ4785" s="2"/>
      <c r="DR4785" s="1"/>
      <c r="DS4785" s="1"/>
      <c r="DT4785" s="1"/>
      <c r="DU4785" s="2"/>
      <c r="DV4785" s="1"/>
      <c r="DW4785" s="1"/>
    </row>
    <row r="4786" spans="1:127" x14ac:dyDescent="0.3">
      <c r="A4786" s="1"/>
      <c r="B4786" s="1"/>
      <c r="C4786" s="1"/>
      <c r="D4786" s="1"/>
      <c r="E4786" s="1"/>
      <c r="F4786" s="1"/>
      <c r="G4786" s="1"/>
      <c r="H4786" s="2"/>
      <c r="I4786" s="1"/>
      <c r="J4786" s="1"/>
      <c r="K4786" s="2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2"/>
      <c r="BF4786" s="1"/>
      <c r="BG4786" s="1"/>
      <c r="BH4786" s="1"/>
      <c r="BI4786" s="1"/>
      <c r="BJ4786" s="1"/>
      <c r="BK4786" s="1"/>
      <c r="BL4786" s="1"/>
      <c r="BM4786" s="1"/>
      <c r="BN4786" s="2"/>
      <c r="BO4786" s="1"/>
      <c r="BP4786" s="1"/>
      <c r="BQ4786" s="1"/>
      <c r="BR4786" s="2"/>
      <c r="BS4786" s="1"/>
      <c r="BT4786" s="1"/>
      <c r="BU4786" s="1"/>
      <c r="BV4786" s="1"/>
      <c r="BW4786" s="1"/>
      <c r="BX4786" s="1"/>
      <c r="BY4786" s="1"/>
      <c r="BZ4786" s="1"/>
      <c r="CA4786" s="1"/>
      <c r="CB4786" s="1"/>
      <c r="CC4786" s="1"/>
      <c r="CD4786" s="1"/>
      <c r="CE4786" s="1"/>
      <c r="CF4786" s="2"/>
      <c r="CG4786" s="1"/>
      <c r="CH4786" s="1"/>
      <c r="CI4786" s="2"/>
      <c r="CJ4786" s="1"/>
      <c r="CK4786" s="1"/>
      <c r="CL4786" s="1"/>
      <c r="CM4786" s="1"/>
      <c r="CN4786" s="1"/>
      <c r="CO4786" s="1"/>
      <c r="CP4786" s="1"/>
      <c r="CQ4786" s="1"/>
      <c r="CR4786" s="1"/>
      <c r="CS4786" s="1"/>
      <c r="CT4786" s="1"/>
      <c r="CU4786" s="1"/>
      <c r="CV4786" s="1"/>
      <c r="CW4786" s="1"/>
      <c r="CX4786" s="1"/>
      <c r="CY4786" s="1"/>
      <c r="CZ4786" s="1"/>
      <c r="DA4786" s="1"/>
      <c r="DB4786" s="1"/>
      <c r="DC4786" s="1"/>
      <c r="DD4786" s="1"/>
      <c r="DE4786" s="1"/>
      <c r="DF4786" s="1"/>
      <c r="DG4786" s="1"/>
      <c r="DH4786" s="1"/>
      <c r="DI4786" s="1"/>
      <c r="DJ4786" s="1"/>
      <c r="DK4786" s="1"/>
      <c r="DL4786" s="1"/>
      <c r="DM4786" s="1"/>
      <c r="DN4786" s="1"/>
      <c r="DO4786" s="1"/>
      <c r="DP4786" s="1"/>
      <c r="DQ4786" s="2"/>
      <c r="DR4786" s="1"/>
      <c r="DS4786" s="1"/>
      <c r="DT4786" s="1"/>
      <c r="DU4786" s="2"/>
      <c r="DV4786" s="1"/>
      <c r="DW4786" s="1"/>
    </row>
    <row r="4787" spans="1:127" x14ac:dyDescent="0.3">
      <c r="A4787" s="1"/>
      <c r="B4787" s="1"/>
      <c r="C4787" s="1"/>
      <c r="D4787" s="1"/>
      <c r="E4787" s="1"/>
      <c r="F4787" s="1"/>
      <c r="G4787" s="1"/>
      <c r="H4787" s="2"/>
      <c r="I4787" s="1"/>
      <c r="J4787" s="1"/>
      <c r="K4787" s="2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2"/>
      <c r="BF4787" s="1"/>
      <c r="BG4787" s="1"/>
      <c r="BH4787" s="1"/>
      <c r="BI4787" s="1"/>
      <c r="BJ4787" s="1"/>
      <c r="BK4787" s="1"/>
      <c r="BL4787" s="1"/>
      <c r="BM4787" s="1"/>
      <c r="BN4787" s="2"/>
      <c r="BO4787" s="1"/>
      <c r="BP4787" s="1"/>
      <c r="BQ4787" s="1"/>
      <c r="BR4787" s="2"/>
      <c r="BS4787" s="1"/>
      <c r="BT4787" s="1"/>
      <c r="BU4787" s="1"/>
      <c r="BV4787" s="1"/>
      <c r="BW4787" s="1"/>
      <c r="BX4787" s="1"/>
      <c r="BY4787" s="1"/>
      <c r="BZ4787" s="1"/>
      <c r="CA4787" s="1"/>
      <c r="CB4787" s="1"/>
      <c r="CC4787" s="1"/>
      <c r="CD4787" s="1"/>
      <c r="CE4787" s="1"/>
      <c r="CF4787" s="2"/>
      <c r="CG4787" s="1"/>
      <c r="CH4787" s="1"/>
      <c r="CI4787" s="2"/>
      <c r="CJ4787" s="1"/>
      <c r="CK4787" s="1"/>
      <c r="CL4787" s="1"/>
      <c r="CM4787" s="1"/>
      <c r="CN4787" s="1"/>
      <c r="CO4787" s="1"/>
      <c r="CP4787" s="1"/>
      <c r="CQ4787" s="1"/>
      <c r="CR4787" s="1"/>
      <c r="CS4787" s="1"/>
      <c r="CT4787" s="1"/>
      <c r="CU4787" s="1"/>
      <c r="CV4787" s="1"/>
      <c r="CW4787" s="1"/>
      <c r="CX4787" s="1"/>
      <c r="CY4787" s="1"/>
      <c r="CZ4787" s="1"/>
      <c r="DA4787" s="1"/>
      <c r="DB4787" s="1"/>
      <c r="DC4787" s="1"/>
      <c r="DD4787" s="1"/>
      <c r="DE4787" s="1"/>
      <c r="DF4787" s="1"/>
      <c r="DG4787" s="1"/>
      <c r="DH4787" s="1"/>
      <c r="DI4787" s="1"/>
      <c r="DJ4787" s="1"/>
      <c r="DK4787" s="1"/>
      <c r="DL4787" s="1"/>
      <c r="DM4787" s="1"/>
      <c r="DN4787" s="1"/>
      <c r="DO4787" s="1"/>
      <c r="DP4787" s="1"/>
      <c r="DQ4787" s="2"/>
      <c r="DR4787" s="1"/>
      <c r="DS4787" s="1"/>
      <c r="DT4787" s="1"/>
      <c r="DU4787" s="2"/>
      <c r="DV4787" s="1"/>
      <c r="DW4787" s="1"/>
    </row>
    <row r="4788" spans="1:127" x14ac:dyDescent="0.3">
      <c r="A4788" s="1"/>
      <c r="B4788" s="1"/>
      <c r="C4788" s="1"/>
      <c r="D4788" s="1"/>
      <c r="E4788" s="1"/>
      <c r="F4788" s="1"/>
      <c r="G4788" s="2"/>
      <c r="H4788" s="2"/>
      <c r="I4788" s="1"/>
      <c r="J4788" s="1"/>
      <c r="K4788" s="2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2"/>
      <c r="BF4788" s="1"/>
      <c r="BG4788" s="1"/>
      <c r="BH4788" s="1"/>
      <c r="BI4788" s="1"/>
      <c r="BJ4788" s="1"/>
      <c r="BK4788" s="1"/>
      <c r="BL4788" s="1"/>
      <c r="BM4788" s="1"/>
      <c r="BN4788" s="2"/>
      <c r="BO4788" s="1"/>
      <c r="BP4788" s="1"/>
      <c r="BQ4788" s="1"/>
      <c r="BR4788" s="2"/>
      <c r="BS4788" s="1"/>
      <c r="BT4788" s="1"/>
      <c r="BU4788" s="1"/>
      <c r="BV4788" s="1"/>
      <c r="BW4788" s="1"/>
      <c r="BX4788" s="1"/>
      <c r="BY4788" s="1"/>
      <c r="BZ4788" s="1"/>
      <c r="CA4788" s="1"/>
      <c r="CB4788" s="1"/>
      <c r="CC4788" s="1"/>
      <c r="CD4788" s="1"/>
      <c r="CE4788" s="1"/>
      <c r="CF4788" s="2"/>
      <c r="CG4788" s="1"/>
      <c r="CH4788" s="1"/>
      <c r="CI4788" s="2"/>
      <c r="CJ4788" s="1"/>
      <c r="CK4788" s="1"/>
      <c r="CL4788" s="1"/>
      <c r="CM4788" s="1"/>
      <c r="CN4788" s="1"/>
      <c r="CO4788" s="1"/>
      <c r="CP4788" s="1"/>
      <c r="CQ4788" s="1"/>
      <c r="CR4788" s="2"/>
      <c r="CS4788" s="2"/>
      <c r="CT4788" s="2"/>
      <c r="CU4788" s="2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2"/>
      <c r="DR4788" s="1"/>
      <c r="DS4788" s="1"/>
      <c r="DT4788" s="1"/>
      <c r="DU4788" s="2"/>
      <c r="DV4788" s="1"/>
      <c r="DW4788" s="1"/>
    </row>
    <row r="4789" spans="1:127" x14ac:dyDescent="0.3">
      <c r="A4789" s="1"/>
      <c r="B4789" s="1"/>
      <c r="C4789" s="1"/>
      <c r="D4789" s="1"/>
      <c r="E4789" s="1"/>
      <c r="F4789" s="1"/>
      <c r="G4789" s="2"/>
      <c r="H4789" s="2"/>
      <c r="I4789" s="1"/>
      <c r="J4789" s="1"/>
      <c r="K4789" s="2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2"/>
      <c r="BF4789" s="1"/>
      <c r="BG4789" s="1"/>
      <c r="BH4789" s="1"/>
      <c r="BI4789" s="1"/>
      <c r="BJ4789" s="1"/>
      <c r="BK4789" s="1"/>
      <c r="BL4789" s="1"/>
      <c r="BM4789" s="1"/>
      <c r="BN4789" s="2"/>
      <c r="BO4789" s="1"/>
      <c r="BP4789" s="1"/>
      <c r="BQ4789" s="1"/>
      <c r="BR4789" s="2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2"/>
      <c r="CG4789" s="1"/>
      <c r="CH4789" s="1"/>
      <c r="CI4789" s="2"/>
      <c r="CJ4789" s="1"/>
      <c r="CK4789" s="1"/>
      <c r="CL4789" s="1"/>
      <c r="CM4789" s="1"/>
      <c r="CN4789" s="1"/>
      <c r="CO4789" s="1"/>
      <c r="CP4789" s="1"/>
      <c r="CQ4789" s="1"/>
      <c r="CR4789" s="2"/>
      <c r="CS4789" s="2"/>
      <c r="CT4789" s="2"/>
      <c r="CU4789" s="2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2"/>
      <c r="DR4789" s="1"/>
      <c r="DS4789" s="1"/>
      <c r="DT4789" s="1"/>
      <c r="DU4789" s="2"/>
      <c r="DV4789" s="1"/>
      <c r="DW4789" s="1"/>
    </row>
    <row r="4790" spans="1:127" x14ac:dyDescent="0.3">
      <c r="A4790" s="1"/>
      <c r="B4790" s="1"/>
      <c r="C4790" s="1"/>
      <c r="D4790" s="1"/>
      <c r="E4790" s="1"/>
      <c r="F4790" s="1"/>
      <c r="G4790" s="2"/>
      <c r="H4790" s="2"/>
      <c r="I4790" s="1"/>
      <c r="J4790" s="1"/>
      <c r="K4790" s="2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2"/>
      <c r="BF4790" s="1"/>
      <c r="BG4790" s="1"/>
      <c r="BH4790" s="1"/>
      <c r="BI4790" s="1"/>
      <c r="BJ4790" s="1"/>
      <c r="BK4790" s="1"/>
      <c r="BL4790" s="1"/>
      <c r="BM4790" s="1"/>
      <c r="BN4790" s="2"/>
      <c r="BO4790" s="1"/>
      <c r="BP4790" s="1"/>
      <c r="BQ4790" s="1"/>
      <c r="BR4790" s="2"/>
      <c r="BS4790" s="1"/>
      <c r="BT4790" s="1"/>
      <c r="BU4790" s="1"/>
      <c r="BV4790" s="1"/>
      <c r="BW4790" s="1"/>
      <c r="BX4790" s="1"/>
      <c r="BY4790" s="1"/>
      <c r="BZ4790" s="1"/>
      <c r="CA4790" s="1"/>
      <c r="CB4790" s="1"/>
      <c r="CC4790" s="1"/>
      <c r="CD4790" s="1"/>
      <c r="CE4790" s="1"/>
      <c r="CF4790" s="2"/>
      <c r="CG4790" s="1"/>
      <c r="CH4790" s="1"/>
      <c r="CI4790" s="2"/>
      <c r="CJ4790" s="1"/>
      <c r="CK4790" s="1"/>
      <c r="CL4790" s="1"/>
      <c r="CM4790" s="1"/>
      <c r="CN4790" s="1"/>
      <c r="CO4790" s="1"/>
      <c r="CP4790" s="1"/>
      <c r="CQ4790" s="1"/>
      <c r="CR4790" s="2"/>
      <c r="CS4790" s="2"/>
      <c r="CT4790" s="2"/>
      <c r="CU4790" s="2"/>
      <c r="CV4790" s="1"/>
      <c r="CW4790" s="1"/>
      <c r="CX4790" s="1"/>
      <c r="CY4790" s="1"/>
      <c r="CZ4790" s="1"/>
      <c r="DA4790" s="1"/>
      <c r="DB4790" s="1"/>
      <c r="DC4790" s="1"/>
      <c r="DD4790" s="1"/>
      <c r="DE4790" s="1"/>
      <c r="DF4790" s="1"/>
      <c r="DG4790" s="1"/>
      <c r="DH4790" s="1"/>
      <c r="DI4790" s="1"/>
      <c r="DJ4790" s="1"/>
      <c r="DK4790" s="1"/>
      <c r="DL4790" s="1"/>
      <c r="DM4790" s="1"/>
      <c r="DN4790" s="1"/>
      <c r="DO4790" s="1"/>
      <c r="DP4790" s="1"/>
      <c r="DQ4790" s="2"/>
      <c r="DR4790" s="1"/>
      <c r="DS4790" s="1"/>
      <c r="DT4790" s="1"/>
      <c r="DU4790" s="2"/>
      <c r="DV4790" s="1"/>
      <c r="DW4790" s="1"/>
    </row>
    <row r="4791" spans="1:127" x14ac:dyDescent="0.3">
      <c r="A4791" s="1"/>
      <c r="B4791" s="1"/>
      <c r="C4791" s="1"/>
      <c r="D4791" s="1"/>
      <c r="E4791" s="1"/>
      <c r="F4791" s="1"/>
      <c r="G4791" s="2"/>
      <c r="H4791" s="2"/>
      <c r="I4791" s="1"/>
      <c r="J4791" s="1"/>
      <c r="K4791" s="2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2"/>
      <c r="BF4791" s="1"/>
      <c r="BG4791" s="1"/>
      <c r="BH4791" s="1"/>
      <c r="BI4791" s="1"/>
      <c r="BJ4791" s="1"/>
      <c r="BK4791" s="1"/>
      <c r="BL4791" s="1"/>
      <c r="BM4791" s="1"/>
      <c r="BN4791" s="2"/>
      <c r="BO4791" s="1"/>
      <c r="BP4791" s="1"/>
      <c r="BQ4791" s="1"/>
      <c r="BR4791" s="2"/>
      <c r="BS4791" s="1"/>
      <c r="BT4791" s="1"/>
      <c r="BU4791" s="1"/>
      <c r="BV4791" s="1"/>
      <c r="BW4791" s="1"/>
      <c r="BX4791" s="1"/>
      <c r="BY4791" s="1"/>
      <c r="BZ4791" s="1"/>
      <c r="CA4791" s="1"/>
      <c r="CB4791" s="1"/>
      <c r="CC4791" s="1"/>
      <c r="CD4791" s="1"/>
      <c r="CE4791" s="1"/>
      <c r="CF4791" s="2"/>
      <c r="CG4791" s="1"/>
      <c r="CH4791" s="1"/>
      <c r="CI4791" s="2"/>
      <c r="CJ4791" s="1"/>
      <c r="CK4791" s="1"/>
      <c r="CL4791" s="1"/>
      <c r="CM4791" s="1"/>
      <c r="CN4791" s="1"/>
      <c r="CO4791" s="1"/>
      <c r="CP4791" s="1"/>
      <c r="CQ4791" s="1"/>
      <c r="CR4791" s="2"/>
      <c r="CS4791" s="2"/>
      <c r="CT4791" s="2"/>
      <c r="CU4791" s="2"/>
      <c r="CV4791" s="1"/>
      <c r="CW4791" s="1"/>
      <c r="CX4791" s="1"/>
      <c r="CY4791" s="1"/>
      <c r="CZ4791" s="1"/>
      <c r="DA4791" s="1"/>
      <c r="DB4791" s="1"/>
      <c r="DC4791" s="1"/>
      <c r="DD4791" s="1"/>
      <c r="DE4791" s="1"/>
      <c r="DF4791" s="1"/>
      <c r="DG4791" s="1"/>
      <c r="DH4791" s="1"/>
      <c r="DI4791" s="1"/>
      <c r="DJ4791" s="1"/>
      <c r="DK4791" s="1"/>
      <c r="DL4791" s="1"/>
      <c r="DM4791" s="1"/>
      <c r="DN4791" s="1"/>
      <c r="DO4791" s="1"/>
      <c r="DP4791" s="1"/>
      <c r="DQ4791" s="2"/>
      <c r="DR4791" s="1"/>
      <c r="DS4791" s="1"/>
      <c r="DT4791" s="1"/>
      <c r="DU4791" s="2"/>
      <c r="DV4791" s="1"/>
      <c r="DW4791" s="1"/>
    </row>
    <row r="4792" spans="1:127" x14ac:dyDescent="0.3">
      <c r="A4792" s="1"/>
      <c r="B4792" s="1"/>
      <c r="C4792" s="1"/>
      <c r="D4792" s="1"/>
      <c r="E4792" s="1"/>
      <c r="F4792" s="1"/>
      <c r="G4792" s="2"/>
      <c r="H4792" s="2"/>
      <c r="I4792" s="1"/>
      <c r="J4792" s="1"/>
      <c r="K4792" s="2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2"/>
      <c r="BF4792" s="1"/>
      <c r="BG4792" s="1"/>
      <c r="BH4792" s="1"/>
      <c r="BI4792" s="1"/>
      <c r="BJ4792" s="1"/>
      <c r="BK4792" s="1"/>
      <c r="BL4792" s="1"/>
      <c r="BM4792" s="1"/>
      <c r="BN4792" s="2"/>
      <c r="BO4792" s="1"/>
      <c r="BP4792" s="1"/>
      <c r="BQ4792" s="1"/>
      <c r="BR4792" s="2"/>
      <c r="BS4792" s="1"/>
      <c r="BT4792" s="1"/>
      <c r="BU4792" s="1"/>
      <c r="BV4792" s="1"/>
      <c r="BW4792" s="1"/>
      <c r="BX4792" s="1"/>
      <c r="BY4792" s="1"/>
      <c r="BZ4792" s="1"/>
      <c r="CA4792" s="1"/>
      <c r="CB4792" s="1"/>
      <c r="CC4792" s="1"/>
      <c r="CD4792" s="1"/>
      <c r="CE4792" s="1"/>
      <c r="CF4792" s="2"/>
      <c r="CG4792" s="1"/>
      <c r="CH4792" s="1"/>
      <c r="CI4792" s="2"/>
      <c r="CJ4792" s="1"/>
      <c r="CK4792" s="1"/>
      <c r="CL4792" s="1"/>
      <c r="CM4792" s="1"/>
      <c r="CN4792" s="1"/>
      <c r="CO4792" s="1"/>
      <c r="CP4792" s="1"/>
      <c r="CQ4792" s="1"/>
      <c r="CR4792" s="2"/>
      <c r="CS4792" s="2"/>
      <c r="CT4792" s="2"/>
      <c r="CU4792" s="2"/>
      <c r="CV4792" s="1"/>
      <c r="CW4792" s="1"/>
      <c r="CX4792" s="1"/>
      <c r="CY4792" s="1"/>
      <c r="CZ4792" s="1"/>
      <c r="DA4792" s="1"/>
      <c r="DB4792" s="1"/>
      <c r="DC4792" s="1"/>
      <c r="DD4792" s="1"/>
      <c r="DE4792" s="1"/>
      <c r="DF4792" s="1"/>
      <c r="DG4792" s="1"/>
      <c r="DH4792" s="1"/>
      <c r="DI4792" s="1"/>
      <c r="DJ4792" s="1"/>
      <c r="DK4792" s="1"/>
      <c r="DL4792" s="1"/>
      <c r="DM4792" s="1"/>
      <c r="DN4792" s="1"/>
      <c r="DO4792" s="1"/>
      <c r="DP4792" s="1"/>
      <c r="DQ4792" s="2"/>
      <c r="DR4792" s="1"/>
      <c r="DS4792" s="1"/>
      <c r="DT4792" s="1"/>
      <c r="DU4792" s="2"/>
      <c r="DV4792" s="1"/>
      <c r="DW4792" s="1"/>
    </row>
    <row r="4793" spans="1:127" x14ac:dyDescent="0.3">
      <c r="A4793" s="1"/>
      <c r="B4793" s="1"/>
      <c r="C4793" s="1"/>
      <c r="D4793" s="1"/>
      <c r="E4793" s="1"/>
      <c r="F4793" s="1"/>
      <c r="G4793" s="2"/>
      <c r="H4793" s="2"/>
      <c r="I4793" s="1"/>
      <c r="J4793" s="1"/>
      <c r="K4793" s="2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2"/>
      <c r="BF4793" s="1"/>
      <c r="BG4793" s="1"/>
      <c r="BH4793" s="1"/>
      <c r="BI4793" s="1"/>
      <c r="BJ4793" s="1"/>
      <c r="BK4793" s="1"/>
      <c r="BL4793" s="1"/>
      <c r="BM4793" s="1"/>
      <c r="BN4793" s="2"/>
      <c r="BO4793" s="1"/>
      <c r="BP4793" s="1"/>
      <c r="BQ4793" s="1"/>
      <c r="BR4793" s="2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2"/>
      <c r="CG4793" s="1"/>
      <c r="CH4793" s="1"/>
      <c r="CI4793" s="2"/>
      <c r="CJ4793" s="1"/>
      <c r="CK4793" s="1"/>
      <c r="CL4793" s="1"/>
      <c r="CM4793" s="1"/>
      <c r="CN4793" s="1"/>
      <c r="CO4793" s="1"/>
      <c r="CP4793" s="1"/>
      <c r="CQ4793" s="1"/>
      <c r="CR4793" s="2"/>
      <c r="CS4793" s="2"/>
      <c r="CT4793" s="2"/>
      <c r="CU4793" s="2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2"/>
      <c r="DR4793" s="1"/>
      <c r="DS4793" s="1"/>
      <c r="DT4793" s="1"/>
      <c r="DU4793" s="2"/>
      <c r="DV4793" s="1"/>
      <c r="DW4793" s="1"/>
    </row>
    <row r="4794" spans="1:127" x14ac:dyDescent="0.3">
      <c r="A4794" s="1"/>
      <c r="B4794" s="1"/>
      <c r="C4794" s="1"/>
      <c r="D4794" s="1"/>
      <c r="E4794" s="1"/>
      <c r="F4794" s="1"/>
      <c r="G4794" s="2"/>
      <c r="H4794" s="2"/>
      <c r="I4794" s="1"/>
      <c r="J4794" s="1"/>
      <c r="K4794" s="2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1"/>
      <c r="BB4794" s="1"/>
      <c r="BC4794" s="1"/>
      <c r="BD4794" s="1"/>
      <c r="BE4794" s="2"/>
      <c r="BF4794" s="1"/>
      <c r="BG4794" s="1"/>
      <c r="BH4794" s="1"/>
      <c r="BI4794" s="1"/>
      <c r="BJ4794" s="1"/>
      <c r="BK4794" s="1"/>
      <c r="BL4794" s="1"/>
      <c r="BM4794" s="1"/>
      <c r="BN4794" s="2"/>
      <c r="BO4794" s="1"/>
      <c r="BP4794" s="1"/>
      <c r="BQ4794" s="1"/>
      <c r="BR4794" s="2"/>
      <c r="BS4794" s="1"/>
      <c r="BT4794" s="1"/>
      <c r="BU4794" s="1"/>
      <c r="BV4794" s="1"/>
      <c r="BW4794" s="1"/>
      <c r="BX4794" s="1"/>
      <c r="BY4794" s="1"/>
      <c r="BZ4794" s="1"/>
      <c r="CA4794" s="1"/>
      <c r="CB4794" s="1"/>
      <c r="CC4794" s="1"/>
      <c r="CD4794" s="1"/>
      <c r="CE4794" s="1"/>
      <c r="CF4794" s="2"/>
      <c r="CG4794" s="1"/>
      <c r="CH4794" s="1"/>
      <c r="CI4794" s="2"/>
      <c r="CJ4794" s="1"/>
      <c r="CK4794" s="1"/>
      <c r="CL4794" s="1"/>
      <c r="CM4794" s="1"/>
      <c r="CN4794" s="1"/>
      <c r="CO4794" s="1"/>
      <c r="CP4794" s="1"/>
      <c r="CQ4794" s="1"/>
      <c r="CR4794" s="2"/>
      <c r="CS4794" s="2"/>
      <c r="CT4794" s="2"/>
      <c r="CU4794" s="2"/>
      <c r="CV4794" s="1"/>
      <c r="CW4794" s="1"/>
      <c r="CX4794" s="1"/>
      <c r="CY4794" s="1"/>
      <c r="CZ4794" s="1"/>
      <c r="DA4794" s="1"/>
      <c r="DB4794" s="1"/>
      <c r="DC4794" s="1"/>
      <c r="DD4794" s="1"/>
      <c r="DE4794" s="1"/>
      <c r="DF4794" s="1"/>
      <c r="DG4794" s="1"/>
      <c r="DH4794" s="1"/>
      <c r="DI4794" s="1"/>
      <c r="DJ4794" s="1"/>
      <c r="DK4794" s="1"/>
      <c r="DL4794" s="1"/>
      <c r="DM4794" s="1"/>
      <c r="DN4794" s="1"/>
      <c r="DO4794" s="1"/>
      <c r="DP4794" s="1"/>
      <c r="DQ4794" s="2"/>
      <c r="DR4794" s="1"/>
      <c r="DS4794" s="1"/>
      <c r="DT4794" s="1"/>
      <c r="DU4794" s="2"/>
      <c r="DV4794" s="1"/>
      <c r="DW4794" s="1"/>
    </row>
    <row r="4795" spans="1:127" x14ac:dyDescent="0.3">
      <c r="A4795" s="1"/>
      <c r="B4795" s="1"/>
      <c r="C4795" s="1"/>
      <c r="D4795" s="1"/>
      <c r="E4795" s="1"/>
      <c r="F4795" s="1"/>
      <c r="G4795" s="2"/>
      <c r="H4795" s="2"/>
      <c r="I4795" s="1"/>
      <c r="J4795" s="1"/>
      <c r="K4795" s="2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2"/>
      <c r="BF4795" s="1"/>
      <c r="BG4795" s="1"/>
      <c r="BH4795" s="1"/>
      <c r="BI4795" s="1"/>
      <c r="BJ4795" s="1"/>
      <c r="BK4795" s="1"/>
      <c r="BL4795" s="1"/>
      <c r="BM4795" s="1"/>
      <c r="BN4795" s="2"/>
      <c r="BO4795" s="1"/>
      <c r="BP4795" s="1"/>
      <c r="BQ4795" s="1"/>
      <c r="BR4795" s="2"/>
      <c r="BS4795" s="1"/>
      <c r="BT4795" s="1"/>
      <c r="BU4795" s="1"/>
      <c r="BV4795" s="1"/>
      <c r="BW4795" s="1"/>
      <c r="BX4795" s="1"/>
      <c r="BY4795" s="1"/>
      <c r="BZ4795" s="1"/>
      <c r="CA4795" s="1"/>
      <c r="CB4795" s="1"/>
      <c r="CC4795" s="1"/>
      <c r="CD4795" s="1"/>
      <c r="CE4795" s="1"/>
      <c r="CF4795" s="2"/>
      <c r="CG4795" s="1"/>
      <c r="CH4795" s="1"/>
      <c r="CI4795" s="2"/>
      <c r="CJ4795" s="1"/>
      <c r="CK4795" s="1"/>
      <c r="CL4795" s="1"/>
      <c r="CM4795" s="1"/>
      <c r="CN4795" s="1"/>
      <c r="CO4795" s="1"/>
      <c r="CP4795" s="1"/>
      <c r="CQ4795" s="1"/>
      <c r="CR4795" s="2"/>
      <c r="CS4795" s="2"/>
      <c r="CT4795" s="2"/>
      <c r="CU4795" s="2"/>
      <c r="CV4795" s="1"/>
      <c r="CW4795" s="1"/>
      <c r="CX4795" s="1"/>
      <c r="CY4795" s="1"/>
      <c r="CZ4795" s="1"/>
      <c r="DA4795" s="1"/>
      <c r="DB4795" s="1"/>
      <c r="DC4795" s="1"/>
      <c r="DD4795" s="1"/>
      <c r="DE4795" s="1"/>
      <c r="DF4795" s="1"/>
      <c r="DG4795" s="1"/>
      <c r="DH4795" s="1"/>
      <c r="DI4795" s="1"/>
      <c r="DJ4795" s="1"/>
      <c r="DK4795" s="1"/>
      <c r="DL4795" s="1"/>
      <c r="DM4795" s="1"/>
      <c r="DN4795" s="1"/>
      <c r="DO4795" s="1"/>
      <c r="DP4795" s="1"/>
      <c r="DQ4795" s="2"/>
      <c r="DR4795" s="1"/>
      <c r="DS4795" s="1"/>
      <c r="DT4795" s="1"/>
      <c r="DU4795" s="2"/>
      <c r="DV4795" s="1"/>
      <c r="DW4795" s="1"/>
    </row>
    <row r="4796" spans="1:127" x14ac:dyDescent="0.3">
      <c r="A4796" s="1"/>
      <c r="B4796" s="1"/>
      <c r="C4796" s="1"/>
      <c r="D4796" s="1"/>
      <c r="E4796" s="1"/>
      <c r="F4796" s="1"/>
      <c r="G4796" s="2"/>
      <c r="H4796" s="2"/>
      <c r="I4796" s="1"/>
      <c r="J4796" s="1"/>
      <c r="K4796" s="2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2"/>
      <c r="BF4796" s="1"/>
      <c r="BG4796" s="1"/>
      <c r="BH4796" s="1"/>
      <c r="BI4796" s="1"/>
      <c r="BJ4796" s="1"/>
      <c r="BK4796" s="1"/>
      <c r="BL4796" s="1"/>
      <c r="BM4796" s="1"/>
      <c r="BN4796" s="2"/>
      <c r="BO4796" s="1"/>
      <c r="BP4796" s="1"/>
      <c r="BQ4796" s="1"/>
      <c r="BR4796" s="2"/>
      <c r="BS4796" s="1"/>
      <c r="BT4796" s="1"/>
      <c r="BU4796" s="1"/>
      <c r="BV4796" s="1"/>
      <c r="BW4796" s="1"/>
      <c r="BX4796" s="1"/>
      <c r="BY4796" s="1"/>
      <c r="BZ4796" s="1"/>
      <c r="CA4796" s="1"/>
      <c r="CB4796" s="1"/>
      <c r="CC4796" s="1"/>
      <c r="CD4796" s="1"/>
      <c r="CE4796" s="1"/>
      <c r="CF4796" s="2"/>
      <c r="CG4796" s="1"/>
      <c r="CH4796" s="1"/>
      <c r="CI4796" s="2"/>
      <c r="CJ4796" s="1"/>
      <c r="CK4796" s="1"/>
      <c r="CL4796" s="1"/>
      <c r="CM4796" s="1"/>
      <c r="CN4796" s="1"/>
      <c r="CO4796" s="1"/>
      <c r="CP4796" s="1"/>
      <c r="CQ4796" s="1"/>
      <c r="CR4796" s="2"/>
      <c r="CS4796" s="2"/>
      <c r="CT4796" s="2"/>
      <c r="CU4796" s="2"/>
      <c r="CV4796" s="1"/>
      <c r="CW4796" s="1"/>
      <c r="CX4796" s="1"/>
      <c r="CY4796" s="1"/>
      <c r="CZ4796" s="1"/>
      <c r="DA4796" s="1"/>
      <c r="DB4796" s="1"/>
      <c r="DC4796" s="1"/>
      <c r="DD4796" s="1"/>
      <c r="DE4796" s="1"/>
      <c r="DF4796" s="1"/>
      <c r="DG4796" s="1"/>
      <c r="DH4796" s="1"/>
      <c r="DI4796" s="1"/>
      <c r="DJ4796" s="1"/>
      <c r="DK4796" s="1"/>
      <c r="DL4796" s="1"/>
      <c r="DM4796" s="1"/>
      <c r="DN4796" s="1"/>
      <c r="DO4796" s="1"/>
      <c r="DP4796" s="1"/>
      <c r="DQ4796" s="2"/>
      <c r="DR4796" s="1"/>
      <c r="DS4796" s="1"/>
      <c r="DT4796" s="1"/>
      <c r="DU4796" s="2"/>
      <c r="DV4796" s="1"/>
      <c r="DW4796" s="1"/>
    </row>
    <row r="4797" spans="1:127" x14ac:dyDescent="0.3">
      <c r="A4797" s="1"/>
      <c r="B4797" s="1"/>
      <c r="C4797" s="1"/>
      <c r="D4797" s="1"/>
      <c r="E4797" s="1"/>
      <c r="F4797" s="1"/>
      <c r="G4797" s="2"/>
      <c r="H4797" s="2"/>
      <c r="I4797" s="1"/>
      <c r="J4797" s="1"/>
      <c r="K4797" s="2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2"/>
      <c r="BF4797" s="1"/>
      <c r="BG4797" s="1"/>
      <c r="BH4797" s="1"/>
      <c r="BI4797" s="1"/>
      <c r="BJ4797" s="1"/>
      <c r="BK4797" s="1"/>
      <c r="BL4797" s="1"/>
      <c r="BM4797" s="1"/>
      <c r="BN4797" s="2"/>
      <c r="BO4797" s="1"/>
      <c r="BP4797" s="1"/>
      <c r="BQ4797" s="1"/>
      <c r="BR4797" s="2"/>
      <c r="BS4797" s="1"/>
      <c r="BT4797" s="1"/>
      <c r="BU4797" s="1"/>
      <c r="BV4797" s="1"/>
      <c r="BW4797" s="1"/>
      <c r="BX4797" s="1"/>
      <c r="BY4797" s="1"/>
      <c r="BZ4797" s="1"/>
      <c r="CA4797" s="1"/>
      <c r="CB4797" s="1"/>
      <c r="CC4797" s="1"/>
      <c r="CD4797" s="1"/>
      <c r="CE4797" s="1"/>
      <c r="CF4797" s="2"/>
      <c r="CG4797" s="1"/>
      <c r="CH4797" s="1"/>
      <c r="CI4797" s="2"/>
      <c r="CJ4797" s="1"/>
      <c r="CK4797" s="1"/>
      <c r="CL4797" s="1"/>
      <c r="CM4797" s="1"/>
      <c r="CN4797" s="1"/>
      <c r="CO4797" s="1"/>
      <c r="CP4797" s="1"/>
      <c r="CQ4797" s="1"/>
      <c r="CR4797" s="2"/>
      <c r="CS4797" s="2"/>
      <c r="CT4797" s="2"/>
      <c r="CU4797" s="2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2"/>
      <c r="DR4797" s="1"/>
      <c r="DS4797" s="1"/>
      <c r="DT4797" s="1"/>
      <c r="DU4797" s="2"/>
      <c r="DV4797" s="1"/>
      <c r="DW4797" s="1"/>
    </row>
    <row r="4798" spans="1:127" x14ac:dyDescent="0.3">
      <c r="A4798" s="1"/>
      <c r="B4798" s="1"/>
      <c r="C4798" s="1"/>
      <c r="D4798" s="1"/>
      <c r="E4798" s="1"/>
      <c r="F4798" s="1"/>
      <c r="G4798" s="2"/>
      <c r="H4798" s="2"/>
      <c r="I4798" s="1"/>
      <c r="J4798" s="1"/>
      <c r="K4798" s="2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2"/>
      <c r="BF4798" s="1"/>
      <c r="BG4798" s="1"/>
      <c r="BH4798" s="1"/>
      <c r="BI4798" s="1"/>
      <c r="BJ4798" s="1"/>
      <c r="BK4798" s="1"/>
      <c r="BL4798" s="1"/>
      <c r="BM4798" s="1"/>
      <c r="BN4798" s="2"/>
      <c r="BO4798" s="1"/>
      <c r="BP4798" s="1"/>
      <c r="BQ4798" s="1"/>
      <c r="BR4798" s="2"/>
      <c r="BS4798" s="1"/>
      <c r="BT4798" s="1"/>
      <c r="BU4798" s="1"/>
      <c r="BV4798" s="1"/>
      <c r="BW4798" s="1"/>
      <c r="BX4798" s="1"/>
      <c r="BY4798" s="1"/>
      <c r="BZ4798" s="1"/>
      <c r="CA4798" s="1"/>
      <c r="CB4798" s="1"/>
      <c r="CC4798" s="1"/>
      <c r="CD4798" s="1"/>
      <c r="CE4798" s="1"/>
      <c r="CF4798" s="2"/>
      <c r="CG4798" s="1"/>
      <c r="CH4798" s="1"/>
      <c r="CI4798" s="2"/>
      <c r="CJ4798" s="1"/>
      <c r="CK4798" s="1"/>
      <c r="CL4798" s="1"/>
      <c r="CM4798" s="1"/>
      <c r="CN4798" s="1"/>
      <c r="CO4798" s="1"/>
      <c r="CP4798" s="1"/>
      <c r="CQ4798" s="1"/>
      <c r="CR4798" s="2"/>
      <c r="CS4798" s="2"/>
      <c r="CT4798" s="2"/>
      <c r="CU4798" s="2"/>
      <c r="CV4798" s="1"/>
      <c r="CW4798" s="1"/>
      <c r="CX4798" s="1"/>
      <c r="CY4798" s="1"/>
      <c r="CZ4798" s="1"/>
      <c r="DA4798" s="1"/>
      <c r="DB4798" s="1"/>
      <c r="DC4798" s="1"/>
      <c r="DD4798" s="1"/>
      <c r="DE4798" s="1"/>
      <c r="DF4798" s="1"/>
      <c r="DG4798" s="1"/>
      <c r="DH4798" s="1"/>
      <c r="DI4798" s="1"/>
      <c r="DJ4798" s="1"/>
      <c r="DK4798" s="1"/>
      <c r="DL4798" s="1"/>
      <c r="DM4798" s="1"/>
      <c r="DN4798" s="1"/>
      <c r="DO4798" s="1"/>
      <c r="DP4798" s="1"/>
      <c r="DQ4798" s="2"/>
      <c r="DR4798" s="1"/>
      <c r="DS4798" s="1"/>
      <c r="DT4798" s="1"/>
      <c r="DU4798" s="2"/>
      <c r="DV4798" s="1"/>
      <c r="DW4798" s="1"/>
    </row>
    <row r="4799" spans="1:127" x14ac:dyDescent="0.3">
      <c r="A4799" s="1"/>
      <c r="B4799" s="1"/>
      <c r="C4799" s="1"/>
      <c r="D4799" s="1"/>
      <c r="E4799" s="1"/>
      <c r="F4799" s="1"/>
      <c r="G4799" s="2"/>
      <c r="H4799" s="2"/>
      <c r="I4799" s="1"/>
      <c r="J4799" s="1"/>
      <c r="K4799" s="2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2"/>
      <c r="BF4799" s="1"/>
      <c r="BG4799" s="1"/>
      <c r="BH4799" s="1"/>
      <c r="BI4799" s="1"/>
      <c r="BJ4799" s="1"/>
      <c r="BK4799" s="1"/>
      <c r="BL4799" s="1"/>
      <c r="BM4799" s="1"/>
      <c r="BN4799" s="2"/>
      <c r="BO4799" s="1"/>
      <c r="BP4799" s="1"/>
      <c r="BQ4799" s="1"/>
      <c r="BR4799" s="2"/>
      <c r="BS4799" s="1"/>
      <c r="BT4799" s="1"/>
      <c r="BU4799" s="1"/>
      <c r="BV4799" s="1"/>
      <c r="BW4799" s="1"/>
      <c r="BX4799" s="1"/>
      <c r="BY4799" s="1"/>
      <c r="BZ4799" s="1"/>
      <c r="CA4799" s="1"/>
      <c r="CB4799" s="1"/>
      <c r="CC4799" s="1"/>
      <c r="CD4799" s="1"/>
      <c r="CE4799" s="1"/>
      <c r="CF4799" s="2"/>
      <c r="CG4799" s="1"/>
      <c r="CH4799" s="1"/>
      <c r="CI4799" s="2"/>
      <c r="CJ4799" s="1"/>
      <c r="CK4799" s="1"/>
      <c r="CL4799" s="1"/>
      <c r="CM4799" s="1"/>
      <c r="CN4799" s="1"/>
      <c r="CO4799" s="1"/>
      <c r="CP4799" s="1"/>
      <c r="CQ4799" s="1"/>
      <c r="CR4799" s="2"/>
      <c r="CS4799" s="2"/>
      <c r="CT4799" s="2"/>
      <c r="CU4799" s="2"/>
      <c r="CV4799" s="1"/>
      <c r="CW4799" s="1"/>
      <c r="CX4799" s="1"/>
      <c r="CY4799" s="1"/>
      <c r="CZ4799" s="1"/>
      <c r="DA4799" s="1"/>
      <c r="DB4799" s="1"/>
      <c r="DC4799" s="1"/>
      <c r="DD4799" s="1"/>
      <c r="DE4799" s="1"/>
      <c r="DF4799" s="1"/>
      <c r="DG4799" s="1"/>
      <c r="DH4799" s="1"/>
      <c r="DI4799" s="1"/>
      <c r="DJ4799" s="1"/>
      <c r="DK4799" s="1"/>
      <c r="DL4799" s="1"/>
      <c r="DM4799" s="1"/>
      <c r="DN4799" s="1"/>
      <c r="DO4799" s="1"/>
      <c r="DP4799" s="1"/>
      <c r="DQ4799" s="2"/>
      <c r="DR4799" s="1"/>
      <c r="DS4799" s="1"/>
      <c r="DT4799" s="1"/>
      <c r="DU4799" s="2"/>
      <c r="DV4799" s="1"/>
      <c r="DW4799" s="1"/>
    </row>
    <row r="4800" spans="1:127" x14ac:dyDescent="0.3">
      <c r="A4800" s="1"/>
      <c r="B4800" s="1"/>
      <c r="C4800" s="1"/>
      <c r="D4800" s="1"/>
      <c r="E4800" s="1"/>
      <c r="F4800" s="1"/>
      <c r="G4800" s="2"/>
      <c r="H4800" s="2"/>
      <c r="I4800" s="1"/>
      <c r="J4800" s="1"/>
      <c r="K4800" s="2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2"/>
      <c r="BF4800" s="1"/>
      <c r="BG4800" s="1"/>
      <c r="BH4800" s="1"/>
      <c r="BI4800" s="1"/>
      <c r="BJ4800" s="1"/>
      <c r="BK4800" s="1"/>
      <c r="BL4800" s="1"/>
      <c r="BM4800" s="1"/>
      <c r="BN4800" s="2"/>
      <c r="BO4800" s="1"/>
      <c r="BP4800" s="1"/>
      <c r="BQ4800" s="1"/>
      <c r="BR4800" s="2"/>
      <c r="BS4800" s="1"/>
      <c r="BT4800" s="1"/>
      <c r="BU4800" s="1"/>
      <c r="BV4800" s="1"/>
      <c r="BW4800" s="1"/>
      <c r="BX4800" s="1"/>
      <c r="BY4800" s="1"/>
      <c r="BZ4800" s="1"/>
      <c r="CA4800" s="1"/>
      <c r="CB4800" s="1"/>
      <c r="CC4800" s="1"/>
      <c r="CD4800" s="1"/>
      <c r="CE4800" s="1"/>
      <c r="CF4800" s="2"/>
      <c r="CG4800" s="1"/>
      <c r="CH4800" s="1"/>
      <c r="CI4800" s="2"/>
      <c r="CJ4800" s="1"/>
      <c r="CK4800" s="1"/>
      <c r="CL4800" s="1"/>
      <c r="CM4800" s="1"/>
      <c r="CN4800" s="1"/>
      <c r="CO4800" s="1"/>
      <c r="CP4800" s="1"/>
      <c r="CQ4800" s="1"/>
      <c r="CR4800" s="2"/>
      <c r="CS4800" s="2"/>
      <c r="CT4800" s="2"/>
      <c r="CU4800" s="2"/>
      <c r="CV4800" s="1"/>
      <c r="CW4800" s="1"/>
      <c r="CX4800" s="1"/>
      <c r="CY4800" s="1"/>
      <c r="CZ4800" s="1"/>
      <c r="DA4800" s="1"/>
      <c r="DB4800" s="1"/>
      <c r="DC4800" s="1"/>
      <c r="DD4800" s="1"/>
      <c r="DE4800" s="1"/>
      <c r="DF4800" s="1"/>
      <c r="DG4800" s="1"/>
      <c r="DH4800" s="1"/>
      <c r="DI4800" s="1"/>
      <c r="DJ4800" s="1"/>
      <c r="DK4800" s="1"/>
      <c r="DL4800" s="1"/>
      <c r="DM4800" s="1"/>
      <c r="DN4800" s="1"/>
      <c r="DO4800" s="1"/>
      <c r="DP4800" s="1"/>
      <c r="DQ4800" s="2"/>
      <c r="DR4800" s="1"/>
      <c r="DS4800" s="1"/>
      <c r="DT4800" s="1"/>
      <c r="DU4800" s="2"/>
      <c r="DV4800" s="1"/>
      <c r="DW4800" s="1"/>
    </row>
    <row r="4801" spans="1:127" x14ac:dyDescent="0.3">
      <c r="A4801" s="1"/>
      <c r="B4801" s="1"/>
      <c r="C4801" s="1"/>
      <c r="D4801" s="1"/>
      <c r="E4801" s="1"/>
      <c r="F4801" s="1"/>
      <c r="G4801" s="2"/>
      <c r="H4801" s="2"/>
      <c r="I4801" s="1"/>
      <c r="J4801" s="1"/>
      <c r="K4801" s="2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2"/>
      <c r="BF4801" s="1"/>
      <c r="BG4801" s="1"/>
      <c r="BH4801" s="1"/>
      <c r="BI4801" s="1"/>
      <c r="BJ4801" s="1"/>
      <c r="BK4801" s="1"/>
      <c r="BL4801" s="1"/>
      <c r="BM4801" s="1"/>
      <c r="BN4801" s="2"/>
      <c r="BO4801" s="1"/>
      <c r="BP4801" s="1"/>
      <c r="BQ4801" s="1"/>
      <c r="BR4801" s="2"/>
      <c r="BS4801" s="1"/>
      <c r="BT4801" s="1"/>
      <c r="BU4801" s="1"/>
      <c r="BV4801" s="1"/>
      <c r="BW4801" s="1"/>
      <c r="BX4801" s="1"/>
      <c r="BY4801" s="1"/>
      <c r="BZ4801" s="1"/>
      <c r="CA4801" s="1"/>
      <c r="CB4801" s="1"/>
      <c r="CC4801" s="1"/>
      <c r="CD4801" s="1"/>
      <c r="CE4801" s="1"/>
      <c r="CF4801" s="2"/>
      <c r="CG4801" s="1"/>
      <c r="CH4801" s="1"/>
      <c r="CI4801" s="2"/>
      <c r="CJ4801" s="1"/>
      <c r="CK4801" s="1"/>
      <c r="CL4801" s="1"/>
      <c r="CM4801" s="1"/>
      <c r="CN4801" s="1"/>
      <c r="CO4801" s="1"/>
      <c r="CP4801" s="1"/>
      <c r="CQ4801" s="1"/>
      <c r="CR4801" s="2"/>
      <c r="CS4801" s="2"/>
      <c r="CT4801" s="2"/>
      <c r="CU4801" s="2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2"/>
      <c r="DR4801" s="1"/>
      <c r="DS4801" s="1"/>
      <c r="DT4801" s="1"/>
      <c r="DU4801" s="2"/>
      <c r="DV4801" s="1"/>
      <c r="DW4801" s="1"/>
    </row>
    <row r="4802" spans="1:127" x14ac:dyDescent="0.3">
      <c r="A4802" s="1"/>
      <c r="B4802" s="1"/>
      <c r="C4802" s="1"/>
      <c r="D4802" s="1"/>
      <c r="E4802" s="1"/>
      <c r="F4802" s="1"/>
      <c r="G4802" s="2"/>
      <c r="H4802" s="2"/>
      <c r="I4802" s="1"/>
      <c r="J4802" s="1"/>
      <c r="K4802" s="2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2"/>
      <c r="BF4802" s="1"/>
      <c r="BG4802" s="1"/>
      <c r="BH4802" s="1"/>
      <c r="BI4802" s="1"/>
      <c r="BJ4802" s="1"/>
      <c r="BK4802" s="1"/>
      <c r="BL4802" s="1"/>
      <c r="BM4802" s="1"/>
      <c r="BN4802" s="2"/>
      <c r="BO4802" s="1"/>
      <c r="BP4802" s="1"/>
      <c r="BQ4802" s="1"/>
      <c r="BR4802" s="2"/>
      <c r="BS4802" s="1"/>
      <c r="BT4802" s="1"/>
      <c r="BU4802" s="1"/>
      <c r="BV4802" s="1"/>
      <c r="BW4802" s="1"/>
      <c r="BX4802" s="1"/>
      <c r="BY4802" s="1"/>
      <c r="BZ4802" s="1"/>
      <c r="CA4802" s="1"/>
      <c r="CB4802" s="1"/>
      <c r="CC4802" s="1"/>
      <c r="CD4802" s="1"/>
      <c r="CE4802" s="1"/>
      <c r="CF4802" s="2"/>
      <c r="CG4802" s="1"/>
      <c r="CH4802" s="1"/>
      <c r="CI4802" s="2"/>
      <c r="CJ4802" s="1"/>
      <c r="CK4802" s="1"/>
      <c r="CL4802" s="1"/>
      <c r="CM4802" s="1"/>
      <c r="CN4802" s="1"/>
      <c r="CO4802" s="1"/>
      <c r="CP4802" s="1"/>
      <c r="CQ4802" s="1"/>
      <c r="CR4802" s="2"/>
      <c r="CS4802" s="2"/>
      <c r="CT4802" s="2"/>
      <c r="CU4802" s="2"/>
      <c r="CV4802" s="1"/>
      <c r="CW4802" s="1"/>
      <c r="CX4802" s="1"/>
      <c r="CY4802" s="1"/>
      <c r="CZ4802" s="1"/>
      <c r="DA4802" s="1"/>
      <c r="DB4802" s="1"/>
      <c r="DC4802" s="1"/>
      <c r="DD4802" s="1"/>
      <c r="DE4802" s="1"/>
      <c r="DF4802" s="1"/>
      <c r="DG4802" s="1"/>
      <c r="DH4802" s="1"/>
      <c r="DI4802" s="1"/>
      <c r="DJ4802" s="1"/>
      <c r="DK4802" s="1"/>
      <c r="DL4802" s="1"/>
      <c r="DM4802" s="1"/>
      <c r="DN4802" s="1"/>
      <c r="DO4802" s="1"/>
      <c r="DP4802" s="1"/>
      <c r="DQ4802" s="2"/>
      <c r="DR4802" s="1"/>
      <c r="DS4802" s="1"/>
      <c r="DT4802" s="1"/>
      <c r="DU4802" s="2"/>
      <c r="DV4802" s="1"/>
      <c r="DW4802" s="1"/>
    </row>
    <row r="4803" spans="1:127" x14ac:dyDescent="0.3">
      <c r="A4803" s="1"/>
      <c r="B4803" s="1"/>
      <c r="C4803" s="1"/>
      <c r="D4803" s="1"/>
      <c r="E4803" s="1"/>
      <c r="F4803" s="1"/>
      <c r="G4803" s="2"/>
      <c r="H4803" s="2"/>
      <c r="I4803" s="1"/>
      <c r="J4803" s="1"/>
      <c r="K4803" s="2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2"/>
      <c r="BF4803" s="1"/>
      <c r="BG4803" s="1"/>
      <c r="BH4803" s="1"/>
      <c r="BI4803" s="1"/>
      <c r="BJ4803" s="1"/>
      <c r="BK4803" s="1"/>
      <c r="BL4803" s="1"/>
      <c r="BM4803" s="1"/>
      <c r="BN4803" s="2"/>
      <c r="BO4803" s="1"/>
      <c r="BP4803" s="1"/>
      <c r="BQ4803" s="1"/>
      <c r="BR4803" s="2"/>
      <c r="BS4803" s="1"/>
      <c r="BT4803" s="1"/>
      <c r="BU4803" s="1"/>
      <c r="BV4803" s="1"/>
      <c r="BW4803" s="1"/>
      <c r="BX4803" s="1"/>
      <c r="BY4803" s="1"/>
      <c r="BZ4803" s="1"/>
      <c r="CA4803" s="1"/>
      <c r="CB4803" s="1"/>
      <c r="CC4803" s="1"/>
      <c r="CD4803" s="1"/>
      <c r="CE4803" s="1"/>
      <c r="CF4803" s="2"/>
      <c r="CG4803" s="1"/>
      <c r="CH4803" s="1"/>
      <c r="CI4803" s="2"/>
      <c r="CJ4803" s="1"/>
      <c r="CK4803" s="1"/>
      <c r="CL4803" s="1"/>
      <c r="CM4803" s="1"/>
      <c r="CN4803" s="1"/>
      <c r="CO4803" s="1"/>
      <c r="CP4803" s="1"/>
      <c r="CQ4803" s="1"/>
      <c r="CR4803" s="2"/>
      <c r="CS4803" s="2"/>
      <c r="CT4803" s="2"/>
      <c r="CU4803" s="2"/>
      <c r="CV4803" s="1"/>
      <c r="CW4803" s="1"/>
      <c r="CX4803" s="1"/>
      <c r="CY4803" s="1"/>
      <c r="CZ4803" s="1"/>
      <c r="DA4803" s="1"/>
      <c r="DB4803" s="1"/>
      <c r="DC4803" s="1"/>
      <c r="DD4803" s="1"/>
      <c r="DE4803" s="1"/>
      <c r="DF4803" s="1"/>
      <c r="DG4803" s="1"/>
      <c r="DH4803" s="1"/>
      <c r="DI4803" s="1"/>
      <c r="DJ4803" s="1"/>
      <c r="DK4803" s="1"/>
      <c r="DL4803" s="1"/>
      <c r="DM4803" s="1"/>
      <c r="DN4803" s="1"/>
      <c r="DO4803" s="1"/>
      <c r="DP4803" s="1"/>
      <c r="DQ4803" s="2"/>
      <c r="DR4803" s="1"/>
      <c r="DS4803" s="1"/>
      <c r="DT4803" s="1"/>
      <c r="DU4803" s="2"/>
      <c r="DV4803" s="1"/>
      <c r="DW4803" s="1"/>
    </row>
    <row r="4804" spans="1:127" x14ac:dyDescent="0.3">
      <c r="A4804" s="1"/>
      <c r="B4804" s="1"/>
      <c r="C4804" s="1"/>
      <c r="D4804" s="1"/>
      <c r="E4804" s="1"/>
      <c r="F4804" s="1"/>
      <c r="G4804" s="2"/>
      <c r="H4804" s="2"/>
      <c r="I4804" s="1"/>
      <c r="J4804" s="1"/>
      <c r="K4804" s="2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2"/>
      <c r="BF4804" s="1"/>
      <c r="BG4804" s="1"/>
      <c r="BH4804" s="1"/>
      <c r="BI4804" s="1"/>
      <c r="BJ4804" s="1"/>
      <c r="BK4804" s="1"/>
      <c r="BL4804" s="1"/>
      <c r="BM4804" s="1"/>
      <c r="BN4804" s="2"/>
      <c r="BO4804" s="1"/>
      <c r="BP4804" s="1"/>
      <c r="BQ4804" s="1"/>
      <c r="BR4804" s="2"/>
      <c r="BS4804" s="1"/>
      <c r="BT4804" s="1"/>
      <c r="BU4804" s="1"/>
      <c r="BV4804" s="1"/>
      <c r="BW4804" s="1"/>
      <c r="BX4804" s="1"/>
      <c r="BY4804" s="1"/>
      <c r="BZ4804" s="1"/>
      <c r="CA4804" s="1"/>
      <c r="CB4804" s="1"/>
      <c r="CC4804" s="1"/>
      <c r="CD4804" s="1"/>
      <c r="CE4804" s="1"/>
      <c r="CF4804" s="2"/>
      <c r="CG4804" s="1"/>
      <c r="CH4804" s="1"/>
      <c r="CI4804" s="2"/>
      <c r="CJ4804" s="1"/>
      <c r="CK4804" s="1"/>
      <c r="CL4804" s="1"/>
      <c r="CM4804" s="1"/>
      <c r="CN4804" s="1"/>
      <c r="CO4804" s="1"/>
      <c r="CP4804" s="1"/>
      <c r="CQ4804" s="1"/>
      <c r="CR4804" s="2"/>
      <c r="CS4804" s="2"/>
      <c r="CT4804" s="2"/>
      <c r="CU4804" s="2"/>
      <c r="CV4804" s="1"/>
      <c r="CW4804" s="1"/>
      <c r="CX4804" s="1"/>
      <c r="CY4804" s="1"/>
      <c r="CZ4804" s="1"/>
      <c r="DA4804" s="1"/>
      <c r="DB4804" s="1"/>
      <c r="DC4804" s="1"/>
      <c r="DD4804" s="1"/>
      <c r="DE4804" s="1"/>
      <c r="DF4804" s="1"/>
      <c r="DG4804" s="1"/>
      <c r="DH4804" s="1"/>
      <c r="DI4804" s="1"/>
      <c r="DJ4804" s="1"/>
      <c r="DK4804" s="1"/>
      <c r="DL4804" s="1"/>
      <c r="DM4804" s="1"/>
      <c r="DN4804" s="1"/>
      <c r="DO4804" s="1"/>
      <c r="DP4804" s="1"/>
      <c r="DQ4804" s="2"/>
      <c r="DR4804" s="1"/>
      <c r="DS4804" s="1"/>
      <c r="DT4804" s="1"/>
      <c r="DU4804" s="2"/>
      <c r="DV4804" s="1"/>
      <c r="DW4804" s="1"/>
    </row>
    <row r="4805" spans="1:127" x14ac:dyDescent="0.3">
      <c r="A4805" s="1"/>
      <c r="B4805" s="1"/>
      <c r="C4805" s="1"/>
      <c r="D4805" s="1"/>
      <c r="E4805" s="1"/>
      <c r="F4805" s="1"/>
      <c r="G4805" s="1"/>
      <c r="H4805" s="2"/>
      <c r="I4805" s="1"/>
      <c r="J4805" s="1"/>
      <c r="K4805" s="2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2"/>
      <c r="BF4805" s="1"/>
      <c r="BG4805" s="1"/>
      <c r="BH4805" s="1"/>
      <c r="BI4805" s="1"/>
      <c r="BJ4805" s="1"/>
      <c r="BK4805" s="1"/>
      <c r="BL4805" s="1"/>
      <c r="BM4805" s="1"/>
      <c r="BN4805" s="2"/>
      <c r="BO4805" s="1"/>
      <c r="BP4805" s="1"/>
      <c r="BQ4805" s="1"/>
      <c r="BR4805" s="2"/>
      <c r="BS4805" s="1"/>
      <c r="BT4805" s="1"/>
      <c r="BU4805" s="1"/>
      <c r="BV4805" s="1"/>
      <c r="BW4805" s="1"/>
      <c r="BX4805" s="1"/>
      <c r="BY4805" s="1"/>
      <c r="BZ4805" s="1"/>
      <c r="CA4805" s="1"/>
      <c r="CB4805" s="1"/>
      <c r="CC4805" s="1"/>
      <c r="CD4805" s="1"/>
      <c r="CE4805" s="1"/>
      <c r="CF4805" s="2"/>
      <c r="CG4805" s="1"/>
      <c r="CH4805" s="1"/>
      <c r="CI4805" s="2"/>
      <c r="CJ4805" s="1"/>
      <c r="CK4805" s="1"/>
      <c r="CL4805" s="1"/>
      <c r="CM4805" s="1"/>
      <c r="CN4805" s="1"/>
      <c r="CO4805" s="1"/>
      <c r="CP4805" s="1"/>
      <c r="CQ4805" s="1"/>
      <c r="CR4805" s="1"/>
      <c r="CS4805" s="1"/>
      <c r="CT4805" s="1"/>
      <c r="CU4805" s="1"/>
      <c r="CV4805" s="1"/>
      <c r="CW4805" s="1"/>
      <c r="CX4805" s="1"/>
      <c r="CY4805" s="1"/>
      <c r="CZ4805" s="1"/>
      <c r="DA4805" s="1"/>
      <c r="DB4805" s="1"/>
      <c r="DC4805" s="1"/>
      <c r="DD4805" s="1"/>
      <c r="DE4805" s="1"/>
      <c r="DF4805" s="1"/>
      <c r="DG4805" s="1"/>
      <c r="DH4805" s="1"/>
      <c r="DI4805" s="1"/>
      <c r="DJ4805" s="1"/>
      <c r="DK4805" s="1"/>
      <c r="DL4805" s="1"/>
      <c r="DM4805" s="1"/>
      <c r="DN4805" s="1"/>
      <c r="DO4805" s="1"/>
      <c r="DP4805" s="1"/>
      <c r="DQ4805" s="2"/>
      <c r="DR4805" s="1"/>
      <c r="DS4805" s="1"/>
      <c r="DT4805" s="1"/>
      <c r="DU4805" s="1"/>
      <c r="DV4805" s="1"/>
      <c r="DW4805" s="1"/>
    </row>
    <row r="4806" spans="1:127" x14ac:dyDescent="0.3">
      <c r="A4806" s="1"/>
      <c r="B4806" s="1"/>
      <c r="C4806" s="1"/>
      <c r="D4806" s="1"/>
      <c r="E4806" s="1"/>
      <c r="F4806" s="1"/>
      <c r="G4806" s="1"/>
      <c r="H4806" s="2"/>
      <c r="I4806" s="1"/>
      <c r="J4806" s="1"/>
      <c r="K4806" s="2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2"/>
      <c r="BF4806" s="1"/>
      <c r="BG4806" s="1"/>
      <c r="BH4806" s="1"/>
      <c r="BI4806" s="1"/>
      <c r="BJ4806" s="1"/>
      <c r="BK4806" s="1"/>
      <c r="BL4806" s="1"/>
      <c r="BM4806" s="1"/>
      <c r="BN4806" s="2"/>
      <c r="BO4806" s="1"/>
      <c r="BP4806" s="1"/>
      <c r="BQ4806" s="1"/>
      <c r="BR4806" s="2"/>
      <c r="BS4806" s="1"/>
      <c r="BT4806" s="1"/>
      <c r="BU4806" s="1"/>
      <c r="BV4806" s="1"/>
      <c r="BW4806" s="1"/>
      <c r="BX4806" s="1"/>
      <c r="BY4806" s="1"/>
      <c r="BZ4806" s="1"/>
      <c r="CA4806" s="1"/>
      <c r="CB4806" s="1"/>
      <c r="CC4806" s="1"/>
      <c r="CD4806" s="1"/>
      <c r="CE4806" s="1"/>
      <c r="CF4806" s="2"/>
      <c r="CG4806" s="1"/>
      <c r="CH4806" s="1"/>
      <c r="CI4806" s="2"/>
      <c r="CJ4806" s="1"/>
      <c r="CK4806" s="1"/>
      <c r="CL4806" s="1"/>
      <c r="CM4806" s="1"/>
      <c r="CN4806" s="1"/>
      <c r="CO4806" s="1"/>
      <c r="CP4806" s="1"/>
      <c r="CQ4806" s="1"/>
      <c r="CR4806" s="1"/>
      <c r="CS4806" s="1"/>
      <c r="CT4806" s="1"/>
      <c r="CU4806" s="1"/>
      <c r="CV4806" s="1"/>
      <c r="CW4806" s="1"/>
      <c r="CX4806" s="1"/>
      <c r="CY4806" s="1"/>
      <c r="CZ4806" s="1"/>
      <c r="DA4806" s="1"/>
      <c r="DB4806" s="1"/>
      <c r="DC4806" s="1"/>
      <c r="DD4806" s="1"/>
      <c r="DE4806" s="1"/>
      <c r="DF4806" s="1"/>
      <c r="DG4806" s="1"/>
      <c r="DH4806" s="1"/>
      <c r="DI4806" s="1"/>
      <c r="DJ4806" s="1"/>
      <c r="DK4806" s="1"/>
      <c r="DL4806" s="1"/>
      <c r="DM4806" s="1"/>
      <c r="DN4806" s="1"/>
      <c r="DO4806" s="1"/>
      <c r="DP4806" s="1"/>
      <c r="DQ4806" s="2"/>
      <c r="DR4806" s="1"/>
      <c r="DS4806" s="1"/>
      <c r="DT4806" s="1"/>
      <c r="DU4806" s="1"/>
      <c r="DV4806" s="1"/>
      <c r="DW4806" s="1"/>
    </row>
    <row r="4807" spans="1:127" x14ac:dyDescent="0.3">
      <c r="A4807" s="1"/>
      <c r="B4807" s="1"/>
      <c r="C4807" s="1"/>
      <c r="D4807" s="1"/>
      <c r="E4807" s="1"/>
      <c r="F4807" s="1"/>
      <c r="G4807" s="2"/>
      <c r="H4807" s="2"/>
      <c r="I4807" s="1"/>
      <c r="J4807" s="1"/>
      <c r="K4807" s="2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2"/>
      <c r="BF4807" s="1"/>
      <c r="BG4807" s="1"/>
      <c r="BH4807" s="1"/>
      <c r="BI4807" s="1"/>
      <c r="BJ4807" s="1"/>
      <c r="BK4807" s="1"/>
      <c r="BL4807" s="1"/>
      <c r="BM4807" s="1"/>
      <c r="BN4807" s="2"/>
      <c r="BO4807" s="1"/>
      <c r="BP4807" s="1"/>
      <c r="BQ4807" s="1"/>
      <c r="BR4807" s="2"/>
      <c r="BS4807" s="1"/>
      <c r="BT4807" s="1"/>
      <c r="BU4807" s="1"/>
      <c r="BV4807" s="1"/>
      <c r="BW4807" s="1"/>
      <c r="BX4807" s="1"/>
      <c r="BY4807" s="1"/>
      <c r="BZ4807" s="1"/>
      <c r="CA4807" s="1"/>
      <c r="CB4807" s="1"/>
      <c r="CC4807" s="1"/>
      <c r="CD4807" s="1"/>
      <c r="CE4807" s="1"/>
      <c r="CF4807" s="2"/>
      <c r="CG4807" s="1"/>
      <c r="CH4807" s="1"/>
      <c r="CI4807" s="2"/>
      <c r="CJ4807" s="1"/>
      <c r="CK4807" s="1"/>
      <c r="CL4807" s="1"/>
      <c r="CM4807" s="1"/>
      <c r="CN4807" s="1"/>
      <c r="CO4807" s="1"/>
      <c r="CP4807" s="1"/>
      <c r="CQ4807" s="1"/>
      <c r="CR4807" s="2"/>
      <c r="CS4807" s="2"/>
      <c r="CT4807" s="2"/>
      <c r="CU4807" s="2"/>
      <c r="CV4807" s="1"/>
      <c r="CW4807" s="1"/>
      <c r="CX4807" s="1"/>
      <c r="CY4807" s="1"/>
      <c r="CZ4807" s="1"/>
      <c r="DA4807" s="1"/>
      <c r="DB4807" s="1"/>
      <c r="DC4807" s="1"/>
      <c r="DD4807" s="1"/>
      <c r="DE4807" s="1"/>
      <c r="DF4807" s="1"/>
      <c r="DG4807" s="1"/>
      <c r="DH4807" s="1"/>
      <c r="DI4807" s="1"/>
      <c r="DJ4807" s="1"/>
      <c r="DK4807" s="1"/>
      <c r="DL4807" s="1"/>
      <c r="DM4807" s="1"/>
      <c r="DN4807" s="1"/>
      <c r="DO4807" s="1"/>
      <c r="DP4807" s="1"/>
      <c r="DQ4807" s="2"/>
      <c r="DR4807" s="1"/>
      <c r="DS4807" s="1"/>
      <c r="DT4807" s="1"/>
      <c r="DU4807" s="2"/>
      <c r="DV4807" s="1"/>
      <c r="DW4807" s="1"/>
    </row>
    <row r="4808" spans="1:127" x14ac:dyDescent="0.3">
      <c r="A4808" s="1"/>
      <c r="B4808" s="1"/>
      <c r="C4808" s="1"/>
      <c r="D4808" s="1"/>
      <c r="E4808" s="1"/>
      <c r="F4808" s="1"/>
      <c r="G4808" s="1"/>
      <c r="H4808" s="2"/>
      <c r="I4808" s="1"/>
      <c r="J4808" s="1"/>
      <c r="K4808" s="2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2"/>
      <c r="BF4808" s="1"/>
      <c r="BG4808" s="1"/>
      <c r="BH4808" s="1"/>
      <c r="BI4808" s="1"/>
      <c r="BJ4808" s="1"/>
      <c r="BK4808" s="1"/>
      <c r="BL4808" s="1"/>
      <c r="BM4808" s="1"/>
      <c r="BN4808" s="2"/>
      <c r="BO4808" s="1"/>
      <c r="BP4808" s="1"/>
      <c r="BQ4808" s="1"/>
      <c r="BR4808" s="2"/>
      <c r="BS4808" s="1"/>
      <c r="BT4808" s="1"/>
      <c r="BU4808" s="1"/>
      <c r="BV4808" s="1"/>
      <c r="BW4808" s="1"/>
      <c r="BX4808" s="1"/>
      <c r="BY4808" s="1"/>
      <c r="BZ4808" s="1"/>
      <c r="CA4808" s="1"/>
      <c r="CB4808" s="1"/>
      <c r="CC4808" s="1"/>
      <c r="CD4808" s="1"/>
      <c r="CE4808" s="1"/>
      <c r="CF4808" s="2"/>
      <c r="CG4808" s="1"/>
      <c r="CH4808" s="1"/>
      <c r="CI4808" s="2"/>
      <c r="CJ4808" s="1"/>
      <c r="CK4808" s="1"/>
      <c r="CL4808" s="1"/>
      <c r="CM4808" s="1"/>
      <c r="CN4808" s="1"/>
      <c r="CO4808" s="1"/>
      <c r="CP4808" s="1"/>
      <c r="CQ4808" s="1"/>
      <c r="CR4808" s="1"/>
      <c r="CS4808" s="1"/>
      <c r="CT4808" s="1"/>
      <c r="CU4808" s="1"/>
      <c r="CV4808" s="1"/>
      <c r="CW4808" s="1"/>
      <c r="CX4808" s="1"/>
      <c r="CY4808" s="1"/>
      <c r="CZ4808" s="1"/>
      <c r="DA4808" s="1"/>
      <c r="DB4808" s="1"/>
      <c r="DC4808" s="1"/>
      <c r="DD4808" s="1"/>
      <c r="DE4808" s="1"/>
      <c r="DF4808" s="1"/>
      <c r="DG4808" s="1"/>
      <c r="DH4808" s="1"/>
      <c r="DI4808" s="1"/>
      <c r="DJ4808" s="1"/>
      <c r="DK4808" s="1"/>
      <c r="DL4808" s="1"/>
      <c r="DM4808" s="1"/>
      <c r="DN4808" s="1"/>
      <c r="DO4808" s="1"/>
      <c r="DP4808" s="1"/>
      <c r="DQ4808" s="2"/>
      <c r="DR4808" s="1"/>
      <c r="DS4808" s="1"/>
      <c r="DT4808" s="1"/>
      <c r="DU4808" s="1"/>
      <c r="DV4808" s="1"/>
      <c r="DW4808" s="1"/>
    </row>
    <row r="4809" spans="1:127" x14ac:dyDescent="0.3">
      <c r="A4809" s="1"/>
      <c r="B4809" s="1"/>
      <c r="C4809" s="1"/>
      <c r="D4809" s="1"/>
      <c r="E4809" s="1"/>
      <c r="F4809" s="1"/>
      <c r="G4809" s="2"/>
      <c r="H4809" s="2"/>
      <c r="I4809" s="1"/>
      <c r="J4809" s="1"/>
      <c r="K4809" s="2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2"/>
      <c r="BF4809" s="1"/>
      <c r="BG4809" s="1"/>
      <c r="BH4809" s="1"/>
      <c r="BI4809" s="1"/>
      <c r="BJ4809" s="1"/>
      <c r="BK4809" s="1"/>
      <c r="BL4809" s="1"/>
      <c r="BM4809" s="1"/>
      <c r="BN4809" s="2"/>
      <c r="BO4809" s="1"/>
      <c r="BP4809" s="1"/>
      <c r="BQ4809" s="1"/>
      <c r="BR4809" s="2"/>
      <c r="BS4809" s="1"/>
      <c r="BT4809" s="1"/>
      <c r="BU4809" s="1"/>
      <c r="BV4809" s="1"/>
      <c r="BW4809" s="1"/>
      <c r="BX4809" s="1"/>
      <c r="BY4809" s="1"/>
      <c r="BZ4809" s="1"/>
      <c r="CA4809" s="1"/>
      <c r="CB4809" s="1"/>
      <c r="CC4809" s="1"/>
      <c r="CD4809" s="1"/>
      <c r="CE4809" s="1"/>
      <c r="CF4809" s="2"/>
      <c r="CG4809" s="1"/>
      <c r="CH4809" s="1"/>
      <c r="CI4809" s="2"/>
      <c r="CJ4809" s="1"/>
      <c r="CK4809" s="1"/>
      <c r="CL4809" s="1"/>
      <c r="CM4809" s="1"/>
      <c r="CN4809" s="1"/>
      <c r="CO4809" s="1"/>
      <c r="CP4809" s="1"/>
      <c r="CQ4809" s="1"/>
      <c r="CR4809" s="2"/>
      <c r="CS4809" s="2"/>
      <c r="CT4809" s="2"/>
      <c r="CU4809" s="2"/>
      <c r="CV4809" s="1"/>
      <c r="CW4809" s="1"/>
      <c r="CX4809" s="1"/>
      <c r="CY4809" s="1"/>
      <c r="CZ4809" s="1"/>
      <c r="DA4809" s="1"/>
      <c r="DB4809" s="1"/>
      <c r="DC4809" s="1"/>
      <c r="DD4809" s="1"/>
      <c r="DE4809" s="1"/>
      <c r="DF4809" s="1"/>
      <c r="DG4809" s="1"/>
      <c r="DH4809" s="1"/>
      <c r="DI4809" s="1"/>
      <c r="DJ4809" s="1"/>
      <c r="DK4809" s="1"/>
      <c r="DL4809" s="1"/>
      <c r="DM4809" s="1"/>
      <c r="DN4809" s="1"/>
      <c r="DO4809" s="1"/>
      <c r="DP4809" s="1"/>
      <c r="DQ4809" s="2"/>
      <c r="DR4809" s="1"/>
      <c r="DS4809" s="1"/>
      <c r="DT4809" s="1"/>
      <c r="DU4809" s="2"/>
      <c r="DV4809" s="1"/>
      <c r="DW4809" s="1"/>
    </row>
    <row r="4810" spans="1:127" x14ac:dyDescent="0.3">
      <c r="A4810" s="1"/>
      <c r="B4810" s="1"/>
      <c r="C4810" s="1"/>
      <c r="D4810" s="1"/>
      <c r="E4810" s="1"/>
      <c r="F4810" s="1"/>
      <c r="G4810" s="2"/>
      <c r="H4810" s="2"/>
      <c r="I4810" s="1"/>
      <c r="J4810" s="1"/>
      <c r="K4810" s="2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2"/>
      <c r="BF4810" s="1"/>
      <c r="BG4810" s="1"/>
      <c r="BH4810" s="1"/>
      <c r="BI4810" s="1"/>
      <c r="BJ4810" s="1"/>
      <c r="BK4810" s="1"/>
      <c r="BL4810" s="1"/>
      <c r="BM4810" s="1"/>
      <c r="BN4810" s="2"/>
      <c r="BO4810" s="1"/>
      <c r="BP4810" s="1"/>
      <c r="BQ4810" s="1"/>
      <c r="BR4810" s="2"/>
      <c r="BS4810" s="1"/>
      <c r="BT4810" s="1"/>
      <c r="BU4810" s="1"/>
      <c r="BV4810" s="1"/>
      <c r="BW4810" s="1"/>
      <c r="BX4810" s="1"/>
      <c r="BY4810" s="1"/>
      <c r="BZ4810" s="1"/>
      <c r="CA4810" s="1"/>
      <c r="CB4810" s="1"/>
      <c r="CC4810" s="1"/>
      <c r="CD4810" s="1"/>
      <c r="CE4810" s="1"/>
      <c r="CF4810" s="2"/>
      <c r="CG4810" s="1"/>
      <c r="CH4810" s="1"/>
      <c r="CI4810" s="2"/>
      <c r="CJ4810" s="1"/>
      <c r="CK4810" s="1"/>
      <c r="CL4810" s="1"/>
      <c r="CM4810" s="1"/>
      <c r="CN4810" s="1"/>
      <c r="CO4810" s="1"/>
      <c r="CP4810" s="1"/>
      <c r="CQ4810" s="1"/>
      <c r="CR4810" s="2"/>
      <c r="CS4810" s="2"/>
      <c r="CT4810" s="2"/>
      <c r="CU4810" s="2"/>
      <c r="CV4810" s="1"/>
      <c r="CW4810" s="1"/>
      <c r="CX4810" s="1"/>
      <c r="CY4810" s="1"/>
      <c r="CZ4810" s="1"/>
      <c r="DA4810" s="1"/>
      <c r="DB4810" s="1"/>
      <c r="DC4810" s="1"/>
      <c r="DD4810" s="1"/>
      <c r="DE4810" s="1"/>
      <c r="DF4810" s="1"/>
      <c r="DG4810" s="1"/>
      <c r="DH4810" s="1"/>
      <c r="DI4810" s="1"/>
      <c r="DJ4810" s="1"/>
      <c r="DK4810" s="1"/>
      <c r="DL4810" s="1"/>
      <c r="DM4810" s="1"/>
      <c r="DN4810" s="1"/>
      <c r="DO4810" s="1"/>
      <c r="DP4810" s="1"/>
      <c r="DQ4810" s="2"/>
      <c r="DR4810" s="1"/>
      <c r="DS4810" s="1"/>
      <c r="DT4810" s="1"/>
      <c r="DU4810" s="2"/>
      <c r="DV4810" s="1"/>
      <c r="DW4810" s="1"/>
    </row>
    <row r="4811" spans="1:127" x14ac:dyDescent="0.3">
      <c r="A4811" s="1"/>
      <c r="B4811" s="1"/>
      <c r="C4811" s="1"/>
      <c r="D4811" s="1"/>
      <c r="E4811" s="1"/>
      <c r="F4811" s="1"/>
      <c r="G4811" s="2"/>
      <c r="H4811" s="2"/>
      <c r="I4811" s="1"/>
      <c r="J4811" s="1"/>
      <c r="K4811" s="2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2"/>
      <c r="BF4811" s="1"/>
      <c r="BG4811" s="1"/>
      <c r="BH4811" s="1"/>
      <c r="BI4811" s="1"/>
      <c r="BJ4811" s="1"/>
      <c r="BK4811" s="1"/>
      <c r="BL4811" s="1"/>
      <c r="BM4811" s="1"/>
      <c r="BN4811" s="2"/>
      <c r="BO4811" s="1"/>
      <c r="BP4811" s="1"/>
      <c r="BQ4811" s="1"/>
      <c r="BR4811" s="2"/>
      <c r="BS4811" s="1"/>
      <c r="BT4811" s="1"/>
      <c r="BU4811" s="1"/>
      <c r="BV4811" s="1"/>
      <c r="BW4811" s="1"/>
      <c r="BX4811" s="1"/>
      <c r="BY4811" s="1"/>
      <c r="BZ4811" s="1"/>
      <c r="CA4811" s="1"/>
      <c r="CB4811" s="1"/>
      <c r="CC4811" s="1"/>
      <c r="CD4811" s="1"/>
      <c r="CE4811" s="1"/>
      <c r="CF4811" s="2"/>
      <c r="CG4811" s="1"/>
      <c r="CH4811" s="1"/>
      <c r="CI4811" s="2"/>
      <c r="CJ4811" s="1"/>
      <c r="CK4811" s="1"/>
      <c r="CL4811" s="1"/>
      <c r="CM4811" s="1"/>
      <c r="CN4811" s="1"/>
      <c r="CO4811" s="1"/>
      <c r="CP4811" s="1"/>
      <c r="CQ4811" s="1"/>
      <c r="CR4811" s="2"/>
      <c r="CS4811" s="2"/>
      <c r="CT4811" s="2"/>
      <c r="CU4811" s="2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2"/>
      <c r="DR4811" s="1"/>
      <c r="DS4811" s="1"/>
      <c r="DT4811" s="1"/>
      <c r="DU4811" s="2"/>
      <c r="DV4811" s="1"/>
      <c r="DW4811" s="1"/>
    </row>
    <row r="4812" spans="1:127" x14ac:dyDescent="0.3">
      <c r="A4812" s="1"/>
      <c r="B4812" s="1"/>
      <c r="C4812" s="1"/>
      <c r="D4812" s="1"/>
      <c r="E4812" s="1"/>
      <c r="F4812" s="1"/>
      <c r="G4812" s="2"/>
      <c r="H4812" s="2"/>
      <c r="I4812" s="1"/>
      <c r="J4812" s="1"/>
      <c r="K4812" s="2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2"/>
      <c r="BF4812" s="1"/>
      <c r="BG4812" s="1"/>
      <c r="BH4812" s="1"/>
      <c r="BI4812" s="1"/>
      <c r="BJ4812" s="1"/>
      <c r="BK4812" s="1"/>
      <c r="BL4812" s="1"/>
      <c r="BM4812" s="1"/>
      <c r="BN4812" s="2"/>
      <c r="BO4812" s="1"/>
      <c r="BP4812" s="1"/>
      <c r="BQ4812" s="1"/>
      <c r="BR4812" s="2"/>
      <c r="BS4812" s="1"/>
      <c r="BT4812" s="1"/>
      <c r="BU4812" s="1"/>
      <c r="BV4812" s="1"/>
      <c r="BW4812" s="1"/>
      <c r="BX4812" s="1"/>
      <c r="BY4812" s="1"/>
      <c r="BZ4812" s="1"/>
      <c r="CA4812" s="1"/>
      <c r="CB4812" s="1"/>
      <c r="CC4812" s="1"/>
      <c r="CD4812" s="1"/>
      <c r="CE4812" s="1"/>
      <c r="CF4812" s="2"/>
      <c r="CG4812" s="1"/>
      <c r="CH4812" s="1"/>
      <c r="CI4812" s="2"/>
      <c r="CJ4812" s="1"/>
      <c r="CK4812" s="1"/>
      <c r="CL4812" s="1"/>
      <c r="CM4812" s="1"/>
      <c r="CN4812" s="1"/>
      <c r="CO4812" s="1"/>
      <c r="CP4812" s="1"/>
      <c r="CQ4812" s="1"/>
      <c r="CR4812" s="2"/>
      <c r="CS4812" s="2"/>
      <c r="CT4812" s="2"/>
      <c r="CU4812" s="2"/>
      <c r="CV4812" s="1"/>
      <c r="CW4812" s="1"/>
      <c r="CX4812" s="1"/>
      <c r="CY4812" s="1"/>
      <c r="CZ4812" s="1"/>
      <c r="DA4812" s="1"/>
      <c r="DB4812" s="1"/>
      <c r="DC4812" s="1"/>
      <c r="DD4812" s="1"/>
      <c r="DE4812" s="1"/>
      <c r="DF4812" s="1"/>
      <c r="DG4812" s="1"/>
      <c r="DH4812" s="1"/>
      <c r="DI4812" s="1"/>
      <c r="DJ4812" s="1"/>
      <c r="DK4812" s="1"/>
      <c r="DL4812" s="1"/>
      <c r="DM4812" s="1"/>
      <c r="DN4812" s="1"/>
      <c r="DO4812" s="1"/>
      <c r="DP4812" s="1"/>
      <c r="DQ4812" s="2"/>
      <c r="DR4812" s="1"/>
      <c r="DS4812" s="1"/>
      <c r="DT4812" s="1"/>
      <c r="DU4812" s="2"/>
      <c r="DV4812" s="1"/>
      <c r="DW4812" s="1"/>
    </row>
    <row r="4813" spans="1:127" x14ac:dyDescent="0.3">
      <c r="A4813" s="1"/>
      <c r="B4813" s="1"/>
      <c r="C4813" s="1"/>
      <c r="D4813" s="1"/>
      <c r="E4813" s="1"/>
      <c r="F4813" s="1"/>
      <c r="G4813" s="2"/>
      <c r="H4813" s="2"/>
      <c r="I4813" s="1"/>
      <c r="J4813" s="1"/>
      <c r="K4813" s="2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2"/>
      <c r="BF4813" s="1"/>
      <c r="BG4813" s="1"/>
      <c r="BH4813" s="1"/>
      <c r="BI4813" s="1"/>
      <c r="BJ4813" s="1"/>
      <c r="BK4813" s="1"/>
      <c r="BL4813" s="1"/>
      <c r="BM4813" s="1"/>
      <c r="BN4813" s="2"/>
      <c r="BO4813" s="1"/>
      <c r="BP4813" s="1"/>
      <c r="BQ4813" s="2"/>
      <c r="BR4813" s="2"/>
      <c r="BS4813" s="1"/>
      <c r="BT4813" s="1"/>
      <c r="BU4813" s="1"/>
      <c r="BV4813" s="1"/>
      <c r="BW4813" s="1"/>
      <c r="BX4813" s="1"/>
      <c r="BY4813" s="1"/>
      <c r="BZ4813" s="1"/>
      <c r="CA4813" s="1"/>
      <c r="CB4813" s="1"/>
      <c r="CC4813" s="1"/>
      <c r="CD4813" s="1"/>
      <c r="CE4813" s="1"/>
      <c r="CF4813" s="2"/>
      <c r="CG4813" s="1"/>
      <c r="CH4813" s="1"/>
      <c r="CI4813" s="2"/>
      <c r="CJ4813" s="1"/>
      <c r="CK4813" s="1"/>
      <c r="CL4813" s="1"/>
      <c r="CM4813" s="1"/>
      <c r="CN4813" s="1"/>
      <c r="CO4813" s="1"/>
      <c r="CP4813" s="1"/>
      <c r="CQ4813" s="1"/>
      <c r="CR4813" s="2"/>
      <c r="CS4813" s="2"/>
      <c r="CT4813" s="2"/>
      <c r="CU4813" s="2"/>
      <c r="CV4813" s="1"/>
      <c r="CW4813" s="1"/>
      <c r="CX4813" s="1"/>
      <c r="CY4813" s="1"/>
      <c r="CZ4813" s="1"/>
      <c r="DA4813" s="1"/>
      <c r="DB4813" s="1"/>
      <c r="DC4813" s="1"/>
      <c r="DD4813" s="1"/>
      <c r="DE4813" s="1"/>
      <c r="DF4813" s="1"/>
      <c r="DG4813" s="1"/>
      <c r="DH4813" s="1"/>
      <c r="DI4813" s="1"/>
      <c r="DJ4813" s="1"/>
      <c r="DK4813" s="1"/>
      <c r="DL4813" s="1"/>
      <c r="DM4813" s="1"/>
      <c r="DN4813" s="1"/>
      <c r="DO4813" s="1"/>
      <c r="DP4813" s="1"/>
      <c r="DQ4813" s="2"/>
      <c r="DR4813" s="1"/>
      <c r="DS4813" s="1"/>
      <c r="DT4813" s="1"/>
      <c r="DU4813" s="2"/>
      <c r="DV4813" s="1"/>
      <c r="DW4813" s="1"/>
    </row>
    <row r="4814" spans="1:127" x14ac:dyDescent="0.3">
      <c r="A4814" s="1"/>
      <c r="B4814" s="1"/>
      <c r="C4814" s="1"/>
      <c r="D4814" s="1"/>
      <c r="E4814" s="1"/>
      <c r="F4814" s="1"/>
      <c r="G4814" s="2"/>
      <c r="H4814" s="2"/>
      <c r="I4814" s="1"/>
      <c r="J4814" s="1"/>
      <c r="K4814" s="2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2"/>
      <c r="BF4814" s="1"/>
      <c r="BG4814" s="1"/>
      <c r="BH4814" s="1"/>
      <c r="BI4814" s="1"/>
      <c r="BJ4814" s="1"/>
      <c r="BK4814" s="1"/>
      <c r="BL4814" s="1"/>
      <c r="BM4814" s="1"/>
      <c r="BN4814" s="2"/>
      <c r="BO4814" s="1"/>
      <c r="BP4814" s="1"/>
      <c r="BQ4814" s="1"/>
      <c r="BR4814" s="2"/>
      <c r="BS4814" s="1"/>
      <c r="BT4814" s="1"/>
      <c r="BU4814" s="1"/>
      <c r="BV4814" s="1"/>
      <c r="BW4814" s="1"/>
      <c r="BX4814" s="1"/>
      <c r="BY4814" s="1"/>
      <c r="BZ4814" s="1"/>
      <c r="CA4814" s="1"/>
      <c r="CB4814" s="1"/>
      <c r="CC4814" s="1"/>
      <c r="CD4814" s="1"/>
      <c r="CE4814" s="1"/>
      <c r="CF4814" s="2"/>
      <c r="CG4814" s="1"/>
      <c r="CH4814" s="1"/>
      <c r="CI4814" s="2"/>
      <c r="CJ4814" s="1"/>
      <c r="CK4814" s="1"/>
      <c r="CL4814" s="1"/>
      <c r="CM4814" s="1"/>
      <c r="CN4814" s="1"/>
      <c r="CO4814" s="1"/>
      <c r="CP4814" s="1"/>
      <c r="CQ4814" s="1"/>
      <c r="CR4814" s="2"/>
      <c r="CS4814" s="2"/>
      <c r="CT4814" s="2"/>
      <c r="CU4814" s="2"/>
      <c r="CV4814" s="1"/>
      <c r="CW4814" s="1"/>
      <c r="CX4814" s="1"/>
      <c r="CY4814" s="1"/>
      <c r="CZ4814" s="1"/>
      <c r="DA4814" s="1"/>
      <c r="DB4814" s="1"/>
      <c r="DC4814" s="1"/>
      <c r="DD4814" s="1"/>
      <c r="DE4814" s="1"/>
      <c r="DF4814" s="1"/>
      <c r="DG4814" s="1"/>
      <c r="DH4814" s="1"/>
      <c r="DI4814" s="1"/>
      <c r="DJ4814" s="1"/>
      <c r="DK4814" s="1"/>
      <c r="DL4814" s="1"/>
      <c r="DM4814" s="1"/>
      <c r="DN4814" s="1"/>
      <c r="DO4814" s="1"/>
      <c r="DP4814" s="1"/>
      <c r="DQ4814" s="2"/>
      <c r="DR4814" s="1"/>
      <c r="DS4814" s="1"/>
      <c r="DT4814" s="1"/>
      <c r="DU4814" s="2"/>
      <c r="DV4814" s="1"/>
      <c r="DW4814" s="1"/>
    </row>
    <row r="4815" spans="1:127" x14ac:dyDescent="0.3">
      <c r="A4815" s="1"/>
      <c r="B4815" s="1"/>
      <c r="C4815" s="1"/>
      <c r="D4815" s="1"/>
      <c r="E4815" s="1"/>
      <c r="F4815" s="1"/>
      <c r="G4815" s="1"/>
      <c r="H4815" s="2"/>
      <c r="I4815" s="1"/>
      <c r="J4815" s="1"/>
      <c r="K4815" s="2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2"/>
      <c r="BF4815" s="1"/>
      <c r="BG4815" s="1"/>
      <c r="BH4815" s="1"/>
      <c r="BI4815" s="1"/>
      <c r="BJ4815" s="1"/>
      <c r="BK4815" s="1"/>
      <c r="BL4815" s="1"/>
      <c r="BM4815" s="1"/>
      <c r="BN4815" s="2"/>
      <c r="BO4815" s="1"/>
      <c r="BP4815" s="1"/>
      <c r="BQ4815" s="1"/>
      <c r="BR4815" s="2"/>
      <c r="BS4815" s="1"/>
      <c r="BT4815" s="1"/>
      <c r="BU4815" s="1"/>
      <c r="BV4815" s="1"/>
      <c r="BW4815" s="1"/>
      <c r="BX4815" s="1"/>
      <c r="BY4815" s="1"/>
      <c r="BZ4815" s="1"/>
      <c r="CA4815" s="1"/>
      <c r="CB4815" s="1"/>
      <c r="CC4815" s="1"/>
      <c r="CD4815" s="1"/>
      <c r="CE4815" s="1"/>
      <c r="CF4815" s="2"/>
      <c r="CG4815" s="1"/>
      <c r="CH4815" s="1"/>
      <c r="CI4815" s="2"/>
      <c r="CJ4815" s="1"/>
      <c r="CK4815" s="1"/>
      <c r="CL4815" s="1"/>
      <c r="CM4815" s="1"/>
      <c r="CN4815" s="1"/>
      <c r="CO4815" s="1"/>
      <c r="CP4815" s="1"/>
      <c r="CQ4815" s="1"/>
      <c r="CR4815" s="1"/>
      <c r="CS4815" s="1"/>
      <c r="CT4815" s="1"/>
      <c r="CU4815" s="1"/>
      <c r="CV4815" s="1"/>
      <c r="CW4815" s="1"/>
      <c r="CX4815" s="1"/>
      <c r="CY4815" s="1"/>
      <c r="CZ4815" s="1"/>
      <c r="DA4815" s="1"/>
      <c r="DB4815" s="1"/>
      <c r="DC4815" s="1"/>
      <c r="DD4815" s="1"/>
      <c r="DE4815" s="1"/>
      <c r="DF4815" s="1"/>
      <c r="DG4815" s="1"/>
      <c r="DH4815" s="1"/>
      <c r="DI4815" s="1"/>
      <c r="DJ4815" s="1"/>
      <c r="DK4815" s="1"/>
      <c r="DL4815" s="1"/>
      <c r="DM4815" s="1"/>
      <c r="DN4815" s="1"/>
      <c r="DO4815" s="1"/>
      <c r="DP4815" s="1"/>
      <c r="DQ4815" s="2"/>
      <c r="DR4815" s="1"/>
      <c r="DS4815" s="1"/>
      <c r="DT4815" s="1"/>
      <c r="DU4815" s="1"/>
      <c r="DV4815" s="1"/>
      <c r="DW4815" s="1"/>
    </row>
    <row r="4816" spans="1:127" x14ac:dyDescent="0.3">
      <c r="A4816" s="1"/>
      <c r="B4816" s="1"/>
      <c r="C4816" s="1"/>
      <c r="D4816" s="1"/>
      <c r="E4816" s="1"/>
      <c r="F4816" s="1"/>
      <c r="G4816" s="1"/>
      <c r="H4816" s="2"/>
      <c r="I4816" s="1"/>
      <c r="J4816" s="1"/>
      <c r="K4816" s="2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2"/>
      <c r="BF4816" s="1"/>
      <c r="BG4816" s="1"/>
      <c r="BH4816" s="1"/>
      <c r="BI4816" s="1"/>
      <c r="BJ4816" s="1"/>
      <c r="BK4816" s="1"/>
      <c r="BL4816" s="1"/>
      <c r="BM4816" s="1"/>
      <c r="BN4816" s="2"/>
      <c r="BO4816" s="1"/>
      <c r="BP4816" s="1"/>
      <c r="BQ4816" s="1"/>
      <c r="BR4816" s="2"/>
      <c r="BS4816" s="1"/>
      <c r="BT4816" s="1"/>
      <c r="BU4816" s="1"/>
      <c r="BV4816" s="1"/>
      <c r="BW4816" s="1"/>
      <c r="BX4816" s="1"/>
      <c r="BY4816" s="1"/>
      <c r="BZ4816" s="1"/>
      <c r="CA4816" s="1"/>
      <c r="CB4816" s="1"/>
      <c r="CC4816" s="1"/>
      <c r="CD4816" s="1"/>
      <c r="CE4816" s="1"/>
      <c r="CF4816" s="2"/>
      <c r="CG4816" s="1"/>
      <c r="CH4816" s="1"/>
      <c r="CI4816" s="2"/>
      <c r="CJ4816" s="1"/>
      <c r="CK4816" s="1"/>
      <c r="CL4816" s="1"/>
      <c r="CM4816" s="1"/>
      <c r="CN4816" s="1"/>
      <c r="CO4816" s="1"/>
      <c r="CP4816" s="1"/>
      <c r="CQ4816" s="1"/>
      <c r="CR4816" s="1"/>
      <c r="CS4816" s="1"/>
      <c r="CT4816" s="1"/>
      <c r="CU4816" s="1"/>
      <c r="CV4816" s="1"/>
      <c r="CW4816" s="1"/>
      <c r="CX4816" s="1"/>
      <c r="CY4816" s="1"/>
      <c r="CZ4816" s="1"/>
      <c r="DA4816" s="1"/>
      <c r="DB4816" s="1"/>
      <c r="DC4816" s="1"/>
      <c r="DD4816" s="1"/>
      <c r="DE4816" s="1"/>
      <c r="DF4816" s="1"/>
      <c r="DG4816" s="1"/>
      <c r="DH4816" s="1"/>
      <c r="DI4816" s="1"/>
      <c r="DJ4816" s="1"/>
      <c r="DK4816" s="1"/>
      <c r="DL4816" s="1"/>
      <c r="DM4816" s="1"/>
      <c r="DN4816" s="1"/>
      <c r="DO4816" s="1"/>
      <c r="DP4816" s="1"/>
      <c r="DQ4816" s="2"/>
      <c r="DR4816" s="1"/>
      <c r="DS4816" s="1"/>
      <c r="DT4816" s="1"/>
      <c r="DU4816" s="1"/>
      <c r="DV4816" s="1"/>
      <c r="DW4816" s="1"/>
    </row>
    <row r="4817" spans="1:127" x14ac:dyDescent="0.3">
      <c r="A4817" s="1"/>
      <c r="B4817" s="1"/>
      <c r="C4817" s="1"/>
      <c r="D4817" s="1"/>
      <c r="E4817" s="1"/>
      <c r="F4817" s="1"/>
      <c r="G4817" s="1"/>
      <c r="H4817" s="2"/>
      <c r="I4817" s="1"/>
      <c r="J4817" s="1"/>
      <c r="K4817" s="2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2"/>
      <c r="BF4817" s="1"/>
      <c r="BG4817" s="1"/>
      <c r="BH4817" s="1"/>
      <c r="BI4817" s="1"/>
      <c r="BJ4817" s="1"/>
      <c r="BK4817" s="1"/>
      <c r="BL4817" s="1"/>
      <c r="BM4817" s="1"/>
      <c r="BN4817" s="2"/>
      <c r="BO4817" s="1"/>
      <c r="BP4817" s="1"/>
      <c r="BQ4817" s="1"/>
      <c r="BR4817" s="2"/>
      <c r="BS4817" s="1"/>
      <c r="BT4817" s="1"/>
      <c r="BU4817" s="1"/>
      <c r="BV4817" s="1"/>
      <c r="BW4817" s="1"/>
      <c r="BX4817" s="1"/>
      <c r="BY4817" s="1"/>
      <c r="BZ4817" s="1"/>
      <c r="CA4817" s="1"/>
      <c r="CB4817" s="1"/>
      <c r="CC4817" s="1"/>
      <c r="CD4817" s="1"/>
      <c r="CE4817" s="1"/>
      <c r="CF4817" s="2"/>
      <c r="CG4817" s="1"/>
      <c r="CH4817" s="1"/>
      <c r="CI4817" s="2"/>
      <c r="CJ4817" s="1"/>
      <c r="CK4817" s="1"/>
      <c r="CL4817" s="1"/>
      <c r="CM4817" s="1"/>
      <c r="CN4817" s="1"/>
      <c r="CO4817" s="1"/>
      <c r="CP4817" s="1"/>
      <c r="CQ4817" s="1"/>
      <c r="CR4817" s="2"/>
      <c r="CS4817" s="2"/>
      <c r="CT4817" s="1"/>
      <c r="CU4817" s="1"/>
      <c r="CV4817" s="1"/>
      <c r="CW4817" s="1"/>
      <c r="CX4817" s="1"/>
      <c r="CY4817" s="1"/>
      <c r="CZ4817" s="1"/>
      <c r="DA4817" s="1"/>
      <c r="DB4817" s="1"/>
      <c r="DC4817" s="1"/>
      <c r="DD4817" s="1"/>
      <c r="DE4817" s="1"/>
      <c r="DF4817" s="1"/>
      <c r="DG4817" s="1"/>
      <c r="DH4817" s="1"/>
      <c r="DI4817" s="1"/>
      <c r="DJ4817" s="1"/>
      <c r="DK4817" s="1"/>
      <c r="DL4817" s="1"/>
      <c r="DM4817" s="1"/>
      <c r="DN4817" s="1"/>
      <c r="DO4817" s="1"/>
      <c r="DP4817" s="1"/>
      <c r="DQ4817" s="2"/>
      <c r="DR4817" s="1"/>
      <c r="DS4817" s="1"/>
      <c r="DT4817" s="1"/>
      <c r="DU4817" s="2"/>
      <c r="DV4817" s="1"/>
      <c r="DW4817" s="1"/>
    </row>
    <row r="4818" spans="1:127" x14ac:dyDescent="0.3">
      <c r="A4818" s="1"/>
      <c r="B4818" s="1"/>
      <c r="C4818" s="1"/>
      <c r="D4818" s="1"/>
      <c r="E4818" s="1"/>
      <c r="F4818" s="1"/>
      <c r="G4818" s="2"/>
      <c r="H4818" s="2"/>
      <c r="I4818" s="1"/>
      <c r="J4818" s="1"/>
      <c r="K4818" s="2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2"/>
      <c r="BF4818" s="1"/>
      <c r="BG4818" s="1"/>
      <c r="BH4818" s="1"/>
      <c r="BI4818" s="1"/>
      <c r="BJ4818" s="1"/>
      <c r="BK4818" s="1"/>
      <c r="BL4818" s="1"/>
      <c r="BM4818" s="1"/>
      <c r="BN4818" s="2"/>
      <c r="BO4818" s="1"/>
      <c r="BP4818" s="1"/>
      <c r="BQ4818" s="2"/>
      <c r="BR4818" s="2"/>
      <c r="BS4818" s="1"/>
      <c r="BT4818" s="1"/>
      <c r="BU4818" s="1"/>
      <c r="BV4818" s="1"/>
      <c r="BW4818" s="1"/>
      <c r="BX4818" s="1"/>
      <c r="BY4818" s="1"/>
      <c r="BZ4818" s="1"/>
      <c r="CA4818" s="1"/>
      <c r="CB4818" s="1"/>
      <c r="CC4818" s="1"/>
      <c r="CD4818" s="1"/>
      <c r="CE4818" s="1"/>
      <c r="CF4818" s="2"/>
      <c r="CG4818" s="1"/>
      <c r="CH4818" s="1"/>
      <c r="CI4818" s="2"/>
      <c r="CJ4818" s="1"/>
      <c r="CK4818" s="1"/>
      <c r="CL4818" s="1"/>
      <c r="CM4818" s="1"/>
      <c r="CN4818" s="1"/>
      <c r="CO4818" s="1"/>
      <c r="CP4818" s="1"/>
      <c r="CQ4818" s="1"/>
      <c r="CR4818" s="2"/>
      <c r="CS4818" s="2"/>
      <c r="CT4818" s="2"/>
      <c r="CU4818" s="2"/>
      <c r="CV4818" s="1"/>
      <c r="CW4818" s="1"/>
      <c r="CX4818" s="1"/>
      <c r="CY4818" s="1"/>
      <c r="CZ4818" s="1"/>
      <c r="DA4818" s="1"/>
      <c r="DB4818" s="1"/>
      <c r="DC4818" s="1"/>
      <c r="DD4818" s="1"/>
      <c r="DE4818" s="1"/>
      <c r="DF4818" s="1"/>
      <c r="DG4818" s="1"/>
      <c r="DH4818" s="1"/>
      <c r="DI4818" s="1"/>
      <c r="DJ4818" s="1"/>
      <c r="DK4818" s="1"/>
      <c r="DL4818" s="1"/>
      <c r="DM4818" s="1"/>
      <c r="DN4818" s="1"/>
      <c r="DO4818" s="1"/>
      <c r="DP4818" s="1"/>
      <c r="DQ4818" s="2"/>
      <c r="DR4818" s="1"/>
      <c r="DS4818" s="1"/>
      <c r="DT4818" s="1"/>
      <c r="DU4818" s="2"/>
      <c r="DV4818" s="1"/>
      <c r="DW4818" s="1"/>
    </row>
    <row r="4819" spans="1:127" x14ac:dyDescent="0.3">
      <c r="A4819" s="1"/>
      <c r="B4819" s="1"/>
      <c r="C4819" s="1"/>
      <c r="D4819" s="1"/>
      <c r="E4819" s="1"/>
      <c r="F4819" s="1"/>
      <c r="G4819" s="2"/>
      <c r="H4819" s="2"/>
      <c r="I4819" s="1"/>
      <c r="J4819" s="1"/>
      <c r="K4819" s="2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2"/>
      <c r="BF4819" s="1"/>
      <c r="BG4819" s="1"/>
      <c r="BH4819" s="1"/>
      <c r="BI4819" s="1"/>
      <c r="BJ4819" s="1"/>
      <c r="BK4819" s="1"/>
      <c r="BL4819" s="1"/>
      <c r="BM4819" s="1"/>
      <c r="BN4819" s="2"/>
      <c r="BO4819" s="1"/>
      <c r="BP4819" s="1"/>
      <c r="BQ4819" s="1"/>
      <c r="BR4819" s="2"/>
      <c r="BS4819" s="1"/>
      <c r="BT4819" s="1"/>
      <c r="BU4819" s="1"/>
      <c r="BV4819" s="1"/>
      <c r="BW4819" s="1"/>
      <c r="BX4819" s="1"/>
      <c r="BY4819" s="1"/>
      <c r="BZ4819" s="1"/>
      <c r="CA4819" s="1"/>
      <c r="CB4819" s="1"/>
      <c r="CC4819" s="1"/>
      <c r="CD4819" s="1"/>
      <c r="CE4819" s="1"/>
      <c r="CF4819" s="2"/>
      <c r="CG4819" s="1"/>
      <c r="CH4819" s="1"/>
      <c r="CI4819" s="2"/>
      <c r="CJ4819" s="1"/>
      <c r="CK4819" s="1"/>
      <c r="CL4819" s="1"/>
      <c r="CM4819" s="1"/>
      <c r="CN4819" s="1"/>
      <c r="CO4819" s="1"/>
      <c r="CP4819" s="1"/>
      <c r="CQ4819" s="1"/>
      <c r="CR4819" s="2"/>
      <c r="CS4819" s="2"/>
      <c r="CT4819" s="2"/>
      <c r="CU4819" s="2"/>
      <c r="CV4819" s="1"/>
      <c r="CW4819" s="1"/>
      <c r="CX4819" s="1"/>
      <c r="CY4819" s="1"/>
      <c r="CZ4819" s="1"/>
      <c r="DA4819" s="1"/>
      <c r="DB4819" s="1"/>
      <c r="DC4819" s="1"/>
      <c r="DD4819" s="1"/>
      <c r="DE4819" s="1"/>
      <c r="DF4819" s="1"/>
      <c r="DG4819" s="1"/>
      <c r="DH4819" s="1"/>
      <c r="DI4819" s="1"/>
      <c r="DJ4819" s="1"/>
      <c r="DK4819" s="1"/>
      <c r="DL4819" s="1"/>
      <c r="DM4819" s="1"/>
      <c r="DN4819" s="1"/>
      <c r="DO4819" s="1"/>
      <c r="DP4819" s="1"/>
      <c r="DQ4819" s="2"/>
      <c r="DR4819" s="1"/>
      <c r="DS4819" s="1"/>
      <c r="DT4819" s="1"/>
      <c r="DU4819" s="2"/>
      <c r="DV4819" s="1"/>
      <c r="DW4819" s="1"/>
    </row>
    <row r="4820" spans="1:127" x14ac:dyDescent="0.3">
      <c r="A4820" s="1"/>
      <c r="B4820" s="1"/>
      <c r="C4820" s="1"/>
      <c r="D4820" s="1"/>
      <c r="E4820" s="1"/>
      <c r="F4820" s="1"/>
      <c r="G4820" s="2"/>
      <c r="H4820" s="2"/>
      <c r="I4820" s="1"/>
      <c r="J4820" s="1"/>
      <c r="K4820" s="2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2"/>
      <c r="BF4820" s="1"/>
      <c r="BG4820" s="1"/>
      <c r="BH4820" s="1"/>
      <c r="BI4820" s="1"/>
      <c r="BJ4820" s="1"/>
      <c r="BK4820" s="1"/>
      <c r="BL4820" s="1"/>
      <c r="BM4820" s="1"/>
      <c r="BN4820" s="2"/>
      <c r="BO4820" s="1"/>
      <c r="BP4820" s="1"/>
      <c r="BQ4820" s="1"/>
      <c r="BR4820" s="2"/>
      <c r="BS4820" s="1"/>
      <c r="BT4820" s="1"/>
      <c r="BU4820" s="1"/>
      <c r="BV4820" s="1"/>
      <c r="BW4820" s="1"/>
      <c r="BX4820" s="1"/>
      <c r="BY4820" s="1"/>
      <c r="BZ4820" s="1"/>
      <c r="CA4820" s="1"/>
      <c r="CB4820" s="1"/>
      <c r="CC4820" s="1"/>
      <c r="CD4820" s="1"/>
      <c r="CE4820" s="1"/>
      <c r="CF4820" s="2"/>
      <c r="CG4820" s="1"/>
      <c r="CH4820" s="1"/>
      <c r="CI4820" s="2"/>
      <c r="CJ4820" s="1"/>
      <c r="CK4820" s="1"/>
      <c r="CL4820" s="1"/>
      <c r="CM4820" s="1"/>
      <c r="CN4820" s="1"/>
      <c r="CO4820" s="1"/>
      <c r="CP4820" s="1"/>
      <c r="CQ4820" s="1"/>
      <c r="CR4820" s="2"/>
      <c r="CS4820" s="2"/>
      <c r="CT4820" s="2"/>
      <c r="CU4820" s="2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2"/>
      <c r="DR4820" s="1"/>
      <c r="DS4820" s="1"/>
      <c r="DT4820" s="1"/>
      <c r="DU4820" s="2"/>
      <c r="DV4820" s="1"/>
      <c r="DW4820" s="1"/>
    </row>
    <row r="4821" spans="1:127" x14ac:dyDescent="0.3">
      <c r="A4821" s="1"/>
      <c r="B4821" s="1"/>
      <c r="C4821" s="1"/>
      <c r="D4821" s="1"/>
      <c r="E4821" s="1"/>
      <c r="F4821" s="1"/>
      <c r="G4821" s="2"/>
      <c r="H4821" s="2"/>
      <c r="I4821" s="1"/>
      <c r="J4821" s="1"/>
      <c r="K4821" s="2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2"/>
      <c r="BF4821" s="1"/>
      <c r="BG4821" s="1"/>
      <c r="BH4821" s="1"/>
      <c r="BI4821" s="1"/>
      <c r="BJ4821" s="1"/>
      <c r="BK4821" s="1"/>
      <c r="BL4821" s="1"/>
      <c r="BM4821" s="1"/>
      <c r="BN4821" s="2"/>
      <c r="BO4821" s="1"/>
      <c r="BP4821" s="1"/>
      <c r="BQ4821" s="1"/>
      <c r="BR4821" s="2"/>
      <c r="BS4821" s="1"/>
      <c r="BT4821" s="1"/>
      <c r="BU4821" s="1"/>
      <c r="BV4821" s="1"/>
      <c r="BW4821" s="1"/>
      <c r="BX4821" s="1"/>
      <c r="BY4821" s="1"/>
      <c r="BZ4821" s="1"/>
      <c r="CA4821" s="1"/>
      <c r="CB4821" s="1"/>
      <c r="CC4821" s="1"/>
      <c r="CD4821" s="1"/>
      <c r="CE4821" s="1"/>
      <c r="CF4821" s="2"/>
      <c r="CG4821" s="1"/>
      <c r="CH4821" s="1"/>
      <c r="CI4821" s="2"/>
      <c r="CJ4821" s="1"/>
      <c r="CK4821" s="1"/>
      <c r="CL4821" s="1"/>
      <c r="CM4821" s="1"/>
      <c r="CN4821" s="1"/>
      <c r="CO4821" s="1"/>
      <c r="CP4821" s="1"/>
      <c r="CQ4821" s="1"/>
      <c r="CR4821" s="2"/>
      <c r="CS4821" s="2"/>
      <c r="CT4821" s="2"/>
      <c r="CU4821" s="2"/>
      <c r="CV4821" s="1"/>
      <c r="CW4821" s="1"/>
      <c r="CX4821" s="1"/>
      <c r="CY4821" s="1"/>
      <c r="CZ4821" s="1"/>
      <c r="DA4821" s="1"/>
      <c r="DB4821" s="1"/>
      <c r="DC4821" s="1"/>
      <c r="DD4821" s="1"/>
      <c r="DE4821" s="1"/>
      <c r="DF4821" s="1"/>
      <c r="DG4821" s="1"/>
      <c r="DH4821" s="1"/>
      <c r="DI4821" s="1"/>
      <c r="DJ4821" s="1"/>
      <c r="DK4821" s="1"/>
      <c r="DL4821" s="1"/>
      <c r="DM4821" s="1"/>
      <c r="DN4821" s="1"/>
      <c r="DO4821" s="1"/>
      <c r="DP4821" s="1"/>
      <c r="DQ4821" s="2"/>
      <c r="DR4821" s="1"/>
      <c r="DS4821" s="1"/>
      <c r="DT4821" s="1"/>
      <c r="DU4821" s="2"/>
      <c r="DV4821" s="1"/>
      <c r="DW4821" s="1"/>
    </row>
    <row r="4822" spans="1:127" x14ac:dyDescent="0.3">
      <c r="A4822" s="1"/>
      <c r="B4822" s="1"/>
      <c r="C4822" s="1"/>
      <c r="D4822" s="1"/>
      <c r="E4822" s="1"/>
      <c r="F4822" s="1"/>
      <c r="G4822" s="2"/>
      <c r="H4822" s="2"/>
      <c r="I4822" s="1"/>
      <c r="J4822" s="1"/>
      <c r="K4822" s="2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2"/>
      <c r="BF4822" s="1"/>
      <c r="BG4822" s="1"/>
      <c r="BH4822" s="1"/>
      <c r="BI4822" s="1"/>
      <c r="BJ4822" s="1"/>
      <c r="BK4822" s="1"/>
      <c r="BL4822" s="1"/>
      <c r="BM4822" s="1"/>
      <c r="BN4822" s="2"/>
      <c r="BO4822" s="1"/>
      <c r="BP4822" s="1"/>
      <c r="BQ4822" s="1"/>
      <c r="BR4822" s="2"/>
      <c r="BS4822" s="1"/>
      <c r="BT4822" s="1"/>
      <c r="BU4822" s="1"/>
      <c r="BV4822" s="1"/>
      <c r="BW4822" s="1"/>
      <c r="BX4822" s="1"/>
      <c r="BY4822" s="1"/>
      <c r="BZ4822" s="1"/>
      <c r="CA4822" s="1"/>
      <c r="CB4822" s="1"/>
      <c r="CC4822" s="1"/>
      <c r="CD4822" s="1"/>
      <c r="CE4822" s="1"/>
      <c r="CF4822" s="2"/>
      <c r="CG4822" s="1"/>
      <c r="CH4822" s="1"/>
      <c r="CI4822" s="2"/>
      <c r="CJ4822" s="1"/>
      <c r="CK4822" s="1"/>
      <c r="CL4822" s="1"/>
      <c r="CM4822" s="1"/>
      <c r="CN4822" s="1"/>
      <c r="CO4822" s="1"/>
      <c r="CP4822" s="1"/>
      <c r="CQ4822" s="1"/>
      <c r="CR4822" s="2"/>
      <c r="CS4822" s="2"/>
      <c r="CT4822" s="2"/>
      <c r="CU4822" s="2"/>
      <c r="CV4822" s="1"/>
      <c r="CW4822" s="1"/>
      <c r="CX4822" s="1"/>
      <c r="CY4822" s="1"/>
      <c r="CZ4822" s="1"/>
      <c r="DA4822" s="1"/>
      <c r="DB4822" s="1"/>
      <c r="DC4822" s="1"/>
      <c r="DD4822" s="1"/>
      <c r="DE4822" s="1"/>
      <c r="DF4822" s="1"/>
      <c r="DG4822" s="1"/>
      <c r="DH4822" s="1"/>
      <c r="DI4822" s="1"/>
      <c r="DJ4822" s="1"/>
      <c r="DK4822" s="1"/>
      <c r="DL4822" s="1"/>
      <c r="DM4822" s="1"/>
      <c r="DN4822" s="1"/>
      <c r="DO4822" s="1"/>
      <c r="DP4822" s="1"/>
      <c r="DQ4822" s="2"/>
      <c r="DR4822" s="1"/>
      <c r="DS4822" s="1"/>
      <c r="DT4822" s="1"/>
      <c r="DU4822" s="2"/>
      <c r="DV4822" s="1"/>
      <c r="DW4822" s="1"/>
    </row>
    <row r="4823" spans="1:127" x14ac:dyDescent="0.3">
      <c r="A4823" s="1"/>
      <c r="B4823" s="1"/>
      <c r="C4823" s="1"/>
      <c r="D4823" s="1"/>
      <c r="E4823" s="1"/>
      <c r="F4823" s="1"/>
      <c r="G4823" s="2"/>
      <c r="H4823" s="2"/>
      <c r="I4823" s="1"/>
      <c r="J4823" s="1"/>
      <c r="K4823" s="2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2"/>
      <c r="BF4823" s="1"/>
      <c r="BG4823" s="1"/>
      <c r="BH4823" s="1"/>
      <c r="BI4823" s="1"/>
      <c r="BJ4823" s="1"/>
      <c r="BK4823" s="1"/>
      <c r="BL4823" s="1"/>
      <c r="BM4823" s="1"/>
      <c r="BN4823" s="2"/>
      <c r="BO4823" s="1"/>
      <c r="BP4823" s="1"/>
      <c r="BQ4823" s="1"/>
      <c r="BR4823" s="2"/>
      <c r="BS4823" s="1"/>
      <c r="BT4823" s="1"/>
      <c r="BU4823" s="1"/>
      <c r="BV4823" s="1"/>
      <c r="BW4823" s="1"/>
      <c r="BX4823" s="1"/>
      <c r="BY4823" s="1"/>
      <c r="BZ4823" s="1"/>
      <c r="CA4823" s="1"/>
      <c r="CB4823" s="1"/>
      <c r="CC4823" s="1"/>
      <c r="CD4823" s="1"/>
      <c r="CE4823" s="1"/>
      <c r="CF4823" s="2"/>
      <c r="CG4823" s="1"/>
      <c r="CH4823" s="1"/>
      <c r="CI4823" s="2"/>
      <c r="CJ4823" s="1"/>
      <c r="CK4823" s="1"/>
      <c r="CL4823" s="1"/>
      <c r="CM4823" s="1"/>
      <c r="CN4823" s="1"/>
      <c r="CO4823" s="1"/>
      <c r="CP4823" s="1"/>
      <c r="CQ4823" s="1"/>
      <c r="CR4823" s="2"/>
      <c r="CS4823" s="2"/>
      <c r="CT4823" s="2"/>
      <c r="CU4823" s="2"/>
      <c r="CV4823" s="1"/>
      <c r="CW4823" s="1"/>
      <c r="CX4823" s="1"/>
      <c r="CY4823" s="1"/>
      <c r="CZ4823" s="1"/>
      <c r="DA4823" s="1"/>
      <c r="DB4823" s="1"/>
      <c r="DC4823" s="1"/>
      <c r="DD4823" s="1"/>
      <c r="DE4823" s="1"/>
      <c r="DF4823" s="1"/>
      <c r="DG4823" s="1"/>
      <c r="DH4823" s="1"/>
      <c r="DI4823" s="1"/>
      <c r="DJ4823" s="1"/>
      <c r="DK4823" s="1"/>
      <c r="DL4823" s="1"/>
      <c r="DM4823" s="1"/>
      <c r="DN4823" s="1"/>
      <c r="DO4823" s="1"/>
      <c r="DP4823" s="1"/>
      <c r="DQ4823" s="2"/>
      <c r="DR4823" s="1"/>
      <c r="DS4823" s="1"/>
      <c r="DT4823" s="1"/>
      <c r="DU4823" s="2"/>
      <c r="DV4823" s="1"/>
      <c r="DW4823" s="1"/>
    </row>
    <row r="4824" spans="1:127" x14ac:dyDescent="0.3">
      <c r="A4824" s="1"/>
      <c r="B4824" s="1"/>
      <c r="C4824" s="1"/>
      <c r="D4824" s="1"/>
      <c r="E4824" s="1"/>
      <c r="F4824" s="1"/>
      <c r="G4824" s="2"/>
      <c r="H4824" s="2"/>
      <c r="I4824" s="1"/>
      <c r="J4824" s="1"/>
      <c r="K4824" s="2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2"/>
      <c r="BF4824" s="1"/>
      <c r="BG4824" s="1"/>
      <c r="BH4824" s="1"/>
      <c r="BI4824" s="1"/>
      <c r="BJ4824" s="1"/>
      <c r="BK4824" s="1"/>
      <c r="BL4824" s="1"/>
      <c r="BM4824" s="1"/>
      <c r="BN4824" s="2"/>
      <c r="BO4824" s="1"/>
      <c r="BP4824" s="1"/>
      <c r="BQ4824" s="1"/>
      <c r="BR4824" s="2"/>
      <c r="BS4824" s="1"/>
      <c r="BT4824" s="1"/>
      <c r="BU4824" s="1"/>
      <c r="BV4824" s="1"/>
      <c r="BW4824" s="1"/>
      <c r="BX4824" s="1"/>
      <c r="BY4824" s="1"/>
      <c r="BZ4824" s="1"/>
      <c r="CA4824" s="1"/>
      <c r="CB4824" s="1"/>
      <c r="CC4824" s="1"/>
      <c r="CD4824" s="1"/>
      <c r="CE4824" s="1"/>
      <c r="CF4824" s="2"/>
      <c r="CG4824" s="1"/>
      <c r="CH4824" s="1"/>
      <c r="CI4824" s="2"/>
      <c r="CJ4824" s="1"/>
      <c r="CK4824" s="1"/>
      <c r="CL4824" s="1"/>
      <c r="CM4824" s="1"/>
      <c r="CN4824" s="1"/>
      <c r="CO4824" s="1"/>
      <c r="CP4824" s="1"/>
      <c r="CQ4824" s="1"/>
      <c r="CR4824" s="2"/>
      <c r="CS4824" s="2"/>
      <c r="CT4824" s="2"/>
      <c r="CU4824" s="2"/>
      <c r="CV4824" s="1"/>
      <c r="CW4824" s="1"/>
      <c r="CX4824" s="1"/>
      <c r="CY4824" s="1"/>
      <c r="CZ4824" s="1"/>
      <c r="DA4824" s="1"/>
      <c r="DB4824" s="1"/>
      <c r="DC4824" s="1"/>
      <c r="DD4824" s="1"/>
      <c r="DE4824" s="1"/>
      <c r="DF4824" s="1"/>
      <c r="DG4824" s="1"/>
      <c r="DH4824" s="1"/>
      <c r="DI4824" s="1"/>
      <c r="DJ4824" s="1"/>
      <c r="DK4824" s="1"/>
      <c r="DL4824" s="1"/>
      <c r="DM4824" s="1"/>
      <c r="DN4824" s="1"/>
      <c r="DO4824" s="1"/>
      <c r="DP4824" s="1"/>
      <c r="DQ4824" s="2"/>
      <c r="DR4824" s="1"/>
      <c r="DS4824" s="1"/>
      <c r="DT4824" s="1"/>
      <c r="DU4824" s="2"/>
      <c r="DV4824" s="1"/>
      <c r="DW4824" s="1"/>
    </row>
    <row r="4825" spans="1:127" x14ac:dyDescent="0.3">
      <c r="A4825" s="1"/>
      <c r="B4825" s="1"/>
      <c r="C4825" s="1"/>
      <c r="D4825" s="1"/>
      <c r="E4825" s="1"/>
      <c r="F4825" s="1"/>
      <c r="G4825" s="2"/>
      <c r="H4825" s="2"/>
      <c r="I4825" s="1"/>
      <c r="J4825" s="1"/>
      <c r="K4825" s="2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2"/>
      <c r="BF4825" s="1"/>
      <c r="BG4825" s="1"/>
      <c r="BH4825" s="1"/>
      <c r="BI4825" s="1"/>
      <c r="BJ4825" s="1"/>
      <c r="BK4825" s="1"/>
      <c r="BL4825" s="1"/>
      <c r="BM4825" s="1"/>
      <c r="BN4825" s="2"/>
      <c r="BO4825" s="1"/>
      <c r="BP4825" s="1"/>
      <c r="BQ4825" s="1"/>
      <c r="BR4825" s="2"/>
      <c r="BS4825" s="1"/>
      <c r="BT4825" s="1"/>
      <c r="BU4825" s="1"/>
      <c r="BV4825" s="1"/>
      <c r="BW4825" s="1"/>
      <c r="BX4825" s="1"/>
      <c r="BY4825" s="1"/>
      <c r="BZ4825" s="1"/>
      <c r="CA4825" s="1"/>
      <c r="CB4825" s="1"/>
      <c r="CC4825" s="1"/>
      <c r="CD4825" s="1"/>
      <c r="CE4825" s="1"/>
      <c r="CF4825" s="2"/>
      <c r="CG4825" s="1"/>
      <c r="CH4825" s="1"/>
      <c r="CI4825" s="2"/>
      <c r="CJ4825" s="1"/>
      <c r="CK4825" s="1"/>
      <c r="CL4825" s="1"/>
      <c r="CM4825" s="1"/>
      <c r="CN4825" s="1"/>
      <c r="CO4825" s="1"/>
      <c r="CP4825" s="1"/>
      <c r="CQ4825" s="1"/>
      <c r="CR4825" s="2"/>
      <c r="CS4825" s="2"/>
      <c r="CT4825" s="2"/>
      <c r="CU4825" s="2"/>
      <c r="CV4825" s="1"/>
      <c r="CW4825" s="1"/>
      <c r="CX4825" s="1"/>
      <c r="CY4825" s="1"/>
      <c r="CZ4825" s="1"/>
      <c r="DA4825" s="1"/>
      <c r="DB4825" s="1"/>
      <c r="DC4825" s="1"/>
      <c r="DD4825" s="1"/>
      <c r="DE4825" s="1"/>
      <c r="DF4825" s="1"/>
      <c r="DG4825" s="1"/>
      <c r="DH4825" s="1"/>
      <c r="DI4825" s="1"/>
      <c r="DJ4825" s="1"/>
      <c r="DK4825" s="1"/>
      <c r="DL4825" s="1"/>
      <c r="DM4825" s="1"/>
      <c r="DN4825" s="1"/>
      <c r="DO4825" s="1"/>
      <c r="DP4825" s="1"/>
      <c r="DQ4825" s="2"/>
      <c r="DR4825" s="1"/>
      <c r="DS4825" s="1"/>
      <c r="DT4825" s="1"/>
      <c r="DU4825" s="2"/>
      <c r="DV4825" s="1"/>
      <c r="DW4825" s="1"/>
    </row>
    <row r="4826" spans="1:127" x14ac:dyDescent="0.3">
      <c r="A4826" s="1"/>
      <c r="B4826" s="1"/>
      <c r="C4826" s="1"/>
      <c r="D4826" s="1"/>
      <c r="E4826" s="1"/>
      <c r="F4826" s="1"/>
      <c r="G4826" s="2"/>
      <c r="H4826" s="2"/>
      <c r="I4826" s="1"/>
      <c r="J4826" s="1"/>
      <c r="K4826" s="2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2"/>
      <c r="BF4826" s="1"/>
      <c r="BG4826" s="1"/>
      <c r="BH4826" s="1"/>
      <c r="BI4826" s="1"/>
      <c r="BJ4826" s="1"/>
      <c r="BK4826" s="1"/>
      <c r="BL4826" s="1"/>
      <c r="BM4826" s="1"/>
      <c r="BN4826" s="2"/>
      <c r="BO4826" s="1"/>
      <c r="BP4826" s="1"/>
      <c r="BQ4826" s="1"/>
      <c r="BR4826" s="2"/>
      <c r="BS4826" s="1"/>
      <c r="BT4826" s="1"/>
      <c r="BU4826" s="1"/>
      <c r="BV4826" s="1"/>
      <c r="BW4826" s="1"/>
      <c r="BX4826" s="1"/>
      <c r="BY4826" s="1"/>
      <c r="BZ4826" s="1"/>
      <c r="CA4826" s="1"/>
      <c r="CB4826" s="1"/>
      <c r="CC4826" s="1"/>
      <c r="CD4826" s="1"/>
      <c r="CE4826" s="1"/>
      <c r="CF4826" s="2"/>
      <c r="CG4826" s="1"/>
      <c r="CH4826" s="1"/>
      <c r="CI4826" s="2"/>
      <c r="CJ4826" s="1"/>
      <c r="CK4826" s="1"/>
      <c r="CL4826" s="1"/>
      <c r="CM4826" s="1"/>
      <c r="CN4826" s="1"/>
      <c r="CO4826" s="1"/>
      <c r="CP4826" s="1"/>
      <c r="CQ4826" s="1"/>
      <c r="CR4826" s="2"/>
      <c r="CS4826" s="2"/>
      <c r="CT4826" s="2"/>
      <c r="CU4826" s="2"/>
      <c r="CV4826" s="1"/>
      <c r="CW4826" s="1"/>
      <c r="CX4826" s="1"/>
      <c r="CY4826" s="1"/>
      <c r="CZ4826" s="1"/>
      <c r="DA4826" s="1"/>
      <c r="DB4826" s="1"/>
      <c r="DC4826" s="1"/>
      <c r="DD4826" s="1"/>
      <c r="DE4826" s="1"/>
      <c r="DF4826" s="1"/>
      <c r="DG4826" s="1"/>
      <c r="DH4826" s="1"/>
      <c r="DI4826" s="1"/>
      <c r="DJ4826" s="1"/>
      <c r="DK4826" s="1"/>
      <c r="DL4826" s="1"/>
      <c r="DM4826" s="1"/>
      <c r="DN4826" s="1"/>
      <c r="DO4826" s="1"/>
      <c r="DP4826" s="1"/>
      <c r="DQ4826" s="2"/>
      <c r="DR4826" s="1"/>
      <c r="DS4826" s="1"/>
      <c r="DT4826" s="1"/>
      <c r="DU4826" s="2"/>
      <c r="DV4826" s="1"/>
      <c r="DW4826" s="1"/>
    </row>
    <row r="4827" spans="1:127" x14ac:dyDescent="0.3">
      <c r="A4827" s="1"/>
      <c r="B4827" s="1"/>
      <c r="C4827" s="1"/>
      <c r="D4827" s="1"/>
      <c r="E4827" s="1"/>
      <c r="F4827" s="1"/>
      <c r="G4827" s="2"/>
      <c r="H4827" s="2"/>
      <c r="I4827" s="1"/>
      <c r="J4827" s="1"/>
      <c r="K4827" s="2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2"/>
      <c r="BF4827" s="1"/>
      <c r="BG4827" s="1"/>
      <c r="BH4827" s="1"/>
      <c r="BI4827" s="1"/>
      <c r="BJ4827" s="1"/>
      <c r="BK4827" s="1"/>
      <c r="BL4827" s="1"/>
      <c r="BM4827" s="1"/>
      <c r="BN4827" s="2"/>
      <c r="BO4827" s="1"/>
      <c r="BP4827" s="1"/>
      <c r="BQ4827" s="1"/>
      <c r="BR4827" s="2"/>
      <c r="BS4827" s="1"/>
      <c r="BT4827" s="1"/>
      <c r="BU4827" s="1"/>
      <c r="BV4827" s="1"/>
      <c r="BW4827" s="1"/>
      <c r="BX4827" s="1"/>
      <c r="BY4827" s="1"/>
      <c r="BZ4827" s="1"/>
      <c r="CA4827" s="1"/>
      <c r="CB4827" s="1"/>
      <c r="CC4827" s="1"/>
      <c r="CD4827" s="1"/>
      <c r="CE4827" s="1"/>
      <c r="CF4827" s="2"/>
      <c r="CG4827" s="1"/>
      <c r="CH4827" s="1"/>
      <c r="CI4827" s="2"/>
      <c r="CJ4827" s="1"/>
      <c r="CK4827" s="1"/>
      <c r="CL4827" s="1"/>
      <c r="CM4827" s="1"/>
      <c r="CN4827" s="1"/>
      <c r="CO4827" s="1"/>
      <c r="CP4827" s="1"/>
      <c r="CQ4827" s="1"/>
      <c r="CR4827" s="2"/>
      <c r="CS4827" s="2"/>
      <c r="CT4827" s="2"/>
      <c r="CU4827" s="2"/>
      <c r="CV4827" s="1"/>
      <c r="CW4827" s="1"/>
      <c r="CX4827" s="1"/>
      <c r="CY4827" s="1"/>
      <c r="CZ4827" s="1"/>
      <c r="DA4827" s="1"/>
      <c r="DB4827" s="1"/>
      <c r="DC4827" s="1"/>
      <c r="DD4827" s="1"/>
      <c r="DE4827" s="1"/>
      <c r="DF4827" s="1"/>
      <c r="DG4827" s="1"/>
      <c r="DH4827" s="1"/>
      <c r="DI4827" s="1"/>
      <c r="DJ4827" s="1"/>
      <c r="DK4827" s="1"/>
      <c r="DL4827" s="1"/>
      <c r="DM4827" s="1"/>
      <c r="DN4827" s="1"/>
      <c r="DO4827" s="1"/>
      <c r="DP4827" s="1"/>
      <c r="DQ4827" s="2"/>
      <c r="DR4827" s="1"/>
      <c r="DS4827" s="1"/>
      <c r="DT4827" s="1"/>
      <c r="DU4827" s="2"/>
      <c r="DV4827" s="1"/>
      <c r="DW4827" s="1"/>
    </row>
    <row r="4828" spans="1:127" x14ac:dyDescent="0.3">
      <c r="A4828" s="1"/>
      <c r="B4828" s="1"/>
      <c r="C4828" s="1"/>
      <c r="D4828" s="1"/>
      <c r="E4828" s="1"/>
      <c r="F4828" s="1"/>
      <c r="G4828" s="2"/>
      <c r="H4828" s="2"/>
      <c r="I4828" s="1"/>
      <c r="J4828" s="1"/>
      <c r="K4828" s="2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2"/>
      <c r="BF4828" s="1"/>
      <c r="BG4828" s="1"/>
      <c r="BH4828" s="1"/>
      <c r="BI4828" s="1"/>
      <c r="BJ4828" s="1"/>
      <c r="BK4828" s="1"/>
      <c r="BL4828" s="1"/>
      <c r="BM4828" s="1"/>
      <c r="BN4828" s="2"/>
      <c r="BO4828" s="1"/>
      <c r="BP4828" s="1"/>
      <c r="BQ4828" s="1"/>
      <c r="BR4828" s="2"/>
      <c r="BS4828" s="1"/>
      <c r="BT4828" s="1"/>
      <c r="BU4828" s="1"/>
      <c r="BV4828" s="1"/>
      <c r="BW4828" s="1"/>
      <c r="BX4828" s="1"/>
      <c r="BY4828" s="1"/>
      <c r="BZ4828" s="1"/>
      <c r="CA4828" s="1"/>
      <c r="CB4828" s="1"/>
      <c r="CC4828" s="1"/>
      <c r="CD4828" s="1"/>
      <c r="CE4828" s="1"/>
      <c r="CF4828" s="2"/>
      <c r="CG4828" s="1"/>
      <c r="CH4828" s="1"/>
      <c r="CI4828" s="2"/>
      <c r="CJ4828" s="1"/>
      <c r="CK4828" s="1"/>
      <c r="CL4828" s="1"/>
      <c r="CM4828" s="1"/>
      <c r="CN4828" s="1"/>
      <c r="CO4828" s="1"/>
      <c r="CP4828" s="1"/>
      <c r="CQ4828" s="1"/>
      <c r="CR4828" s="2"/>
      <c r="CS4828" s="2"/>
      <c r="CT4828" s="2"/>
      <c r="CU4828" s="2"/>
      <c r="CV4828" s="1"/>
      <c r="CW4828" s="1"/>
      <c r="CX4828" s="1"/>
      <c r="CY4828" s="1"/>
      <c r="CZ4828" s="1"/>
      <c r="DA4828" s="1"/>
      <c r="DB4828" s="1"/>
      <c r="DC4828" s="1"/>
      <c r="DD4828" s="1"/>
      <c r="DE4828" s="1"/>
      <c r="DF4828" s="1"/>
      <c r="DG4828" s="1"/>
      <c r="DH4828" s="1"/>
      <c r="DI4828" s="1"/>
      <c r="DJ4828" s="1"/>
      <c r="DK4828" s="1"/>
      <c r="DL4828" s="1"/>
      <c r="DM4828" s="1"/>
      <c r="DN4828" s="1"/>
      <c r="DO4828" s="1"/>
      <c r="DP4828" s="1"/>
      <c r="DQ4828" s="2"/>
      <c r="DR4828" s="1"/>
      <c r="DS4828" s="1"/>
      <c r="DT4828" s="1"/>
      <c r="DU4828" s="2"/>
      <c r="DV4828" s="1"/>
      <c r="DW4828" s="1"/>
    </row>
    <row r="4829" spans="1:127" x14ac:dyDescent="0.3">
      <c r="A4829" s="1"/>
      <c r="B4829" s="1"/>
      <c r="C4829" s="1"/>
      <c r="D4829" s="1"/>
      <c r="E4829" s="1"/>
      <c r="F4829" s="1"/>
      <c r="G4829" s="2"/>
      <c r="H4829" s="2"/>
      <c r="I4829" s="1"/>
      <c r="J4829" s="1"/>
      <c r="K4829" s="2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2"/>
      <c r="BF4829" s="1"/>
      <c r="BG4829" s="1"/>
      <c r="BH4829" s="1"/>
      <c r="BI4829" s="1"/>
      <c r="BJ4829" s="1"/>
      <c r="BK4829" s="1"/>
      <c r="BL4829" s="1"/>
      <c r="BM4829" s="1"/>
      <c r="BN4829" s="2"/>
      <c r="BO4829" s="1"/>
      <c r="BP4829" s="1"/>
      <c r="BQ4829" s="1"/>
      <c r="BR4829" s="2"/>
      <c r="BS4829" s="1"/>
      <c r="BT4829" s="1"/>
      <c r="BU4829" s="1"/>
      <c r="BV4829" s="1"/>
      <c r="BW4829" s="1"/>
      <c r="BX4829" s="1"/>
      <c r="BY4829" s="1"/>
      <c r="BZ4829" s="1"/>
      <c r="CA4829" s="1"/>
      <c r="CB4829" s="1"/>
      <c r="CC4829" s="1"/>
      <c r="CD4829" s="1"/>
      <c r="CE4829" s="1"/>
      <c r="CF4829" s="2"/>
      <c r="CG4829" s="1"/>
      <c r="CH4829" s="1"/>
      <c r="CI4829" s="2"/>
      <c r="CJ4829" s="1"/>
      <c r="CK4829" s="1"/>
      <c r="CL4829" s="1"/>
      <c r="CM4829" s="1"/>
      <c r="CN4829" s="1"/>
      <c r="CO4829" s="1"/>
      <c r="CP4829" s="1"/>
      <c r="CQ4829" s="1"/>
      <c r="CR4829" s="2"/>
      <c r="CS4829" s="2"/>
      <c r="CT4829" s="2"/>
      <c r="CU4829" s="2"/>
      <c r="CV4829" s="1"/>
      <c r="CW4829" s="1"/>
      <c r="CX4829" s="1"/>
      <c r="CY4829" s="1"/>
      <c r="CZ4829" s="1"/>
      <c r="DA4829" s="1"/>
      <c r="DB4829" s="1"/>
      <c r="DC4829" s="1"/>
      <c r="DD4829" s="1"/>
      <c r="DE4829" s="1"/>
      <c r="DF4829" s="1"/>
      <c r="DG4829" s="1"/>
      <c r="DH4829" s="1"/>
      <c r="DI4829" s="1"/>
      <c r="DJ4829" s="1"/>
      <c r="DK4829" s="1"/>
      <c r="DL4829" s="1"/>
      <c r="DM4829" s="1"/>
      <c r="DN4829" s="1"/>
      <c r="DO4829" s="1"/>
      <c r="DP4829" s="1"/>
      <c r="DQ4829" s="2"/>
      <c r="DR4829" s="1"/>
      <c r="DS4829" s="1"/>
      <c r="DT4829" s="1"/>
      <c r="DU4829" s="2"/>
      <c r="DV4829" s="1"/>
      <c r="DW4829" s="1"/>
    </row>
    <row r="4830" spans="1:127" x14ac:dyDescent="0.3">
      <c r="A4830" s="1"/>
      <c r="B4830" s="1"/>
      <c r="C4830" s="1"/>
      <c r="D4830" s="1"/>
      <c r="E4830" s="1"/>
      <c r="F4830" s="1"/>
      <c r="G4830" s="2"/>
      <c r="H4830" s="2"/>
      <c r="I4830" s="1"/>
      <c r="J4830" s="1"/>
      <c r="K4830" s="2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2"/>
      <c r="BF4830" s="1"/>
      <c r="BG4830" s="1"/>
      <c r="BH4830" s="1"/>
      <c r="BI4830" s="1"/>
      <c r="BJ4830" s="1"/>
      <c r="BK4830" s="1"/>
      <c r="BL4830" s="1"/>
      <c r="BM4830" s="1"/>
      <c r="BN4830" s="2"/>
      <c r="BO4830" s="1"/>
      <c r="BP4830" s="1"/>
      <c r="BQ4830" s="1"/>
      <c r="BR4830" s="2"/>
      <c r="BS4830" s="1"/>
      <c r="BT4830" s="1"/>
      <c r="BU4830" s="1"/>
      <c r="BV4830" s="1"/>
      <c r="BW4830" s="1"/>
      <c r="BX4830" s="1"/>
      <c r="BY4830" s="1"/>
      <c r="BZ4830" s="1"/>
      <c r="CA4830" s="1"/>
      <c r="CB4830" s="1"/>
      <c r="CC4830" s="1"/>
      <c r="CD4830" s="1"/>
      <c r="CE4830" s="1"/>
      <c r="CF4830" s="2"/>
      <c r="CG4830" s="1"/>
      <c r="CH4830" s="1"/>
      <c r="CI4830" s="2"/>
      <c r="CJ4830" s="1"/>
      <c r="CK4830" s="1"/>
      <c r="CL4830" s="1"/>
      <c r="CM4830" s="1"/>
      <c r="CN4830" s="1"/>
      <c r="CO4830" s="1"/>
      <c r="CP4830" s="1"/>
      <c r="CQ4830" s="1"/>
      <c r="CR4830" s="2"/>
      <c r="CS4830" s="2"/>
      <c r="CT4830" s="2"/>
      <c r="CU4830" s="2"/>
      <c r="CV4830" s="1"/>
      <c r="CW4830" s="1"/>
      <c r="CX4830" s="1"/>
      <c r="CY4830" s="1"/>
      <c r="CZ4830" s="1"/>
      <c r="DA4830" s="1"/>
      <c r="DB4830" s="1"/>
      <c r="DC4830" s="1"/>
      <c r="DD4830" s="1"/>
      <c r="DE4830" s="1"/>
      <c r="DF4830" s="1"/>
      <c r="DG4830" s="1"/>
      <c r="DH4830" s="1"/>
      <c r="DI4830" s="1"/>
      <c r="DJ4830" s="1"/>
      <c r="DK4830" s="1"/>
      <c r="DL4830" s="1"/>
      <c r="DM4830" s="1"/>
      <c r="DN4830" s="1"/>
      <c r="DO4830" s="1"/>
      <c r="DP4830" s="1"/>
      <c r="DQ4830" s="2"/>
      <c r="DR4830" s="1"/>
      <c r="DS4830" s="1"/>
      <c r="DT4830" s="1"/>
      <c r="DU4830" s="2"/>
      <c r="DV4830" s="1"/>
      <c r="DW4830" s="1"/>
    </row>
    <row r="4831" spans="1:127" x14ac:dyDescent="0.3">
      <c r="A4831" s="1"/>
      <c r="B4831" s="1"/>
      <c r="C4831" s="1"/>
      <c r="D4831" s="1"/>
      <c r="E4831" s="1"/>
      <c r="F4831" s="1"/>
      <c r="G4831" s="2"/>
      <c r="H4831" s="2"/>
      <c r="I4831" s="1"/>
      <c r="J4831" s="1"/>
      <c r="K4831" s="2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2"/>
      <c r="BF4831" s="1"/>
      <c r="BG4831" s="1"/>
      <c r="BH4831" s="1"/>
      <c r="BI4831" s="1"/>
      <c r="BJ4831" s="1"/>
      <c r="BK4831" s="1"/>
      <c r="BL4831" s="1"/>
      <c r="BM4831" s="1"/>
      <c r="BN4831" s="2"/>
      <c r="BO4831" s="1"/>
      <c r="BP4831" s="1"/>
      <c r="BQ4831" s="1"/>
      <c r="BR4831" s="2"/>
      <c r="BS4831" s="1"/>
      <c r="BT4831" s="1"/>
      <c r="BU4831" s="1"/>
      <c r="BV4831" s="1"/>
      <c r="BW4831" s="1"/>
      <c r="BX4831" s="1"/>
      <c r="BY4831" s="1"/>
      <c r="BZ4831" s="1"/>
      <c r="CA4831" s="1"/>
      <c r="CB4831" s="1"/>
      <c r="CC4831" s="1"/>
      <c r="CD4831" s="1"/>
      <c r="CE4831" s="1"/>
      <c r="CF4831" s="2"/>
      <c r="CG4831" s="1"/>
      <c r="CH4831" s="1"/>
      <c r="CI4831" s="2"/>
      <c r="CJ4831" s="1"/>
      <c r="CK4831" s="1"/>
      <c r="CL4831" s="1"/>
      <c r="CM4831" s="1"/>
      <c r="CN4831" s="1"/>
      <c r="CO4831" s="1"/>
      <c r="CP4831" s="1"/>
      <c r="CQ4831" s="1"/>
      <c r="CR4831" s="2"/>
      <c r="CS4831" s="2"/>
      <c r="CT4831" s="2"/>
      <c r="CU4831" s="2"/>
      <c r="CV4831" s="1"/>
      <c r="CW4831" s="1"/>
      <c r="CX4831" s="1"/>
      <c r="CY4831" s="1"/>
      <c r="CZ4831" s="1"/>
      <c r="DA4831" s="1"/>
      <c r="DB4831" s="1"/>
      <c r="DC4831" s="1"/>
      <c r="DD4831" s="1"/>
      <c r="DE4831" s="1"/>
      <c r="DF4831" s="1"/>
      <c r="DG4831" s="1"/>
      <c r="DH4831" s="1"/>
      <c r="DI4831" s="1"/>
      <c r="DJ4831" s="1"/>
      <c r="DK4831" s="1"/>
      <c r="DL4831" s="1"/>
      <c r="DM4831" s="1"/>
      <c r="DN4831" s="1"/>
      <c r="DO4831" s="1"/>
      <c r="DP4831" s="1"/>
      <c r="DQ4831" s="2"/>
      <c r="DR4831" s="1"/>
      <c r="DS4831" s="1"/>
      <c r="DT4831" s="1"/>
      <c r="DU4831" s="2"/>
      <c r="DV4831" s="1"/>
      <c r="DW4831" s="1"/>
    </row>
    <row r="4832" spans="1:127" x14ac:dyDescent="0.3">
      <c r="A4832" s="1"/>
      <c r="B4832" s="1"/>
      <c r="C4832" s="1"/>
      <c r="D4832" s="1"/>
      <c r="E4832" s="1"/>
      <c r="F4832" s="1"/>
      <c r="G4832" s="2"/>
      <c r="H4832" s="2"/>
      <c r="I4832" s="1"/>
      <c r="J4832" s="1"/>
      <c r="K4832" s="2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2"/>
      <c r="BF4832" s="1"/>
      <c r="BG4832" s="1"/>
      <c r="BH4832" s="1"/>
      <c r="BI4832" s="1"/>
      <c r="BJ4832" s="1"/>
      <c r="BK4832" s="1"/>
      <c r="BL4832" s="1"/>
      <c r="BM4832" s="1"/>
      <c r="BN4832" s="2"/>
      <c r="BO4832" s="1"/>
      <c r="BP4832" s="1"/>
      <c r="BQ4832" s="1"/>
      <c r="BR4832" s="2"/>
      <c r="BS4832" s="1"/>
      <c r="BT4832" s="1"/>
      <c r="BU4832" s="1"/>
      <c r="BV4832" s="1"/>
      <c r="BW4832" s="1"/>
      <c r="BX4832" s="1"/>
      <c r="BY4832" s="1"/>
      <c r="BZ4832" s="1"/>
      <c r="CA4832" s="1"/>
      <c r="CB4832" s="1"/>
      <c r="CC4832" s="1"/>
      <c r="CD4832" s="1"/>
      <c r="CE4832" s="1"/>
      <c r="CF4832" s="2"/>
      <c r="CG4832" s="1"/>
      <c r="CH4832" s="1"/>
      <c r="CI4832" s="2"/>
      <c r="CJ4832" s="1"/>
      <c r="CK4832" s="1"/>
      <c r="CL4832" s="1"/>
      <c r="CM4832" s="1"/>
      <c r="CN4832" s="1"/>
      <c r="CO4832" s="1"/>
      <c r="CP4832" s="1"/>
      <c r="CQ4832" s="1"/>
      <c r="CR4832" s="2"/>
      <c r="CS4832" s="2"/>
      <c r="CT4832" s="2"/>
      <c r="CU4832" s="2"/>
      <c r="CV4832" s="1"/>
      <c r="CW4832" s="1"/>
      <c r="CX4832" s="1"/>
      <c r="CY4832" s="1"/>
      <c r="CZ4832" s="1"/>
      <c r="DA4832" s="1"/>
      <c r="DB4832" s="1"/>
      <c r="DC4832" s="1"/>
      <c r="DD4832" s="1"/>
      <c r="DE4832" s="1"/>
      <c r="DF4832" s="1"/>
      <c r="DG4832" s="1"/>
      <c r="DH4832" s="1"/>
      <c r="DI4832" s="1"/>
      <c r="DJ4832" s="1"/>
      <c r="DK4832" s="1"/>
      <c r="DL4832" s="1"/>
      <c r="DM4832" s="1"/>
      <c r="DN4832" s="1"/>
      <c r="DO4832" s="1"/>
      <c r="DP4832" s="1"/>
      <c r="DQ4832" s="2"/>
      <c r="DR4832" s="1"/>
      <c r="DS4832" s="1"/>
      <c r="DT4832" s="1"/>
      <c r="DU4832" s="2"/>
      <c r="DV4832" s="1"/>
      <c r="DW4832" s="1"/>
    </row>
    <row r="4833" spans="1:127" x14ac:dyDescent="0.3">
      <c r="A4833" s="1"/>
      <c r="B4833" s="1"/>
      <c r="C4833" s="1"/>
      <c r="D4833" s="1"/>
      <c r="E4833" s="1"/>
      <c r="F4833" s="1"/>
      <c r="G4833" s="2"/>
      <c r="H4833" s="2"/>
      <c r="I4833" s="1"/>
      <c r="J4833" s="1"/>
      <c r="K4833" s="2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2"/>
      <c r="BF4833" s="1"/>
      <c r="BG4833" s="1"/>
      <c r="BH4833" s="1"/>
      <c r="BI4833" s="1"/>
      <c r="BJ4833" s="1"/>
      <c r="BK4833" s="1"/>
      <c r="BL4833" s="1"/>
      <c r="BM4833" s="1"/>
      <c r="BN4833" s="2"/>
      <c r="BO4833" s="1"/>
      <c r="BP4833" s="1"/>
      <c r="BQ4833" s="1"/>
      <c r="BR4833" s="2"/>
      <c r="BS4833" s="1"/>
      <c r="BT4833" s="1"/>
      <c r="BU4833" s="1"/>
      <c r="BV4833" s="1"/>
      <c r="BW4833" s="1"/>
      <c r="BX4833" s="1"/>
      <c r="BY4833" s="1"/>
      <c r="BZ4833" s="1"/>
      <c r="CA4833" s="1"/>
      <c r="CB4833" s="1"/>
      <c r="CC4833" s="1"/>
      <c r="CD4833" s="1"/>
      <c r="CE4833" s="1"/>
      <c r="CF4833" s="2"/>
      <c r="CG4833" s="1"/>
      <c r="CH4833" s="1"/>
      <c r="CI4833" s="2"/>
      <c r="CJ4833" s="1"/>
      <c r="CK4833" s="1"/>
      <c r="CL4833" s="1"/>
      <c r="CM4833" s="1"/>
      <c r="CN4833" s="1"/>
      <c r="CO4833" s="1"/>
      <c r="CP4833" s="1"/>
      <c r="CQ4833" s="1"/>
      <c r="CR4833" s="2"/>
      <c r="CS4833" s="2"/>
      <c r="CT4833" s="2"/>
      <c r="CU4833" s="2"/>
      <c r="CV4833" s="1"/>
      <c r="CW4833" s="1"/>
      <c r="CX4833" s="1"/>
      <c r="CY4833" s="1"/>
      <c r="CZ4833" s="1"/>
      <c r="DA4833" s="1"/>
      <c r="DB4833" s="1"/>
      <c r="DC4833" s="1"/>
      <c r="DD4833" s="1"/>
      <c r="DE4833" s="1"/>
      <c r="DF4833" s="1"/>
      <c r="DG4833" s="1"/>
      <c r="DH4833" s="1"/>
      <c r="DI4833" s="1"/>
      <c r="DJ4833" s="1"/>
      <c r="DK4833" s="1"/>
      <c r="DL4833" s="1"/>
      <c r="DM4833" s="1"/>
      <c r="DN4833" s="1"/>
      <c r="DO4833" s="1"/>
      <c r="DP4833" s="1"/>
      <c r="DQ4833" s="2"/>
      <c r="DR4833" s="1"/>
      <c r="DS4833" s="1"/>
      <c r="DT4833" s="1"/>
      <c r="DU4833" s="2"/>
      <c r="DV4833" s="1"/>
      <c r="DW4833" s="1"/>
    </row>
    <row r="4834" spans="1:127" x14ac:dyDescent="0.3">
      <c r="A4834" s="1"/>
      <c r="B4834" s="1"/>
      <c r="C4834" s="1"/>
      <c r="D4834" s="1"/>
      <c r="E4834" s="1"/>
      <c r="F4834" s="1"/>
      <c r="G4834" s="2"/>
      <c r="H4834" s="2"/>
      <c r="I4834" s="1"/>
      <c r="J4834" s="1"/>
      <c r="K4834" s="2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2"/>
      <c r="BF4834" s="1"/>
      <c r="BG4834" s="1"/>
      <c r="BH4834" s="1"/>
      <c r="BI4834" s="1"/>
      <c r="BJ4834" s="1"/>
      <c r="BK4834" s="1"/>
      <c r="BL4834" s="1"/>
      <c r="BM4834" s="1"/>
      <c r="BN4834" s="2"/>
      <c r="BO4834" s="1"/>
      <c r="BP4834" s="1"/>
      <c r="BQ4834" s="1"/>
      <c r="BR4834" s="2"/>
      <c r="BS4834" s="1"/>
      <c r="BT4834" s="1"/>
      <c r="BU4834" s="1"/>
      <c r="BV4834" s="1"/>
      <c r="BW4834" s="1"/>
      <c r="BX4834" s="1"/>
      <c r="BY4834" s="1"/>
      <c r="BZ4834" s="1"/>
      <c r="CA4834" s="1"/>
      <c r="CB4834" s="1"/>
      <c r="CC4834" s="1"/>
      <c r="CD4834" s="1"/>
      <c r="CE4834" s="1"/>
      <c r="CF4834" s="2"/>
      <c r="CG4834" s="1"/>
      <c r="CH4834" s="1"/>
      <c r="CI4834" s="2"/>
      <c r="CJ4834" s="1"/>
      <c r="CK4834" s="1"/>
      <c r="CL4834" s="1"/>
      <c r="CM4834" s="1"/>
      <c r="CN4834" s="1"/>
      <c r="CO4834" s="1"/>
      <c r="CP4834" s="1"/>
      <c r="CQ4834" s="1"/>
      <c r="CR4834" s="2"/>
      <c r="CS4834" s="2"/>
      <c r="CT4834" s="2"/>
      <c r="CU4834" s="2"/>
      <c r="CV4834" s="1"/>
      <c r="CW4834" s="1"/>
      <c r="CX4834" s="1"/>
      <c r="CY4834" s="1"/>
      <c r="CZ4834" s="1"/>
      <c r="DA4834" s="1"/>
      <c r="DB4834" s="1"/>
      <c r="DC4834" s="1"/>
      <c r="DD4834" s="1"/>
      <c r="DE4834" s="1"/>
      <c r="DF4834" s="1"/>
      <c r="DG4834" s="1"/>
      <c r="DH4834" s="1"/>
      <c r="DI4834" s="1"/>
      <c r="DJ4834" s="1"/>
      <c r="DK4834" s="1"/>
      <c r="DL4834" s="1"/>
      <c r="DM4834" s="1"/>
      <c r="DN4834" s="1"/>
      <c r="DO4834" s="1"/>
      <c r="DP4834" s="1"/>
      <c r="DQ4834" s="2"/>
      <c r="DR4834" s="1"/>
      <c r="DS4834" s="1"/>
      <c r="DT4834" s="1"/>
      <c r="DU4834" s="2"/>
      <c r="DV4834" s="1"/>
      <c r="DW4834" s="1"/>
    </row>
    <row r="4835" spans="1:127" x14ac:dyDescent="0.3">
      <c r="A4835" s="1"/>
      <c r="B4835" s="1"/>
      <c r="C4835" s="1"/>
      <c r="D4835" s="1"/>
      <c r="E4835" s="1"/>
      <c r="F4835" s="1"/>
      <c r="G4835" s="2"/>
      <c r="H4835" s="2"/>
      <c r="I4835" s="1"/>
      <c r="J4835" s="1"/>
      <c r="K4835" s="2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2"/>
      <c r="BF4835" s="1"/>
      <c r="BG4835" s="1"/>
      <c r="BH4835" s="1"/>
      <c r="BI4835" s="1"/>
      <c r="BJ4835" s="1"/>
      <c r="BK4835" s="1"/>
      <c r="BL4835" s="1"/>
      <c r="BM4835" s="1"/>
      <c r="BN4835" s="2"/>
      <c r="BO4835" s="1"/>
      <c r="BP4835" s="1"/>
      <c r="BQ4835" s="1"/>
      <c r="BR4835" s="2"/>
      <c r="BS4835" s="1"/>
      <c r="BT4835" s="1"/>
      <c r="BU4835" s="1"/>
      <c r="BV4835" s="1"/>
      <c r="BW4835" s="1"/>
      <c r="BX4835" s="1"/>
      <c r="BY4835" s="1"/>
      <c r="BZ4835" s="1"/>
      <c r="CA4835" s="1"/>
      <c r="CB4835" s="1"/>
      <c r="CC4835" s="1"/>
      <c r="CD4835" s="1"/>
      <c r="CE4835" s="1"/>
      <c r="CF4835" s="2"/>
      <c r="CG4835" s="1"/>
      <c r="CH4835" s="1"/>
      <c r="CI4835" s="2"/>
      <c r="CJ4835" s="1"/>
      <c r="CK4835" s="1"/>
      <c r="CL4835" s="1"/>
      <c r="CM4835" s="1"/>
      <c r="CN4835" s="1"/>
      <c r="CO4835" s="1"/>
      <c r="CP4835" s="1"/>
      <c r="CQ4835" s="1"/>
      <c r="CR4835" s="2"/>
      <c r="CS4835" s="2"/>
      <c r="CT4835" s="2"/>
      <c r="CU4835" s="2"/>
      <c r="CV4835" s="1"/>
      <c r="CW4835" s="1"/>
      <c r="CX4835" s="1"/>
      <c r="CY4835" s="1"/>
      <c r="CZ4835" s="1"/>
      <c r="DA4835" s="1"/>
      <c r="DB4835" s="1"/>
      <c r="DC4835" s="1"/>
      <c r="DD4835" s="1"/>
      <c r="DE4835" s="1"/>
      <c r="DF4835" s="1"/>
      <c r="DG4835" s="1"/>
      <c r="DH4835" s="1"/>
      <c r="DI4835" s="1"/>
      <c r="DJ4835" s="1"/>
      <c r="DK4835" s="1"/>
      <c r="DL4835" s="1"/>
      <c r="DM4835" s="1"/>
      <c r="DN4835" s="1"/>
      <c r="DO4835" s="1"/>
      <c r="DP4835" s="1"/>
      <c r="DQ4835" s="2"/>
      <c r="DR4835" s="1"/>
      <c r="DS4835" s="1"/>
      <c r="DT4835" s="1"/>
      <c r="DU4835" s="2"/>
      <c r="DV4835" s="1"/>
      <c r="DW4835" s="1"/>
    </row>
    <row r="4836" spans="1:127" x14ac:dyDescent="0.3">
      <c r="A4836" s="1"/>
      <c r="B4836" s="1"/>
      <c r="C4836" s="1"/>
      <c r="D4836" s="1"/>
      <c r="E4836" s="1"/>
      <c r="F4836" s="1"/>
      <c r="G4836" s="1"/>
      <c r="H4836" s="2"/>
      <c r="I4836" s="1"/>
      <c r="J4836" s="1"/>
      <c r="K4836" s="2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2"/>
      <c r="BF4836" s="1"/>
      <c r="BG4836" s="1"/>
      <c r="BH4836" s="1"/>
      <c r="BI4836" s="1"/>
      <c r="BJ4836" s="1"/>
      <c r="BK4836" s="1"/>
      <c r="BL4836" s="1"/>
      <c r="BM4836" s="1"/>
      <c r="BN4836" s="2"/>
      <c r="BO4836" s="1"/>
      <c r="BP4836" s="1"/>
      <c r="BQ4836" s="1"/>
      <c r="BR4836" s="2"/>
      <c r="BS4836" s="1"/>
      <c r="BT4836" s="1"/>
      <c r="BU4836" s="1"/>
      <c r="BV4836" s="1"/>
      <c r="BW4836" s="1"/>
      <c r="BX4836" s="1"/>
      <c r="BY4836" s="1"/>
      <c r="BZ4836" s="1"/>
      <c r="CA4836" s="1"/>
      <c r="CB4836" s="1"/>
      <c r="CC4836" s="1"/>
      <c r="CD4836" s="1"/>
      <c r="CE4836" s="1"/>
      <c r="CF4836" s="2"/>
      <c r="CG4836" s="1"/>
      <c r="CH4836" s="1"/>
      <c r="CI4836" s="2"/>
      <c r="CJ4836" s="1"/>
      <c r="CK4836" s="1"/>
      <c r="CL4836" s="1"/>
      <c r="CM4836" s="1"/>
      <c r="CN4836" s="1"/>
      <c r="CO4836" s="1"/>
      <c r="CP4836" s="1"/>
      <c r="CQ4836" s="1"/>
      <c r="CR4836" s="1"/>
      <c r="CS4836" s="1"/>
      <c r="CT4836" s="1"/>
      <c r="CU4836" s="1"/>
      <c r="CV4836" s="1"/>
      <c r="CW4836" s="1"/>
      <c r="CX4836" s="1"/>
      <c r="CY4836" s="1"/>
      <c r="CZ4836" s="1"/>
      <c r="DA4836" s="1"/>
      <c r="DB4836" s="1"/>
      <c r="DC4836" s="1"/>
      <c r="DD4836" s="1"/>
      <c r="DE4836" s="1"/>
      <c r="DF4836" s="1"/>
      <c r="DG4836" s="1"/>
      <c r="DH4836" s="1"/>
      <c r="DI4836" s="1"/>
      <c r="DJ4836" s="1"/>
      <c r="DK4836" s="1"/>
      <c r="DL4836" s="1"/>
      <c r="DM4836" s="1"/>
      <c r="DN4836" s="1"/>
      <c r="DO4836" s="1"/>
      <c r="DP4836" s="1"/>
      <c r="DQ4836" s="2"/>
      <c r="DR4836" s="1"/>
      <c r="DS4836" s="1"/>
      <c r="DT4836" s="1"/>
      <c r="DU4836" s="1"/>
      <c r="DV4836" s="1"/>
      <c r="DW4836" s="1"/>
    </row>
    <row r="4837" spans="1:127" x14ac:dyDescent="0.3">
      <c r="A4837" s="1"/>
      <c r="B4837" s="1"/>
      <c r="C4837" s="1"/>
      <c r="D4837" s="1"/>
      <c r="E4837" s="1"/>
      <c r="F4837" s="1"/>
      <c r="G4837" s="2"/>
      <c r="H4837" s="2"/>
      <c r="I4837" s="1"/>
      <c r="J4837" s="1"/>
      <c r="K4837" s="2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2"/>
      <c r="BF4837" s="1"/>
      <c r="BG4837" s="1"/>
      <c r="BH4837" s="1"/>
      <c r="BI4837" s="1"/>
      <c r="BJ4837" s="1"/>
      <c r="BK4837" s="1"/>
      <c r="BL4837" s="1"/>
      <c r="BM4837" s="1"/>
      <c r="BN4837" s="2"/>
      <c r="BO4837" s="1"/>
      <c r="BP4837" s="1"/>
      <c r="BQ4837" s="1"/>
      <c r="BR4837" s="2"/>
      <c r="BS4837" s="1"/>
      <c r="BT4837" s="1"/>
      <c r="BU4837" s="1"/>
      <c r="BV4837" s="1"/>
      <c r="BW4837" s="1"/>
      <c r="BX4837" s="1"/>
      <c r="BY4837" s="1"/>
      <c r="BZ4837" s="1"/>
      <c r="CA4837" s="1"/>
      <c r="CB4837" s="1"/>
      <c r="CC4837" s="1"/>
      <c r="CD4837" s="1"/>
      <c r="CE4837" s="1"/>
      <c r="CF4837" s="2"/>
      <c r="CG4837" s="1"/>
      <c r="CH4837" s="1"/>
      <c r="CI4837" s="2"/>
      <c r="CJ4837" s="1"/>
      <c r="CK4837" s="1"/>
      <c r="CL4837" s="1"/>
      <c r="CM4837" s="1"/>
      <c r="CN4837" s="1"/>
      <c r="CO4837" s="1"/>
      <c r="CP4837" s="1"/>
      <c r="CQ4837" s="1"/>
      <c r="CR4837" s="2"/>
      <c r="CS4837" s="2"/>
      <c r="CT4837" s="2"/>
      <c r="CU4837" s="2"/>
      <c r="CV4837" s="1"/>
      <c r="CW4837" s="1"/>
      <c r="CX4837" s="1"/>
      <c r="CY4837" s="1"/>
      <c r="CZ4837" s="1"/>
      <c r="DA4837" s="1"/>
      <c r="DB4837" s="1"/>
      <c r="DC4837" s="1"/>
      <c r="DD4837" s="1"/>
      <c r="DE4837" s="1"/>
      <c r="DF4837" s="1"/>
      <c r="DG4837" s="1"/>
      <c r="DH4837" s="1"/>
      <c r="DI4837" s="1"/>
      <c r="DJ4837" s="1"/>
      <c r="DK4837" s="1"/>
      <c r="DL4837" s="1"/>
      <c r="DM4837" s="1"/>
      <c r="DN4837" s="1"/>
      <c r="DO4837" s="1"/>
      <c r="DP4837" s="1"/>
      <c r="DQ4837" s="2"/>
      <c r="DR4837" s="1"/>
      <c r="DS4837" s="1"/>
      <c r="DT4837" s="1"/>
      <c r="DU4837" s="2"/>
      <c r="DV4837" s="1"/>
      <c r="DW4837" s="1"/>
    </row>
    <row r="4838" spans="1:127" x14ac:dyDescent="0.3">
      <c r="A4838" s="1"/>
      <c r="B4838" s="1"/>
      <c r="C4838" s="1"/>
      <c r="D4838" s="1"/>
      <c r="E4838" s="1"/>
      <c r="F4838" s="1"/>
      <c r="G4838" s="2"/>
      <c r="H4838" s="2"/>
      <c r="I4838" s="1"/>
      <c r="J4838" s="1"/>
      <c r="K4838" s="2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2"/>
      <c r="BF4838" s="1"/>
      <c r="BG4838" s="1"/>
      <c r="BH4838" s="1"/>
      <c r="BI4838" s="1"/>
      <c r="BJ4838" s="1"/>
      <c r="BK4838" s="1"/>
      <c r="BL4838" s="1"/>
      <c r="BM4838" s="1"/>
      <c r="BN4838" s="2"/>
      <c r="BO4838" s="1"/>
      <c r="BP4838" s="1"/>
      <c r="BQ4838" s="1"/>
      <c r="BR4838" s="2"/>
      <c r="BS4838" s="1"/>
      <c r="BT4838" s="1"/>
      <c r="BU4838" s="1"/>
      <c r="BV4838" s="1"/>
      <c r="BW4838" s="1"/>
      <c r="BX4838" s="1"/>
      <c r="BY4838" s="1"/>
      <c r="BZ4838" s="1"/>
      <c r="CA4838" s="1"/>
      <c r="CB4838" s="1"/>
      <c r="CC4838" s="1"/>
      <c r="CD4838" s="1"/>
      <c r="CE4838" s="1"/>
      <c r="CF4838" s="2"/>
      <c r="CG4838" s="1"/>
      <c r="CH4838" s="1"/>
      <c r="CI4838" s="2"/>
      <c r="CJ4838" s="1"/>
      <c r="CK4838" s="1"/>
      <c r="CL4838" s="1"/>
      <c r="CM4838" s="1"/>
      <c r="CN4838" s="1"/>
      <c r="CO4838" s="1"/>
      <c r="CP4838" s="1"/>
      <c r="CQ4838" s="1"/>
      <c r="CR4838" s="2"/>
      <c r="CS4838" s="2"/>
      <c r="CT4838" s="2"/>
      <c r="CU4838" s="2"/>
      <c r="CV4838" s="1"/>
      <c r="CW4838" s="1"/>
      <c r="CX4838" s="1"/>
      <c r="CY4838" s="1"/>
      <c r="CZ4838" s="1"/>
      <c r="DA4838" s="1"/>
      <c r="DB4838" s="1"/>
      <c r="DC4838" s="1"/>
      <c r="DD4838" s="1"/>
      <c r="DE4838" s="1"/>
      <c r="DF4838" s="1"/>
      <c r="DG4838" s="1"/>
      <c r="DH4838" s="1"/>
      <c r="DI4838" s="1"/>
      <c r="DJ4838" s="1"/>
      <c r="DK4838" s="1"/>
      <c r="DL4838" s="1"/>
      <c r="DM4838" s="1"/>
      <c r="DN4838" s="1"/>
      <c r="DO4838" s="1"/>
      <c r="DP4838" s="1"/>
      <c r="DQ4838" s="2"/>
      <c r="DR4838" s="1"/>
      <c r="DS4838" s="1"/>
      <c r="DT4838" s="1"/>
      <c r="DU4838" s="2"/>
      <c r="DV4838" s="1"/>
      <c r="DW4838" s="1"/>
    </row>
    <row r="4839" spans="1:127" x14ac:dyDescent="0.3">
      <c r="A4839" s="1"/>
      <c r="B4839" s="1"/>
      <c r="C4839" s="1"/>
      <c r="D4839" s="1"/>
      <c r="E4839" s="1"/>
      <c r="F4839" s="1"/>
      <c r="G4839" s="2"/>
      <c r="H4839" s="2"/>
      <c r="I4839" s="1"/>
      <c r="J4839" s="1"/>
      <c r="K4839" s="2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2"/>
      <c r="BF4839" s="1"/>
      <c r="BG4839" s="1"/>
      <c r="BH4839" s="1"/>
      <c r="BI4839" s="1"/>
      <c r="BJ4839" s="1"/>
      <c r="BK4839" s="1"/>
      <c r="BL4839" s="1"/>
      <c r="BM4839" s="1"/>
      <c r="BN4839" s="2"/>
      <c r="BO4839" s="1"/>
      <c r="BP4839" s="1"/>
      <c r="BQ4839" s="1"/>
      <c r="BR4839" s="2"/>
      <c r="BS4839" s="1"/>
      <c r="BT4839" s="1"/>
      <c r="BU4839" s="1"/>
      <c r="BV4839" s="1"/>
      <c r="BW4839" s="1"/>
      <c r="BX4839" s="1"/>
      <c r="BY4839" s="1"/>
      <c r="BZ4839" s="1"/>
      <c r="CA4839" s="1"/>
      <c r="CB4839" s="1"/>
      <c r="CC4839" s="1"/>
      <c r="CD4839" s="1"/>
      <c r="CE4839" s="1"/>
      <c r="CF4839" s="2"/>
      <c r="CG4839" s="1"/>
      <c r="CH4839" s="1"/>
      <c r="CI4839" s="2"/>
      <c r="CJ4839" s="1"/>
      <c r="CK4839" s="1"/>
      <c r="CL4839" s="1"/>
      <c r="CM4839" s="1"/>
      <c r="CN4839" s="1"/>
      <c r="CO4839" s="1"/>
      <c r="CP4839" s="1"/>
      <c r="CQ4839" s="1"/>
      <c r="CR4839" s="2"/>
      <c r="CS4839" s="2"/>
      <c r="CT4839" s="2"/>
      <c r="CU4839" s="2"/>
      <c r="CV4839" s="1"/>
      <c r="CW4839" s="1"/>
      <c r="CX4839" s="1"/>
      <c r="CY4839" s="1"/>
      <c r="CZ4839" s="1"/>
      <c r="DA4839" s="1"/>
      <c r="DB4839" s="1"/>
      <c r="DC4839" s="1"/>
      <c r="DD4839" s="1"/>
      <c r="DE4839" s="1"/>
      <c r="DF4839" s="1"/>
      <c r="DG4839" s="1"/>
      <c r="DH4839" s="1"/>
      <c r="DI4839" s="1"/>
      <c r="DJ4839" s="1"/>
      <c r="DK4839" s="1"/>
      <c r="DL4839" s="1"/>
      <c r="DM4839" s="1"/>
      <c r="DN4839" s="1"/>
      <c r="DO4839" s="1"/>
      <c r="DP4839" s="1"/>
      <c r="DQ4839" s="2"/>
      <c r="DR4839" s="1"/>
      <c r="DS4839" s="1"/>
      <c r="DT4839" s="1"/>
      <c r="DU4839" s="2"/>
      <c r="DV4839" s="1"/>
      <c r="DW4839" s="1"/>
    </row>
    <row r="4840" spans="1:127" x14ac:dyDescent="0.3">
      <c r="A4840" s="1"/>
      <c r="B4840" s="1"/>
      <c r="C4840" s="1"/>
      <c r="D4840" s="1"/>
      <c r="E4840" s="1"/>
      <c r="F4840" s="1"/>
      <c r="G4840" s="2"/>
      <c r="H4840" s="2"/>
      <c r="I4840" s="1"/>
      <c r="J4840" s="1"/>
      <c r="K4840" s="2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2"/>
      <c r="BF4840" s="1"/>
      <c r="BG4840" s="1"/>
      <c r="BH4840" s="1"/>
      <c r="BI4840" s="1"/>
      <c r="BJ4840" s="1"/>
      <c r="BK4840" s="1"/>
      <c r="BL4840" s="1"/>
      <c r="BM4840" s="1"/>
      <c r="BN4840" s="2"/>
      <c r="BO4840" s="1"/>
      <c r="BP4840" s="1"/>
      <c r="BQ4840" s="1"/>
      <c r="BR4840" s="2"/>
      <c r="BS4840" s="1"/>
      <c r="BT4840" s="1"/>
      <c r="BU4840" s="1"/>
      <c r="BV4840" s="1"/>
      <c r="BW4840" s="1"/>
      <c r="BX4840" s="1"/>
      <c r="BY4840" s="1"/>
      <c r="BZ4840" s="1"/>
      <c r="CA4840" s="1"/>
      <c r="CB4840" s="1"/>
      <c r="CC4840" s="1"/>
      <c r="CD4840" s="1"/>
      <c r="CE4840" s="1"/>
      <c r="CF4840" s="2"/>
      <c r="CG4840" s="1"/>
      <c r="CH4840" s="1"/>
      <c r="CI4840" s="2"/>
      <c r="CJ4840" s="1"/>
      <c r="CK4840" s="1"/>
      <c r="CL4840" s="1"/>
      <c r="CM4840" s="1"/>
      <c r="CN4840" s="1"/>
      <c r="CO4840" s="1"/>
      <c r="CP4840" s="1"/>
      <c r="CQ4840" s="1"/>
      <c r="CR4840" s="2"/>
      <c r="CS4840" s="2"/>
      <c r="CT4840" s="2"/>
      <c r="CU4840" s="2"/>
      <c r="CV4840" s="1"/>
      <c r="CW4840" s="1"/>
      <c r="CX4840" s="1"/>
      <c r="CY4840" s="1"/>
      <c r="CZ4840" s="1"/>
      <c r="DA4840" s="1"/>
      <c r="DB4840" s="1"/>
      <c r="DC4840" s="1"/>
      <c r="DD4840" s="1"/>
      <c r="DE4840" s="1"/>
      <c r="DF4840" s="1"/>
      <c r="DG4840" s="1"/>
      <c r="DH4840" s="1"/>
      <c r="DI4840" s="1"/>
      <c r="DJ4840" s="1"/>
      <c r="DK4840" s="1"/>
      <c r="DL4840" s="1"/>
      <c r="DM4840" s="1"/>
      <c r="DN4840" s="1"/>
      <c r="DO4840" s="1"/>
      <c r="DP4840" s="1"/>
      <c r="DQ4840" s="2"/>
      <c r="DR4840" s="1"/>
      <c r="DS4840" s="1"/>
      <c r="DT4840" s="1"/>
      <c r="DU4840" s="2"/>
      <c r="DV4840" s="1"/>
      <c r="DW4840" s="1"/>
    </row>
    <row r="4841" spans="1:127" x14ac:dyDescent="0.3">
      <c r="A4841" s="1"/>
      <c r="B4841" s="1"/>
      <c r="C4841" s="1"/>
      <c r="D4841" s="1"/>
      <c r="E4841" s="1"/>
      <c r="F4841" s="1"/>
      <c r="G4841" s="1"/>
      <c r="H4841" s="2"/>
      <c r="I4841" s="1"/>
      <c r="J4841" s="1"/>
      <c r="K4841" s="2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2"/>
      <c r="BF4841" s="1"/>
      <c r="BG4841" s="1"/>
      <c r="BH4841" s="1"/>
      <c r="BI4841" s="1"/>
      <c r="BJ4841" s="1"/>
      <c r="BK4841" s="1"/>
      <c r="BL4841" s="1"/>
      <c r="BM4841" s="1"/>
      <c r="BN4841" s="2"/>
      <c r="BO4841" s="1"/>
      <c r="BP4841" s="1"/>
      <c r="BQ4841" s="1"/>
      <c r="BR4841" s="2"/>
      <c r="BS4841" s="1"/>
      <c r="BT4841" s="1"/>
      <c r="BU4841" s="1"/>
      <c r="BV4841" s="1"/>
      <c r="BW4841" s="1"/>
      <c r="BX4841" s="1"/>
      <c r="BY4841" s="1"/>
      <c r="BZ4841" s="1"/>
      <c r="CA4841" s="1"/>
      <c r="CB4841" s="1"/>
      <c r="CC4841" s="1"/>
      <c r="CD4841" s="1"/>
      <c r="CE4841" s="1"/>
      <c r="CF4841" s="2"/>
      <c r="CG4841" s="1"/>
      <c r="CH4841" s="1"/>
      <c r="CI4841" s="2"/>
      <c r="CJ4841" s="1"/>
      <c r="CK4841" s="1"/>
      <c r="CL4841" s="1"/>
      <c r="CM4841" s="1"/>
      <c r="CN4841" s="1"/>
      <c r="CO4841" s="1"/>
      <c r="CP4841" s="1"/>
      <c r="CQ4841" s="1"/>
      <c r="CR4841" s="1"/>
      <c r="CS4841" s="1"/>
      <c r="CT4841" s="1"/>
      <c r="CU4841" s="1"/>
      <c r="CV4841" s="1"/>
      <c r="CW4841" s="1"/>
      <c r="CX4841" s="1"/>
      <c r="CY4841" s="1"/>
      <c r="CZ4841" s="1"/>
      <c r="DA4841" s="1"/>
      <c r="DB4841" s="1"/>
      <c r="DC4841" s="1"/>
      <c r="DD4841" s="1"/>
      <c r="DE4841" s="1"/>
      <c r="DF4841" s="1"/>
      <c r="DG4841" s="1"/>
      <c r="DH4841" s="1"/>
      <c r="DI4841" s="1"/>
      <c r="DJ4841" s="1"/>
      <c r="DK4841" s="1"/>
      <c r="DL4841" s="1"/>
      <c r="DM4841" s="1"/>
      <c r="DN4841" s="1"/>
      <c r="DO4841" s="1"/>
      <c r="DP4841" s="1"/>
      <c r="DQ4841" s="2"/>
      <c r="DR4841" s="1"/>
      <c r="DS4841" s="1"/>
      <c r="DT4841" s="1"/>
      <c r="DU4841" s="1"/>
      <c r="DV4841" s="1"/>
      <c r="DW4841" s="1"/>
    </row>
    <row r="4842" spans="1:127" x14ac:dyDescent="0.3">
      <c r="A4842" s="1"/>
      <c r="B4842" s="1"/>
      <c r="C4842" s="1"/>
      <c r="D4842" s="1"/>
      <c r="E4842" s="1"/>
      <c r="F4842" s="1"/>
      <c r="G4842" s="1"/>
      <c r="H4842" s="2"/>
      <c r="I4842" s="1"/>
      <c r="J4842" s="1"/>
      <c r="K4842" s="2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2"/>
      <c r="BF4842" s="1"/>
      <c r="BG4842" s="1"/>
      <c r="BH4842" s="1"/>
      <c r="BI4842" s="1"/>
      <c r="BJ4842" s="1"/>
      <c r="BK4842" s="1"/>
      <c r="BL4842" s="1"/>
      <c r="BM4842" s="1"/>
      <c r="BN4842" s="2"/>
      <c r="BO4842" s="1"/>
      <c r="BP4842" s="1"/>
      <c r="BQ4842" s="1"/>
      <c r="BR4842" s="2"/>
      <c r="BS4842" s="1"/>
      <c r="BT4842" s="1"/>
      <c r="BU4842" s="1"/>
      <c r="BV4842" s="1"/>
      <c r="BW4842" s="1"/>
      <c r="BX4842" s="1"/>
      <c r="BY4842" s="1"/>
      <c r="BZ4842" s="1"/>
      <c r="CA4842" s="1"/>
      <c r="CB4842" s="1"/>
      <c r="CC4842" s="1"/>
      <c r="CD4842" s="1"/>
      <c r="CE4842" s="1"/>
      <c r="CF4842" s="2"/>
      <c r="CG4842" s="1"/>
      <c r="CH4842" s="1"/>
      <c r="CI4842" s="2"/>
      <c r="CJ4842" s="1"/>
      <c r="CK4842" s="1"/>
      <c r="CL4842" s="1"/>
      <c r="CM4842" s="1"/>
      <c r="CN4842" s="1"/>
      <c r="CO4842" s="1"/>
      <c r="CP4842" s="1"/>
      <c r="CQ4842" s="1"/>
      <c r="CR4842" s="1"/>
      <c r="CS4842" s="1"/>
      <c r="CT4842" s="1"/>
      <c r="CU4842" s="1"/>
      <c r="CV4842" s="1"/>
      <c r="CW4842" s="1"/>
      <c r="CX4842" s="1"/>
      <c r="CY4842" s="1"/>
      <c r="CZ4842" s="1"/>
      <c r="DA4842" s="1"/>
      <c r="DB4842" s="1"/>
      <c r="DC4842" s="1"/>
      <c r="DD4842" s="1"/>
      <c r="DE4842" s="1"/>
      <c r="DF4842" s="1"/>
      <c r="DG4842" s="1"/>
      <c r="DH4842" s="1"/>
      <c r="DI4842" s="1"/>
      <c r="DJ4842" s="1"/>
      <c r="DK4842" s="1"/>
      <c r="DL4842" s="1"/>
      <c r="DM4842" s="1"/>
      <c r="DN4842" s="1"/>
      <c r="DO4842" s="1"/>
      <c r="DP4842" s="1"/>
      <c r="DQ4842" s="2"/>
      <c r="DR4842" s="1"/>
      <c r="DS4842" s="1"/>
      <c r="DT4842" s="1"/>
      <c r="DU4842" s="1"/>
      <c r="DV4842" s="1"/>
      <c r="DW4842" s="1"/>
    </row>
    <row r="4843" spans="1:127" x14ac:dyDescent="0.3">
      <c r="A4843" s="1"/>
      <c r="B4843" s="1"/>
      <c r="C4843" s="1"/>
      <c r="D4843" s="1"/>
      <c r="E4843" s="1"/>
      <c r="F4843" s="1"/>
      <c r="G4843" s="2"/>
      <c r="H4843" s="2"/>
      <c r="I4843" s="1"/>
      <c r="J4843" s="1"/>
      <c r="K4843" s="2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2"/>
      <c r="BF4843" s="1"/>
      <c r="BG4843" s="1"/>
      <c r="BH4843" s="1"/>
      <c r="BI4843" s="1"/>
      <c r="BJ4843" s="1"/>
      <c r="BK4843" s="1"/>
      <c r="BL4843" s="1"/>
      <c r="BM4843" s="1"/>
      <c r="BN4843" s="2"/>
      <c r="BO4843" s="1"/>
      <c r="BP4843" s="1"/>
      <c r="BQ4843" s="1"/>
      <c r="BR4843" s="2"/>
      <c r="BS4843" s="1"/>
      <c r="BT4843" s="1"/>
      <c r="BU4843" s="1"/>
      <c r="BV4843" s="1"/>
      <c r="BW4843" s="1"/>
      <c r="BX4843" s="1"/>
      <c r="BY4843" s="1"/>
      <c r="BZ4843" s="1"/>
      <c r="CA4843" s="1"/>
      <c r="CB4843" s="1"/>
      <c r="CC4843" s="1"/>
      <c r="CD4843" s="1"/>
      <c r="CE4843" s="1"/>
      <c r="CF4843" s="2"/>
      <c r="CG4843" s="1"/>
      <c r="CH4843" s="1"/>
      <c r="CI4843" s="2"/>
      <c r="CJ4843" s="1"/>
      <c r="CK4843" s="1"/>
      <c r="CL4843" s="1"/>
      <c r="CM4843" s="1"/>
      <c r="CN4843" s="1"/>
      <c r="CO4843" s="1"/>
      <c r="CP4843" s="1"/>
      <c r="CQ4843" s="1"/>
      <c r="CR4843" s="2"/>
      <c r="CS4843" s="2"/>
      <c r="CT4843" s="2"/>
      <c r="CU4843" s="2"/>
      <c r="CV4843" s="1"/>
      <c r="CW4843" s="1"/>
      <c r="CX4843" s="1"/>
      <c r="CY4843" s="1"/>
      <c r="CZ4843" s="1"/>
      <c r="DA4843" s="1"/>
      <c r="DB4843" s="1"/>
      <c r="DC4843" s="1"/>
      <c r="DD4843" s="1"/>
      <c r="DE4843" s="1"/>
      <c r="DF4843" s="1"/>
      <c r="DG4843" s="1"/>
      <c r="DH4843" s="1"/>
      <c r="DI4843" s="1"/>
      <c r="DJ4843" s="1"/>
      <c r="DK4843" s="1"/>
      <c r="DL4843" s="1"/>
      <c r="DM4843" s="1"/>
      <c r="DN4843" s="1"/>
      <c r="DO4843" s="1"/>
      <c r="DP4843" s="1"/>
      <c r="DQ4843" s="2"/>
      <c r="DR4843" s="1"/>
      <c r="DS4843" s="1"/>
      <c r="DT4843" s="1"/>
      <c r="DU4843" s="2"/>
      <c r="DV4843" s="1"/>
      <c r="DW4843" s="1"/>
    </row>
    <row r="4844" spans="1:127" x14ac:dyDescent="0.3">
      <c r="A4844" s="1"/>
      <c r="B4844" s="1"/>
      <c r="C4844" s="1"/>
      <c r="D4844" s="1"/>
      <c r="E4844" s="1"/>
      <c r="F4844" s="1"/>
      <c r="G4844" s="1"/>
      <c r="H4844" s="2"/>
      <c r="I4844" s="1"/>
      <c r="J4844" s="1"/>
      <c r="K4844" s="2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2"/>
      <c r="BF4844" s="1"/>
      <c r="BG4844" s="1"/>
      <c r="BH4844" s="1"/>
      <c r="BI4844" s="1"/>
      <c r="BJ4844" s="1"/>
      <c r="BK4844" s="1"/>
      <c r="BL4844" s="1"/>
      <c r="BM4844" s="1"/>
      <c r="BN4844" s="2"/>
      <c r="BO4844" s="1"/>
      <c r="BP4844" s="1"/>
      <c r="BQ4844" s="1"/>
      <c r="BR4844" s="2"/>
      <c r="BS4844" s="1"/>
      <c r="BT4844" s="1"/>
      <c r="BU4844" s="1"/>
      <c r="BV4844" s="1"/>
      <c r="BW4844" s="1"/>
      <c r="BX4844" s="1"/>
      <c r="BY4844" s="1"/>
      <c r="BZ4844" s="1"/>
      <c r="CA4844" s="1"/>
      <c r="CB4844" s="1"/>
      <c r="CC4844" s="1"/>
      <c r="CD4844" s="1"/>
      <c r="CE4844" s="1"/>
      <c r="CF4844" s="2"/>
      <c r="CG4844" s="1"/>
      <c r="CH4844" s="1"/>
      <c r="CI4844" s="2"/>
      <c r="CJ4844" s="1"/>
      <c r="CK4844" s="1"/>
      <c r="CL4844" s="1"/>
      <c r="CM4844" s="1"/>
      <c r="CN4844" s="1"/>
      <c r="CO4844" s="1"/>
      <c r="CP4844" s="1"/>
      <c r="CQ4844" s="1"/>
      <c r="CR4844" s="1"/>
      <c r="CS4844" s="1"/>
      <c r="CT4844" s="1"/>
      <c r="CU4844" s="1"/>
      <c r="CV4844" s="1"/>
      <c r="CW4844" s="1"/>
      <c r="CX4844" s="1"/>
      <c r="CY4844" s="1"/>
      <c r="CZ4844" s="1"/>
      <c r="DA4844" s="1"/>
      <c r="DB4844" s="1"/>
      <c r="DC4844" s="1"/>
      <c r="DD4844" s="1"/>
      <c r="DE4844" s="1"/>
      <c r="DF4844" s="1"/>
      <c r="DG4844" s="1"/>
      <c r="DH4844" s="1"/>
      <c r="DI4844" s="1"/>
      <c r="DJ4844" s="1"/>
      <c r="DK4844" s="1"/>
      <c r="DL4844" s="1"/>
      <c r="DM4844" s="1"/>
      <c r="DN4844" s="1"/>
      <c r="DO4844" s="1"/>
      <c r="DP4844" s="1"/>
      <c r="DQ4844" s="2"/>
      <c r="DR4844" s="1"/>
      <c r="DS4844" s="1"/>
      <c r="DT4844" s="1"/>
      <c r="DU4844" s="1"/>
      <c r="DV4844" s="1"/>
      <c r="DW4844" s="1"/>
    </row>
    <row r="4845" spans="1:127" x14ac:dyDescent="0.3">
      <c r="A4845" s="1"/>
      <c r="B4845" s="1"/>
      <c r="C4845" s="1"/>
      <c r="D4845" s="1"/>
      <c r="E4845" s="1"/>
      <c r="F4845" s="1"/>
      <c r="G4845" s="1"/>
      <c r="H4845" s="2"/>
      <c r="I4845" s="1"/>
      <c r="J4845" s="1"/>
      <c r="K4845" s="2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2"/>
      <c r="BF4845" s="1"/>
      <c r="BG4845" s="1"/>
      <c r="BH4845" s="1"/>
      <c r="BI4845" s="1"/>
      <c r="BJ4845" s="1"/>
      <c r="BK4845" s="1"/>
      <c r="BL4845" s="1"/>
      <c r="BM4845" s="1"/>
      <c r="BN4845" s="2"/>
      <c r="BO4845" s="1"/>
      <c r="BP4845" s="1"/>
      <c r="BQ4845" s="1"/>
      <c r="BR4845" s="2"/>
      <c r="BS4845" s="1"/>
      <c r="BT4845" s="1"/>
      <c r="BU4845" s="1"/>
      <c r="BV4845" s="1"/>
      <c r="BW4845" s="1"/>
      <c r="BX4845" s="1"/>
      <c r="BY4845" s="1"/>
      <c r="BZ4845" s="1"/>
      <c r="CA4845" s="1"/>
      <c r="CB4845" s="1"/>
      <c r="CC4845" s="1"/>
      <c r="CD4845" s="1"/>
      <c r="CE4845" s="1"/>
      <c r="CF4845" s="2"/>
      <c r="CG4845" s="1"/>
      <c r="CH4845" s="1"/>
      <c r="CI4845" s="2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2"/>
      <c r="DR4845" s="1"/>
      <c r="DS4845" s="1"/>
      <c r="DT4845" s="1"/>
      <c r="DU4845" s="1"/>
      <c r="DV4845" s="1"/>
      <c r="DW4845" s="1"/>
    </row>
    <row r="4846" spans="1:127" x14ac:dyDescent="0.3">
      <c r="A4846" s="1"/>
      <c r="B4846" s="1"/>
      <c r="C4846" s="1"/>
      <c r="D4846" s="1"/>
      <c r="E4846" s="1"/>
      <c r="F4846" s="1"/>
      <c r="G4846" s="2"/>
      <c r="H4846" s="2"/>
      <c r="I4846" s="1"/>
      <c r="J4846" s="1"/>
      <c r="K4846" s="2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2"/>
      <c r="BF4846" s="1"/>
      <c r="BG4846" s="1"/>
      <c r="BH4846" s="1"/>
      <c r="BI4846" s="1"/>
      <c r="BJ4846" s="1"/>
      <c r="BK4846" s="1"/>
      <c r="BL4846" s="1"/>
      <c r="BM4846" s="1"/>
      <c r="BN4846" s="2"/>
      <c r="BO4846" s="1"/>
      <c r="BP4846" s="1"/>
      <c r="BQ4846" s="1"/>
      <c r="BR4846" s="2"/>
      <c r="BS4846" s="1"/>
      <c r="BT4846" s="1"/>
      <c r="BU4846" s="1"/>
      <c r="BV4846" s="1"/>
      <c r="BW4846" s="1"/>
      <c r="BX4846" s="1"/>
      <c r="BY4846" s="1"/>
      <c r="BZ4846" s="1"/>
      <c r="CA4846" s="1"/>
      <c r="CB4846" s="1"/>
      <c r="CC4846" s="1"/>
      <c r="CD4846" s="1"/>
      <c r="CE4846" s="1"/>
      <c r="CF4846" s="2"/>
      <c r="CG4846" s="1"/>
      <c r="CH4846" s="1"/>
      <c r="CI4846" s="2"/>
      <c r="CJ4846" s="1"/>
      <c r="CK4846" s="1"/>
      <c r="CL4846" s="1"/>
      <c r="CM4846" s="1"/>
      <c r="CN4846" s="1"/>
      <c r="CO4846" s="1"/>
      <c r="CP4846" s="1"/>
      <c r="CQ4846" s="1"/>
      <c r="CR4846" s="2"/>
      <c r="CS4846" s="2"/>
      <c r="CT4846" s="2"/>
      <c r="CU4846" s="2"/>
      <c r="CV4846" s="1"/>
      <c r="CW4846" s="1"/>
      <c r="CX4846" s="1"/>
      <c r="CY4846" s="1"/>
      <c r="CZ4846" s="1"/>
      <c r="DA4846" s="1"/>
      <c r="DB4846" s="1"/>
      <c r="DC4846" s="1"/>
      <c r="DD4846" s="1"/>
      <c r="DE4846" s="1"/>
      <c r="DF4846" s="1"/>
      <c r="DG4846" s="1"/>
      <c r="DH4846" s="1"/>
      <c r="DI4846" s="1"/>
      <c r="DJ4846" s="1"/>
      <c r="DK4846" s="1"/>
      <c r="DL4846" s="1"/>
      <c r="DM4846" s="1"/>
      <c r="DN4846" s="1"/>
      <c r="DO4846" s="1"/>
      <c r="DP4846" s="1"/>
      <c r="DQ4846" s="2"/>
      <c r="DR4846" s="1"/>
      <c r="DS4846" s="1"/>
      <c r="DT4846" s="1"/>
      <c r="DU4846" s="2"/>
      <c r="DV4846" s="1"/>
      <c r="DW4846" s="1"/>
    </row>
    <row r="4847" spans="1:127" x14ac:dyDescent="0.3">
      <c r="A4847" s="1"/>
      <c r="B4847" s="1"/>
      <c r="C4847" s="1"/>
      <c r="D4847" s="1"/>
      <c r="E4847" s="1"/>
      <c r="F4847" s="1"/>
      <c r="G4847" s="2"/>
      <c r="H4847" s="2"/>
      <c r="I4847" s="1"/>
      <c r="J4847" s="1"/>
      <c r="K4847" s="2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2"/>
      <c r="BF4847" s="1"/>
      <c r="BG4847" s="1"/>
      <c r="BH4847" s="1"/>
      <c r="BI4847" s="1"/>
      <c r="BJ4847" s="1"/>
      <c r="BK4847" s="1"/>
      <c r="BL4847" s="1"/>
      <c r="BM4847" s="1"/>
      <c r="BN4847" s="2"/>
      <c r="BO4847" s="1"/>
      <c r="BP4847" s="1"/>
      <c r="BQ4847" s="1"/>
      <c r="BR4847" s="2"/>
      <c r="BS4847" s="1"/>
      <c r="BT4847" s="1"/>
      <c r="BU4847" s="1"/>
      <c r="BV4847" s="1"/>
      <c r="BW4847" s="1"/>
      <c r="BX4847" s="1"/>
      <c r="BY4847" s="1"/>
      <c r="BZ4847" s="1"/>
      <c r="CA4847" s="1"/>
      <c r="CB4847" s="1"/>
      <c r="CC4847" s="1"/>
      <c r="CD4847" s="1"/>
      <c r="CE4847" s="1"/>
      <c r="CF4847" s="2"/>
      <c r="CG4847" s="1"/>
      <c r="CH4847" s="1"/>
      <c r="CI4847" s="2"/>
      <c r="CJ4847" s="1"/>
      <c r="CK4847" s="1"/>
      <c r="CL4847" s="1"/>
      <c r="CM4847" s="1"/>
      <c r="CN4847" s="1"/>
      <c r="CO4847" s="1"/>
      <c r="CP4847" s="1"/>
      <c r="CQ4847" s="1"/>
      <c r="CR4847" s="2"/>
      <c r="CS4847" s="2"/>
      <c r="CT4847" s="2"/>
      <c r="CU4847" s="2"/>
      <c r="CV4847" s="1"/>
      <c r="CW4847" s="1"/>
      <c r="CX4847" s="1"/>
      <c r="CY4847" s="1"/>
      <c r="CZ4847" s="1"/>
      <c r="DA4847" s="1"/>
      <c r="DB4847" s="1"/>
      <c r="DC4847" s="1"/>
      <c r="DD4847" s="1"/>
      <c r="DE4847" s="1"/>
      <c r="DF4847" s="1"/>
      <c r="DG4847" s="1"/>
      <c r="DH4847" s="1"/>
      <c r="DI4847" s="1"/>
      <c r="DJ4847" s="1"/>
      <c r="DK4847" s="1"/>
      <c r="DL4847" s="1"/>
      <c r="DM4847" s="1"/>
      <c r="DN4847" s="1"/>
      <c r="DO4847" s="1"/>
      <c r="DP4847" s="1"/>
      <c r="DQ4847" s="2"/>
      <c r="DR4847" s="1"/>
      <c r="DS4847" s="1"/>
      <c r="DT4847" s="1"/>
      <c r="DU4847" s="2"/>
      <c r="DV4847" s="1"/>
      <c r="DW4847" s="1"/>
    </row>
    <row r="4848" spans="1:127" x14ac:dyDescent="0.3">
      <c r="A4848" s="1"/>
      <c r="B4848" s="1"/>
      <c r="C4848" s="1"/>
      <c r="D4848" s="1"/>
      <c r="E4848" s="1"/>
      <c r="F4848" s="1"/>
      <c r="G4848" s="2"/>
      <c r="H4848" s="2"/>
      <c r="I4848" s="1"/>
      <c r="J4848" s="1"/>
      <c r="K4848" s="2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2"/>
      <c r="BF4848" s="1"/>
      <c r="BG4848" s="1"/>
      <c r="BH4848" s="1"/>
      <c r="BI4848" s="1"/>
      <c r="BJ4848" s="1"/>
      <c r="BK4848" s="1"/>
      <c r="BL4848" s="1"/>
      <c r="BM4848" s="1"/>
      <c r="BN4848" s="2"/>
      <c r="BO4848" s="1"/>
      <c r="BP4848" s="1"/>
      <c r="BQ4848" s="1"/>
      <c r="BR4848" s="2"/>
      <c r="BS4848" s="1"/>
      <c r="BT4848" s="1"/>
      <c r="BU4848" s="1"/>
      <c r="BV4848" s="1"/>
      <c r="BW4848" s="1"/>
      <c r="BX4848" s="1"/>
      <c r="BY4848" s="1"/>
      <c r="BZ4848" s="1"/>
      <c r="CA4848" s="1"/>
      <c r="CB4848" s="1"/>
      <c r="CC4848" s="1"/>
      <c r="CD4848" s="1"/>
      <c r="CE4848" s="1"/>
      <c r="CF4848" s="2"/>
      <c r="CG4848" s="1"/>
      <c r="CH4848" s="1"/>
      <c r="CI4848" s="2"/>
      <c r="CJ4848" s="1"/>
      <c r="CK4848" s="1"/>
      <c r="CL4848" s="1"/>
      <c r="CM4848" s="1"/>
      <c r="CN4848" s="1"/>
      <c r="CO4848" s="1"/>
      <c r="CP4848" s="1"/>
      <c r="CQ4848" s="1"/>
      <c r="CR4848" s="2"/>
      <c r="CS4848" s="2"/>
      <c r="CT4848" s="2"/>
      <c r="CU4848" s="2"/>
      <c r="CV4848" s="1"/>
      <c r="CW4848" s="1"/>
      <c r="CX4848" s="1"/>
      <c r="CY4848" s="1"/>
      <c r="CZ4848" s="1"/>
      <c r="DA4848" s="1"/>
      <c r="DB4848" s="1"/>
      <c r="DC4848" s="1"/>
      <c r="DD4848" s="1"/>
      <c r="DE4848" s="1"/>
      <c r="DF4848" s="1"/>
      <c r="DG4848" s="1"/>
      <c r="DH4848" s="1"/>
      <c r="DI4848" s="1"/>
      <c r="DJ4848" s="1"/>
      <c r="DK4848" s="1"/>
      <c r="DL4848" s="1"/>
      <c r="DM4848" s="1"/>
      <c r="DN4848" s="1"/>
      <c r="DO4848" s="1"/>
      <c r="DP4848" s="1"/>
      <c r="DQ4848" s="2"/>
      <c r="DR4848" s="1"/>
      <c r="DS4848" s="1"/>
      <c r="DT4848" s="1"/>
      <c r="DU4848" s="2"/>
      <c r="DV4848" s="1"/>
      <c r="DW4848" s="1"/>
    </row>
    <row r="4849" spans="1:127" x14ac:dyDescent="0.3">
      <c r="A4849" s="1"/>
      <c r="B4849" s="1"/>
      <c r="C4849" s="1"/>
      <c r="D4849" s="1"/>
      <c r="E4849" s="1"/>
      <c r="F4849" s="1"/>
      <c r="G4849" s="2"/>
      <c r="H4849" s="2"/>
      <c r="I4849" s="1"/>
      <c r="J4849" s="1"/>
      <c r="K4849" s="2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2"/>
      <c r="BF4849" s="1"/>
      <c r="BG4849" s="1"/>
      <c r="BH4849" s="1"/>
      <c r="BI4849" s="1"/>
      <c r="BJ4849" s="1"/>
      <c r="BK4849" s="1"/>
      <c r="BL4849" s="1"/>
      <c r="BM4849" s="1"/>
      <c r="BN4849" s="2"/>
      <c r="BO4849" s="1"/>
      <c r="BP4849" s="1"/>
      <c r="BQ4849" s="1"/>
      <c r="BR4849" s="2"/>
      <c r="BS4849" s="1"/>
      <c r="BT4849" s="1"/>
      <c r="BU4849" s="1"/>
      <c r="BV4849" s="1"/>
      <c r="BW4849" s="1"/>
      <c r="BX4849" s="1"/>
      <c r="BY4849" s="1"/>
      <c r="BZ4849" s="1"/>
      <c r="CA4849" s="1"/>
      <c r="CB4849" s="1"/>
      <c r="CC4849" s="1"/>
      <c r="CD4849" s="1"/>
      <c r="CE4849" s="1"/>
      <c r="CF4849" s="2"/>
      <c r="CG4849" s="1"/>
      <c r="CH4849" s="1"/>
      <c r="CI4849" s="2"/>
      <c r="CJ4849" s="1"/>
      <c r="CK4849" s="1"/>
      <c r="CL4849" s="1"/>
      <c r="CM4849" s="1"/>
      <c r="CN4849" s="1"/>
      <c r="CO4849" s="1"/>
      <c r="CP4849" s="1"/>
      <c r="CQ4849" s="1"/>
      <c r="CR4849" s="2"/>
      <c r="CS4849" s="2"/>
      <c r="CT4849" s="2"/>
      <c r="CU4849" s="2"/>
      <c r="CV4849" s="1"/>
      <c r="CW4849" s="1"/>
      <c r="CX4849" s="1"/>
      <c r="CY4849" s="1"/>
      <c r="CZ4849" s="1"/>
      <c r="DA4849" s="1"/>
      <c r="DB4849" s="1"/>
      <c r="DC4849" s="1"/>
      <c r="DD4849" s="1"/>
      <c r="DE4849" s="1"/>
      <c r="DF4849" s="1"/>
      <c r="DG4849" s="1"/>
      <c r="DH4849" s="1"/>
      <c r="DI4849" s="1"/>
      <c r="DJ4849" s="1"/>
      <c r="DK4849" s="1"/>
      <c r="DL4849" s="1"/>
      <c r="DM4849" s="1"/>
      <c r="DN4849" s="1"/>
      <c r="DO4849" s="1"/>
      <c r="DP4849" s="1"/>
      <c r="DQ4849" s="2"/>
      <c r="DR4849" s="1"/>
      <c r="DS4849" s="1"/>
      <c r="DT4849" s="1"/>
      <c r="DU4849" s="2"/>
      <c r="DV4849" s="1"/>
      <c r="DW4849" s="1"/>
    </row>
    <row r="4850" spans="1:127" x14ac:dyDescent="0.3">
      <c r="A4850" s="1"/>
      <c r="B4850" s="1"/>
      <c r="C4850" s="1"/>
      <c r="D4850" s="1"/>
      <c r="E4850" s="1"/>
      <c r="F4850" s="1"/>
      <c r="G4850" s="2"/>
      <c r="H4850" s="2"/>
      <c r="I4850" s="1"/>
      <c r="J4850" s="1"/>
      <c r="K4850" s="2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2"/>
      <c r="BF4850" s="1"/>
      <c r="BG4850" s="1"/>
      <c r="BH4850" s="1"/>
      <c r="BI4850" s="1"/>
      <c r="BJ4850" s="1"/>
      <c r="BK4850" s="1"/>
      <c r="BL4850" s="1"/>
      <c r="BM4850" s="1"/>
      <c r="BN4850" s="2"/>
      <c r="BO4850" s="1"/>
      <c r="BP4850" s="1"/>
      <c r="BQ4850" s="1"/>
      <c r="BR4850" s="2"/>
      <c r="BS4850" s="1"/>
      <c r="BT4850" s="1"/>
      <c r="BU4850" s="1"/>
      <c r="BV4850" s="1"/>
      <c r="BW4850" s="1"/>
      <c r="BX4850" s="1"/>
      <c r="BY4850" s="1"/>
      <c r="BZ4850" s="1"/>
      <c r="CA4850" s="1"/>
      <c r="CB4850" s="1"/>
      <c r="CC4850" s="1"/>
      <c r="CD4850" s="1"/>
      <c r="CE4850" s="1"/>
      <c r="CF4850" s="2"/>
      <c r="CG4850" s="1"/>
      <c r="CH4850" s="1"/>
      <c r="CI4850" s="2"/>
      <c r="CJ4850" s="1"/>
      <c r="CK4850" s="1"/>
      <c r="CL4850" s="1"/>
      <c r="CM4850" s="1"/>
      <c r="CN4850" s="1"/>
      <c r="CO4850" s="1"/>
      <c r="CP4850" s="1"/>
      <c r="CQ4850" s="1"/>
      <c r="CR4850" s="2"/>
      <c r="CS4850" s="2"/>
      <c r="CT4850" s="2"/>
      <c r="CU4850" s="2"/>
      <c r="CV4850" s="1"/>
      <c r="CW4850" s="1"/>
      <c r="CX4850" s="1"/>
      <c r="CY4850" s="1"/>
      <c r="CZ4850" s="1"/>
      <c r="DA4850" s="1"/>
      <c r="DB4850" s="1"/>
      <c r="DC4850" s="1"/>
      <c r="DD4850" s="1"/>
      <c r="DE4850" s="1"/>
      <c r="DF4850" s="1"/>
      <c r="DG4850" s="1"/>
      <c r="DH4850" s="1"/>
      <c r="DI4850" s="1"/>
      <c r="DJ4850" s="1"/>
      <c r="DK4850" s="1"/>
      <c r="DL4850" s="1"/>
      <c r="DM4850" s="1"/>
      <c r="DN4850" s="1"/>
      <c r="DO4850" s="1"/>
      <c r="DP4850" s="1"/>
      <c r="DQ4850" s="2"/>
      <c r="DR4850" s="1"/>
      <c r="DS4850" s="1"/>
      <c r="DT4850" s="1"/>
      <c r="DU4850" s="2"/>
      <c r="DV4850" s="1"/>
      <c r="DW4850" s="1"/>
    </row>
    <row r="4851" spans="1:127" x14ac:dyDescent="0.3">
      <c r="A4851" s="1"/>
      <c r="B4851" s="1"/>
      <c r="C4851" s="1"/>
      <c r="D4851" s="1"/>
      <c r="E4851" s="1"/>
      <c r="F4851" s="1"/>
      <c r="G4851" s="2"/>
      <c r="H4851" s="2"/>
      <c r="I4851" s="1"/>
      <c r="J4851" s="1"/>
      <c r="K4851" s="2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2"/>
      <c r="BF4851" s="1"/>
      <c r="BG4851" s="1"/>
      <c r="BH4851" s="1"/>
      <c r="BI4851" s="1"/>
      <c r="BJ4851" s="1"/>
      <c r="BK4851" s="1"/>
      <c r="BL4851" s="1"/>
      <c r="BM4851" s="1"/>
      <c r="BN4851" s="2"/>
      <c r="BO4851" s="1"/>
      <c r="BP4851" s="1"/>
      <c r="BQ4851" s="1"/>
      <c r="BR4851" s="2"/>
      <c r="BS4851" s="1"/>
      <c r="BT4851" s="1"/>
      <c r="BU4851" s="1"/>
      <c r="BV4851" s="1"/>
      <c r="BW4851" s="1"/>
      <c r="BX4851" s="1"/>
      <c r="BY4851" s="1"/>
      <c r="BZ4851" s="1"/>
      <c r="CA4851" s="1"/>
      <c r="CB4851" s="1"/>
      <c r="CC4851" s="1"/>
      <c r="CD4851" s="1"/>
      <c r="CE4851" s="1"/>
      <c r="CF4851" s="2"/>
      <c r="CG4851" s="1"/>
      <c r="CH4851" s="1"/>
      <c r="CI4851" s="2"/>
      <c r="CJ4851" s="1"/>
      <c r="CK4851" s="1"/>
      <c r="CL4851" s="1"/>
      <c r="CM4851" s="1"/>
      <c r="CN4851" s="1"/>
      <c r="CO4851" s="1"/>
      <c r="CP4851" s="1"/>
      <c r="CQ4851" s="1"/>
      <c r="CR4851" s="2"/>
      <c r="CS4851" s="2"/>
      <c r="CT4851" s="2"/>
      <c r="CU4851" s="2"/>
      <c r="CV4851" s="1"/>
      <c r="CW4851" s="1"/>
      <c r="CX4851" s="1"/>
      <c r="CY4851" s="1"/>
      <c r="CZ4851" s="1"/>
      <c r="DA4851" s="1"/>
      <c r="DB4851" s="1"/>
      <c r="DC4851" s="1"/>
      <c r="DD4851" s="1"/>
      <c r="DE4851" s="1"/>
      <c r="DF4851" s="1"/>
      <c r="DG4851" s="1"/>
      <c r="DH4851" s="1"/>
      <c r="DI4851" s="1"/>
      <c r="DJ4851" s="1"/>
      <c r="DK4851" s="1"/>
      <c r="DL4851" s="1"/>
      <c r="DM4851" s="1"/>
      <c r="DN4851" s="1"/>
      <c r="DO4851" s="1"/>
      <c r="DP4851" s="1"/>
      <c r="DQ4851" s="2"/>
      <c r="DR4851" s="1"/>
      <c r="DS4851" s="1"/>
      <c r="DT4851" s="1"/>
      <c r="DU4851" s="2"/>
      <c r="DV4851" s="1"/>
      <c r="DW4851" s="1"/>
    </row>
    <row r="4852" spans="1:127" x14ac:dyDescent="0.3">
      <c r="A4852" s="1"/>
      <c r="B4852" s="1"/>
      <c r="C4852" s="1"/>
      <c r="D4852" s="1"/>
      <c r="E4852" s="1"/>
      <c r="F4852" s="1"/>
      <c r="G4852" s="2"/>
      <c r="H4852" s="2"/>
      <c r="I4852" s="1"/>
      <c r="J4852" s="1"/>
      <c r="K4852" s="2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2"/>
      <c r="BF4852" s="1"/>
      <c r="BG4852" s="1"/>
      <c r="BH4852" s="1"/>
      <c r="BI4852" s="1"/>
      <c r="BJ4852" s="1"/>
      <c r="BK4852" s="1"/>
      <c r="BL4852" s="1"/>
      <c r="BM4852" s="1"/>
      <c r="BN4852" s="2"/>
      <c r="BO4852" s="1"/>
      <c r="BP4852" s="1"/>
      <c r="BQ4852" s="1"/>
      <c r="BR4852" s="2"/>
      <c r="BS4852" s="1"/>
      <c r="BT4852" s="1"/>
      <c r="BU4852" s="1"/>
      <c r="BV4852" s="1"/>
      <c r="BW4852" s="1"/>
      <c r="BX4852" s="1"/>
      <c r="BY4852" s="1"/>
      <c r="BZ4852" s="1"/>
      <c r="CA4852" s="1"/>
      <c r="CB4852" s="1"/>
      <c r="CC4852" s="1"/>
      <c r="CD4852" s="1"/>
      <c r="CE4852" s="1"/>
      <c r="CF4852" s="2"/>
      <c r="CG4852" s="1"/>
      <c r="CH4852" s="1"/>
      <c r="CI4852" s="2"/>
      <c r="CJ4852" s="1"/>
      <c r="CK4852" s="1"/>
      <c r="CL4852" s="1"/>
      <c r="CM4852" s="1"/>
      <c r="CN4852" s="1"/>
      <c r="CO4852" s="1"/>
      <c r="CP4852" s="1"/>
      <c r="CQ4852" s="1"/>
      <c r="CR4852" s="2"/>
      <c r="CS4852" s="2"/>
      <c r="CT4852" s="2"/>
      <c r="CU4852" s="2"/>
      <c r="CV4852" s="1"/>
      <c r="CW4852" s="1"/>
      <c r="CX4852" s="1"/>
      <c r="CY4852" s="1"/>
      <c r="CZ4852" s="1"/>
      <c r="DA4852" s="1"/>
      <c r="DB4852" s="1"/>
      <c r="DC4852" s="1"/>
      <c r="DD4852" s="1"/>
      <c r="DE4852" s="1"/>
      <c r="DF4852" s="1"/>
      <c r="DG4852" s="1"/>
      <c r="DH4852" s="1"/>
      <c r="DI4852" s="1"/>
      <c r="DJ4852" s="1"/>
      <c r="DK4852" s="1"/>
      <c r="DL4852" s="1"/>
      <c r="DM4852" s="1"/>
      <c r="DN4852" s="1"/>
      <c r="DO4852" s="1"/>
      <c r="DP4852" s="1"/>
      <c r="DQ4852" s="2"/>
      <c r="DR4852" s="1"/>
      <c r="DS4852" s="1"/>
      <c r="DT4852" s="1"/>
      <c r="DU4852" s="2"/>
      <c r="DV4852" s="1"/>
      <c r="DW4852" s="1"/>
    </row>
    <row r="4853" spans="1:127" x14ac:dyDescent="0.3">
      <c r="A4853" s="1"/>
      <c r="B4853" s="1"/>
      <c r="C4853" s="1"/>
      <c r="D4853" s="1"/>
      <c r="E4853" s="1"/>
      <c r="F4853" s="1"/>
      <c r="G4853" s="2"/>
      <c r="H4853" s="2"/>
      <c r="I4853" s="1"/>
      <c r="J4853" s="1"/>
      <c r="K4853" s="2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2"/>
      <c r="BF4853" s="1"/>
      <c r="BG4853" s="1"/>
      <c r="BH4853" s="1"/>
      <c r="BI4853" s="1"/>
      <c r="BJ4853" s="1"/>
      <c r="BK4853" s="1"/>
      <c r="BL4853" s="1"/>
      <c r="BM4853" s="1"/>
      <c r="BN4853" s="2"/>
      <c r="BO4853" s="1"/>
      <c r="BP4853" s="1"/>
      <c r="BQ4853" s="1"/>
      <c r="BR4853" s="2"/>
      <c r="BS4853" s="1"/>
      <c r="BT4853" s="1"/>
      <c r="BU4853" s="1"/>
      <c r="BV4853" s="1"/>
      <c r="BW4853" s="1"/>
      <c r="BX4853" s="1"/>
      <c r="BY4853" s="1"/>
      <c r="BZ4853" s="1"/>
      <c r="CA4853" s="1"/>
      <c r="CB4853" s="1"/>
      <c r="CC4853" s="1"/>
      <c r="CD4853" s="1"/>
      <c r="CE4853" s="1"/>
      <c r="CF4853" s="2"/>
      <c r="CG4853" s="1"/>
      <c r="CH4853" s="1"/>
      <c r="CI4853" s="2"/>
      <c r="CJ4853" s="1"/>
      <c r="CK4853" s="1"/>
      <c r="CL4853" s="1"/>
      <c r="CM4853" s="1"/>
      <c r="CN4853" s="1"/>
      <c r="CO4853" s="1"/>
      <c r="CP4853" s="1"/>
      <c r="CQ4853" s="1"/>
      <c r="CR4853" s="2"/>
      <c r="CS4853" s="2"/>
      <c r="CT4853" s="2"/>
      <c r="CU4853" s="2"/>
      <c r="CV4853" s="1"/>
      <c r="CW4853" s="1"/>
      <c r="CX4853" s="1"/>
      <c r="CY4853" s="1"/>
      <c r="CZ4853" s="1"/>
      <c r="DA4853" s="1"/>
      <c r="DB4853" s="1"/>
      <c r="DC4853" s="1"/>
      <c r="DD4853" s="1"/>
      <c r="DE4853" s="1"/>
      <c r="DF4853" s="1"/>
      <c r="DG4853" s="1"/>
      <c r="DH4853" s="1"/>
      <c r="DI4853" s="1"/>
      <c r="DJ4853" s="1"/>
      <c r="DK4853" s="1"/>
      <c r="DL4853" s="1"/>
      <c r="DM4853" s="1"/>
      <c r="DN4853" s="1"/>
      <c r="DO4853" s="1"/>
      <c r="DP4853" s="1"/>
      <c r="DQ4853" s="2"/>
      <c r="DR4853" s="1"/>
      <c r="DS4853" s="1"/>
      <c r="DT4853" s="1"/>
      <c r="DU4853" s="2"/>
      <c r="DV4853" s="1"/>
      <c r="DW4853" s="1"/>
    </row>
    <row r="4854" spans="1:127" x14ac:dyDescent="0.3">
      <c r="A4854" s="1"/>
      <c r="B4854" s="1"/>
      <c r="C4854" s="1"/>
      <c r="D4854" s="1"/>
      <c r="E4854" s="1"/>
      <c r="F4854" s="1"/>
      <c r="G4854" s="1"/>
      <c r="H4854" s="2"/>
      <c r="I4854" s="1"/>
      <c r="J4854" s="1"/>
      <c r="K4854" s="2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2"/>
      <c r="BF4854" s="1"/>
      <c r="BG4854" s="1"/>
      <c r="BH4854" s="1"/>
      <c r="BI4854" s="1"/>
      <c r="BJ4854" s="1"/>
      <c r="BK4854" s="1"/>
      <c r="BL4854" s="1"/>
      <c r="BM4854" s="1"/>
      <c r="BN4854" s="2"/>
      <c r="BO4854" s="1"/>
      <c r="BP4854" s="1"/>
      <c r="BQ4854" s="1"/>
      <c r="BR4854" s="2"/>
      <c r="BS4854" s="1"/>
      <c r="BT4854" s="1"/>
      <c r="BU4854" s="1"/>
      <c r="BV4854" s="1"/>
      <c r="BW4854" s="1"/>
      <c r="BX4854" s="1"/>
      <c r="BY4854" s="1"/>
      <c r="BZ4854" s="1"/>
      <c r="CA4854" s="1"/>
      <c r="CB4854" s="1"/>
      <c r="CC4854" s="1"/>
      <c r="CD4854" s="1"/>
      <c r="CE4854" s="1"/>
      <c r="CF4854" s="2"/>
      <c r="CG4854" s="1"/>
      <c r="CH4854" s="1"/>
      <c r="CI4854" s="2"/>
      <c r="CJ4854" s="1"/>
      <c r="CK4854" s="1"/>
      <c r="CL4854" s="1"/>
      <c r="CM4854" s="1"/>
      <c r="CN4854" s="1"/>
      <c r="CO4854" s="1"/>
      <c r="CP4854" s="1"/>
      <c r="CQ4854" s="1"/>
      <c r="CR4854" s="1"/>
      <c r="CS4854" s="1"/>
      <c r="CT4854" s="1"/>
      <c r="CU4854" s="1"/>
      <c r="CV4854" s="1"/>
      <c r="CW4854" s="1"/>
      <c r="CX4854" s="1"/>
      <c r="CY4854" s="1"/>
      <c r="CZ4854" s="1"/>
      <c r="DA4854" s="1"/>
      <c r="DB4854" s="1"/>
      <c r="DC4854" s="1"/>
      <c r="DD4854" s="1"/>
      <c r="DE4854" s="1"/>
      <c r="DF4854" s="1"/>
      <c r="DG4854" s="1"/>
      <c r="DH4854" s="1"/>
      <c r="DI4854" s="1"/>
      <c r="DJ4854" s="1"/>
      <c r="DK4854" s="1"/>
      <c r="DL4854" s="1"/>
      <c r="DM4854" s="1"/>
      <c r="DN4854" s="1"/>
      <c r="DO4854" s="1"/>
      <c r="DP4854" s="1"/>
      <c r="DQ4854" s="2"/>
      <c r="DR4854" s="1"/>
      <c r="DS4854" s="1"/>
      <c r="DT4854" s="1"/>
      <c r="DU4854" s="1"/>
      <c r="DV4854" s="1"/>
      <c r="DW4854" s="1"/>
    </row>
    <row r="4855" spans="1:127" x14ac:dyDescent="0.3">
      <c r="A4855" s="1"/>
      <c r="B4855" s="1"/>
      <c r="C4855" s="1"/>
      <c r="D4855" s="1"/>
      <c r="E4855" s="1"/>
      <c r="F4855" s="1"/>
      <c r="G4855" s="1"/>
      <c r="H4855" s="2"/>
      <c r="I4855" s="1"/>
      <c r="J4855" s="1"/>
      <c r="K4855" s="2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2"/>
      <c r="BF4855" s="1"/>
      <c r="BG4855" s="1"/>
      <c r="BH4855" s="1"/>
      <c r="BI4855" s="1"/>
      <c r="BJ4855" s="1"/>
      <c r="BK4855" s="1"/>
      <c r="BL4855" s="1"/>
      <c r="BM4855" s="1"/>
      <c r="BN4855" s="2"/>
      <c r="BO4855" s="1"/>
      <c r="BP4855" s="1"/>
      <c r="BQ4855" s="1"/>
      <c r="BR4855" s="2"/>
      <c r="BS4855" s="1"/>
      <c r="BT4855" s="1"/>
      <c r="BU4855" s="1"/>
      <c r="BV4855" s="1"/>
      <c r="BW4855" s="1"/>
      <c r="BX4855" s="1"/>
      <c r="BY4855" s="1"/>
      <c r="BZ4855" s="1"/>
      <c r="CA4855" s="1"/>
      <c r="CB4855" s="1"/>
      <c r="CC4855" s="1"/>
      <c r="CD4855" s="1"/>
      <c r="CE4855" s="1"/>
      <c r="CF4855" s="2"/>
      <c r="CG4855" s="1"/>
      <c r="CH4855" s="1"/>
      <c r="CI4855" s="2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  <c r="CV4855" s="1"/>
      <c r="CW4855" s="1"/>
      <c r="CX4855" s="1"/>
      <c r="CY4855" s="1"/>
      <c r="CZ4855" s="1"/>
      <c r="DA4855" s="1"/>
      <c r="DB4855" s="1"/>
      <c r="DC4855" s="1"/>
      <c r="DD4855" s="1"/>
      <c r="DE4855" s="1"/>
      <c r="DF4855" s="1"/>
      <c r="DG4855" s="1"/>
      <c r="DH4855" s="1"/>
      <c r="DI4855" s="1"/>
      <c r="DJ4855" s="1"/>
      <c r="DK4855" s="1"/>
      <c r="DL4855" s="1"/>
      <c r="DM4855" s="1"/>
      <c r="DN4855" s="1"/>
      <c r="DO4855" s="1"/>
      <c r="DP4855" s="1"/>
      <c r="DQ4855" s="2"/>
      <c r="DR4855" s="1"/>
      <c r="DS4855" s="1"/>
      <c r="DT4855" s="1"/>
      <c r="DU4855" s="1"/>
      <c r="DV4855" s="1"/>
      <c r="DW4855" s="1"/>
    </row>
    <row r="4856" spans="1:127" x14ac:dyDescent="0.3">
      <c r="A4856" s="1"/>
      <c r="B4856" s="1"/>
      <c r="C4856" s="1"/>
      <c r="D4856" s="1"/>
      <c r="E4856" s="1"/>
      <c r="F4856" s="1"/>
      <c r="G4856" s="2"/>
      <c r="H4856" s="2"/>
      <c r="I4856" s="1"/>
      <c r="J4856" s="1"/>
      <c r="K4856" s="2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2"/>
      <c r="BF4856" s="1"/>
      <c r="BG4856" s="1"/>
      <c r="BH4856" s="1"/>
      <c r="BI4856" s="1"/>
      <c r="BJ4856" s="1"/>
      <c r="BK4856" s="1"/>
      <c r="BL4856" s="1"/>
      <c r="BM4856" s="1"/>
      <c r="BN4856" s="2"/>
      <c r="BO4856" s="1"/>
      <c r="BP4856" s="1"/>
      <c r="BQ4856" s="1"/>
      <c r="BR4856" s="2"/>
      <c r="BS4856" s="1"/>
      <c r="BT4856" s="1"/>
      <c r="BU4856" s="1"/>
      <c r="BV4856" s="1"/>
      <c r="BW4856" s="1"/>
      <c r="BX4856" s="1"/>
      <c r="BY4856" s="1"/>
      <c r="BZ4856" s="1"/>
      <c r="CA4856" s="1"/>
      <c r="CB4856" s="1"/>
      <c r="CC4856" s="1"/>
      <c r="CD4856" s="1"/>
      <c r="CE4856" s="1"/>
      <c r="CF4856" s="2"/>
      <c r="CG4856" s="1"/>
      <c r="CH4856" s="1"/>
      <c r="CI4856" s="2"/>
      <c r="CJ4856" s="1"/>
      <c r="CK4856" s="1"/>
      <c r="CL4856" s="1"/>
      <c r="CM4856" s="1"/>
      <c r="CN4856" s="1"/>
      <c r="CO4856" s="1"/>
      <c r="CP4856" s="1"/>
      <c r="CQ4856" s="1"/>
      <c r="CR4856" s="2"/>
      <c r="CS4856" s="2"/>
      <c r="CT4856" s="2"/>
      <c r="CU4856" s="2"/>
      <c r="CV4856" s="1"/>
      <c r="CW4856" s="1"/>
      <c r="CX4856" s="1"/>
      <c r="CY4856" s="1"/>
      <c r="CZ4856" s="1"/>
      <c r="DA4856" s="1"/>
      <c r="DB4856" s="1"/>
      <c r="DC4856" s="1"/>
      <c r="DD4856" s="1"/>
      <c r="DE4856" s="1"/>
      <c r="DF4856" s="1"/>
      <c r="DG4856" s="1"/>
      <c r="DH4856" s="1"/>
      <c r="DI4856" s="1"/>
      <c r="DJ4856" s="1"/>
      <c r="DK4856" s="1"/>
      <c r="DL4856" s="1"/>
      <c r="DM4856" s="1"/>
      <c r="DN4856" s="1"/>
      <c r="DO4856" s="1"/>
      <c r="DP4856" s="1"/>
      <c r="DQ4856" s="2"/>
      <c r="DR4856" s="1"/>
      <c r="DS4856" s="1"/>
      <c r="DT4856" s="1"/>
      <c r="DU4856" s="2"/>
      <c r="DV4856" s="1"/>
      <c r="DW4856" s="1"/>
    </row>
    <row r="4857" spans="1:127" x14ac:dyDescent="0.3">
      <c r="A4857" s="1"/>
      <c r="B4857" s="1"/>
      <c r="C4857" s="1"/>
      <c r="D4857" s="1"/>
      <c r="E4857" s="1"/>
      <c r="F4857" s="1"/>
      <c r="G4857" s="1"/>
      <c r="H4857" s="2"/>
      <c r="I4857" s="1"/>
      <c r="J4857" s="1"/>
      <c r="K4857" s="2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2"/>
      <c r="BF4857" s="1"/>
      <c r="BG4857" s="1"/>
      <c r="BH4857" s="1"/>
      <c r="BI4857" s="1"/>
      <c r="BJ4857" s="1"/>
      <c r="BK4857" s="1"/>
      <c r="BL4857" s="1"/>
      <c r="BM4857" s="1"/>
      <c r="BN4857" s="2"/>
      <c r="BO4857" s="1"/>
      <c r="BP4857" s="1"/>
      <c r="BQ4857" s="1"/>
      <c r="BR4857" s="2"/>
      <c r="BS4857" s="1"/>
      <c r="BT4857" s="1"/>
      <c r="BU4857" s="1"/>
      <c r="BV4857" s="1"/>
      <c r="BW4857" s="1"/>
      <c r="BX4857" s="1"/>
      <c r="BY4857" s="1"/>
      <c r="BZ4857" s="1"/>
      <c r="CA4857" s="1"/>
      <c r="CB4857" s="1"/>
      <c r="CC4857" s="1"/>
      <c r="CD4857" s="1"/>
      <c r="CE4857" s="1"/>
      <c r="CF4857" s="2"/>
      <c r="CG4857" s="1"/>
      <c r="CH4857" s="1"/>
      <c r="CI4857" s="2"/>
      <c r="CJ4857" s="1"/>
      <c r="CK4857" s="1"/>
      <c r="CL4857" s="1"/>
      <c r="CM4857" s="1"/>
      <c r="CN4857" s="1"/>
      <c r="CO4857" s="1"/>
      <c r="CP4857" s="1"/>
      <c r="CQ4857" s="1"/>
      <c r="CR4857" s="2"/>
      <c r="CS4857" s="2"/>
      <c r="CT4857" s="1"/>
      <c r="CU4857" s="1"/>
      <c r="CV4857" s="1"/>
      <c r="CW4857" s="1"/>
      <c r="CX4857" s="1"/>
      <c r="CY4857" s="1"/>
      <c r="CZ4857" s="1"/>
      <c r="DA4857" s="1"/>
      <c r="DB4857" s="1"/>
      <c r="DC4857" s="1"/>
      <c r="DD4857" s="1"/>
      <c r="DE4857" s="1"/>
      <c r="DF4857" s="1"/>
      <c r="DG4857" s="1"/>
      <c r="DH4857" s="1"/>
      <c r="DI4857" s="1"/>
      <c r="DJ4857" s="1"/>
      <c r="DK4857" s="1"/>
      <c r="DL4857" s="1"/>
      <c r="DM4857" s="1"/>
      <c r="DN4857" s="1"/>
      <c r="DO4857" s="1"/>
      <c r="DP4857" s="1"/>
      <c r="DQ4857" s="2"/>
      <c r="DR4857" s="1"/>
      <c r="DS4857" s="1"/>
      <c r="DT4857" s="1"/>
      <c r="DU4857" s="1"/>
      <c r="DV4857" s="1"/>
      <c r="DW4857" s="1"/>
    </row>
    <row r="4858" spans="1:127" x14ac:dyDescent="0.3">
      <c r="A4858" s="1"/>
      <c r="B4858" s="1"/>
      <c r="C4858" s="1"/>
      <c r="D4858" s="1"/>
      <c r="E4858" s="1"/>
      <c r="F4858" s="1"/>
      <c r="G4858" s="2"/>
      <c r="H4858" s="2"/>
      <c r="I4858" s="1"/>
      <c r="J4858" s="1"/>
      <c r="K4858" s="2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2"/>
      <c r="BF4858" s="1"/>
      <c r="BG4858" s="1"/>
      <c r="BH4858" s="1"/>
      <c r="BI4858" s="1"/>
      <c r="BJ4858" s="1"/>
      <c r="BK4858" s="1"/>
      <c r="BL4858" s="1"/>
      <c r="BM4858" s="1"/>
      <c r="BN4858" s="2"/>
      <c r="BO4858" s="1"/>
      <c r="BP4858" s="1"/>
      <c r="BQ4858" s="1"/>
      <c r="BR4858" s="2"/>
      <c r="BS4858" s="1"/>
      <c r="BT4858" s="1"/>
      <c r="BU4858" s="1"/>
      <c r="BV4858" s="1"/>
      <c r="BW4858" s="1"/>
      <c r="BX4858" s="1"/>
      <c r="BY4858" s="1"/>
      <c r="BZ4858" s="1"/>
      <c r="CA4858" s="1"/>
      <c r="CB4858" s="1"/>
      <c r="CC4858" s="1"/>
      <c r="CD4858" s="1"/>
      <c r="CE4858" s="1"/>
      <c r="CF4858" s="2"/>
      <c r="CG4858" s="1"/>
      <c r="CH4858" s="1"/>
      <c r="CI4858" s="2"/>
      <c r="CJ4858" s="1"/>
      <c r="CK4858" s="1"/>
      <c r="CL4858" s="1"/>
      <c r="CM4858" s="1"/>
      <c r="CN4858" s="1"/>
      <c r="CO4858" s="1"/>
      <c r="CP4858" s="1"/>
      <c r="CQ4858" s="1"/>
      <c r="CR4858" s="2"/>
      <c r="CS4858" s="2"/>
      <c r="CT4858" s="2"/>
      <c r="CU4858" s="2"/>
      <c r="CV4858" s="1"/>
      <c r="CW4858" s="1"/>
      <c r="CX4858" s="1"/>
      <c r="CY4858" s="1"/>
      <c r="CZ4858" s="1"/>
      <c r="DA4858" s="1"/>
      <c r="DB4858" s="1"/>
      <c r="DC4858" s="1"/>
      <c r="DD4858" s="1"/>
      <c r="DE4858" s="1"/>
      <c r="DF4858" s="1"/>
      <c r="DG4858" s="1"/>
      <c r="DH4858" s="1"/>
      <c r="DI4858" s="1"/>
      <c r="DJ4858" s="1"/>
      <c r="DK4858" s="1"/>
      <c r="DL4858" s="1"/>
      <c r="DM4858" s="1"/>
      <c r="DN4858" s="1"/>
      <c r="DO4858" s="1"/>
      <c r="DP4858" s="1"/>
      <c r="DQ4858" s="2"/>
      <c r="DR4858" s="1"/>
      <c r="DS4858" s="1"/>
      <c r="DT4858" s="1"/>
      <c r="DU4858" s="2"/>
      <c r="DV4858" s="1"/>
      <c r="DW4858" s="1"/>
    </row>
    <row r="4859" spans="1:127" x14ac:dyDescent="0.3">
      <c r="A4859" s="1"/>
      <c r="B4859" s="1"/>
      <c r="C4859" s="1"/>
      <c r="D4859" s="1"/>
      <c r="E4859" s="1"/>
      <c r="F4859" s="1"/>
      <c r="G4859" s="2"/>
      <c r="H4859" s="2"/>
      <c r="I4859" s="1"/>
      <c r="J4859" s="1"/>
      <c r="K4859" s="2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2"/>
      <c r="BF4859" s="1"/>
      <c r="BG4859" s="1"/>
      <c r="BH4859" s="1"/>
      <c r="BI4859" s="1"/>
      <c r="BJ4859" s="1"/>
      <c r="BK4859" s="1"/>
      <c r="BL4859" s="1"/>
      <c r="BM4859" s="1"/>
      <c r="BN4859" s="2"/>
      <c r="BO4859" s="1"/>
      <c r="BP4859" s="1"/>
      <c r="BQ4859" s="1"/>
      <c r="BR4859" s="2"/>
      <c r="BS4859" s="1"/>
      <c r="BT4859" s="1"/>
      <c r="BU4859" s="1"/>
      <c r="BV4859" s="1"/>
      <c r="BW4859" s="1"/>
      <c r="BX4859" s="1"/>
      <c r="BY4859" s="1"/>
      <c r="BZ4859" s="1"/>
      <c r="CA4859" s="1"/>
      <c r="CB4859" s="1"/>
      <c r="CC4859" s="1"/>
      <c r="CD4859" s="1"/>
      <c r="CE4859" s="1"/>
      <c r="CF4859" s="2"/>
      <c r="CG4859" s="1"/>
      <c r="CH4859" s="1"/>
      <c r="CI4859" s="2"/>
      <c r="CJ4859" s="1"/>
      <c r="CK4859" s="1"/>
      <c r="CL4859" s="1"/>
      <c r="CM4859" s="1"/>
      <c r="CN4859" s="1"/>
      <c r="CO4859" s="1"/>
      <c r="CP4859" s="1"/>
      <c r="CQ4859" s="1"/>
      <c r="CR4859" s="2"/>
      <c r="CS4859" s="2"/>
      <c r="CT4859" s="2"/>
      <c r="CU4859" s="2"/>
      <c r="CV4859" s="1"/>
      <c r="CW4859" s="1"/>
      <c r="CX4859" s="1"/>
      <c r="CY4859" s="1"/>
      <c r="CZ4859" s="1"/>
      <c r="DA4859" s="1"/>
      <c r="DB4859" s="1"/>
      <c r="DC4859" s="1"/>
      <c r="DD4859" s="1"/>
      <c r="DE4859" s="1"/>
      <c r="DF4859" s="1"/>
      <c r="DG4859" s="1"/>
      <c r="DH4859" s="1"/>
      <c r="DI4859" s="1"/>
      <c r="DJ4859" s="1"/>
      <c r="DK4859" s="1"/>
      <c r="DL4859" s="1"/>
      <c r="DM4859" s="1"/>
      <c r="DN4859" s="1"/>
      <c r="DO4859" s="1"/>
      <c r="DP4859" s="1"/>
      <c r="DQ4859" s="2"/>
      <c r="DR4859" s="1"/>
      <c r="DS4859" s="1"/>
      <c r="DT4859" s="1"/>
      <c r="DU4859" s="2"/>
      <c r="DV4859" s="1"/>
      <c r="DW4859" s="1"/>
    </row>
    <row r="4860" spans="1:127" x14ac:dyDescent="0.3">
      <c r="A4860" s="1"/>
      <c r="B4860" s="1"/>
      <c r="C4860" s="1"/>
      <c r="D4860" s="1"/>
      <c r="E4860" s="1"/>
      <c r="F4860" s="1"/>
      <c r="G4860" s="2"/>
      <c r="H4860" s="2"/>
      <c r="I4860" s="1"/>
      <c r="J4860" s="1"/>
      <c r="K4860" s="2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2"/>
      <c r="BF4860" s="1"/>
      <c r="BG4860" s="1"/>
      <c r="BH4860" s="1"/>
      <c r="BI4860" s="1"/>
      <c r="BJ4860" s="1"/>
      <c r="BK4860" s="1"/>
      <c r="BL4860" s="1"/>
      <c r="BM4860" s="1"/>
      <c r="BN4860" s="2"/>
      <c r="BO4860" s="1"/>
      <c r="BP4860" s="1"/>
      <c r="BQ4860" s="1"/>
      <c r="BR4860" s="2"/>
      <c r="BS4860" s="1"/>
      <c r="BT4860" s="1"/>
      <c r="BU4860" s="1"/>
      <c r="BV4860" s="1"/>
      <c r="BW4860" s="1"/>
      <c r="BX4860" s="1"/>
      <c r="BY4860" s="1"/>
      <c r="BZ4860" s="1"/>
      <c r="CA4860" s="1"/>
      <c r="CB4860" s="1"/>
      <c r="CC4860" s="1"/>
      <c r="CD4860" s="1"/>
      <c r="CE4860" s="1"/>
      <c r="CF4860" s="2"/>
      <c r="CG4860" s="1"/>
      <c r="CH4860" s="1"/>
      <c r="CI4860" s="2"/>
      <c r="CJ4860" s="1"/>
      <c r="CK4860" s="1"/>
      <c r="CL4860" s="1"/>
      <c r="CM4860" s="1"/>
      <c r="CN4860" s="1"/>
      <c r="CO4860" s="1"/>
      <c r="CP4860" s="1"/>
      <c r="CQ4860" s="1"/>
      <c r="CR4860" s="2"/>
      <c r="CS4860" s="2"/>
      <c r="CT4860" s="2"/>
      <c r="CU4860" s="2"/>
      <c r="CV4860" s="1"/>
      <c r="CW4860" s="1"/>
      <c r="CX4860" s="1"/>
      <c r="CY4860" s="1"/>
      <c r="CZ4860" s="1"/>
      <c r="DA4860" s="1"/>
      <c r="DB4860" s="1"/>
      <c r="DC4860" s="1"/>
      <c r="DD4860" s="1"/>
      <c r="DE4860" s="1"/>
      <c r="DF4860" s="1"/>
      <c r="DG4860" s="1"/>
      <c r="DH4860" s="1"/>
      <c r="DI4860" s="1"/>
      <c r="DJ4860" s="1"/>
      <c r="DK4860" s="1"/>
      <c r="DL4860" s="1"/>
      <c r="DM4860" s="1"/>
      <c r="DN4860" s="1"/>
      <c r="DO4860" s="1"/>
      <c r="DP4860" s="1"/>
      <c r="DQ4860" s="2"/>
      <c r="DR4860" s="1"/>
      <c r="DS4860" s="1"/>
      <c r="DT4860" s="1"/>
      <c r="DU4860" s="2"/>
      <c r="DV4860" s="1"/>
      <c r="DW4860" s="1"/>
    </row>
    <row r="4861" spans="1:127" x14ac:dyDescent="0.3">
      <c r="A4861" s="1"/>
      <c r="B4861" s="1"/>
      <c r="C4861" s="1"/>
      <c r="D4861" s="1"/>
      <c r="E4861" s="1"/>
      <c r="F4861" s="1"/>
      <c r="G4861" s="2"/>
      <c r="H4861" s="2"/>
      <c r="I4861" s="1"/>
      <c r="J4861" s="1"/>
      <c r="K4861" s="2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2"/>
      <c r="BF4861" s="1"/>
      <c r="BG4861" s="1"/>
      <c r="BH4861" s="1"/>
      <c r="BI4861" s="1"/>
      <c r="BJ4861" s="1"/>
      <c r="BK4861" s="1"/>
      <c r="BL4861" s="1"/>
      <c r="BM4861" s="1"/>
      <c r="BN4861" s="2"/>
      <c r="BO4861" s="1"/>
      <c r="BP4861" s="1"/>
      <c r="BQ4861" s="1"/>
      <c r="BR4861" s="2"/>
      <c r="BS4861" s="1"/>
      <c r="BT4861" s="1"/>
      <c r="BU4861" s="1"/>
      <c r="BV4861" s="1"/>
      <c r="BW4861" s="1"/>
      <c r="BX4861" s="1"/>
      <c r="BY4861" s="1"/>
      <c r="BZ4861" s="1"/>
      <c r="CA4861" s="1"/>
      <c r="CB4861" s="1"/>
      <c r="CC4861" s="1"/>
      <c r="CD4861" s="1"/>
      <c r="CE4861" s="1"/>
      <c r="CF4861" s="2"/>
      <c r="CG4861" s="1"/>
      <c r="CH4861" s="1"/>
      <c r="CI4861" s="2"/>
      <c r="CJ4861" s="1"/>
      <c r="CK4861" s="1"/>
      <c r="CL4861" s="1"/>
      <c r="CM4861" s="1"/>
      <c r="CN4861" s="1"/>
      <c r="CO4861" s="1"/>
      <c r="CP4861" s="1"/>
      <c r="CQ4861" s="1"/>
      <c r="CR4861" s="2"/>
      <c r="CS4861" s="2"/>
      <c r="CT4861" s="2"/>
      <c r="CU4861" s="2"/>
      <c r="CV4861" s="1"/>
      <c r="CW4861" s="1"/>
      <c r="CX4861" s="1"/>
      <c r="CY4861" s="1"/>
      <c r="CZ4861" s="1"/>
      <c r="DA4861" s="1"/>
      <c r="DB4861" s="1"/>
      <c r="DC4861" s="1"/>
      <c r="DD4861" s="1"/>
      <c r="DE4861" s="1"/>
      <c r="DF4861" s="1"/>
      <c r="DG4861" s="1"/>
      <c r="DH4861" s="1"/>
      <c r="DI4861" s="1"/>
      <c r="DJ4861" s="1"/>
      <c r="DK4861" s="1"/>
      <c r="DL4861" s="1"/>
      <c r="DM4861" s="1"/>
      <c r="DN4861" s="1"/>
      <c r="DO4861" s="1"/>
      <c r="DP4861" s="1"/>
      <c r="DQ4861" s="2"/>
      <c r="DR4861" s="1"/>
      <c r="DS4861" s="1"/>
      <c r="DT4861" s="1"/>
      <c r="DU4861" s="2"/>
      <c r="DV4861" s="1"/>
      <c r="DW4861" s="1"/>
    </row>
    <row r="4862" spans="1:127" x14ac:dyDescent="0.3">
      <c r="A4862" s="1"/>
      <c r="B4862" s="1"/>
      <c r="C4862" s="1"/>
      <c r="D4862" s="1"/>
      <c r="E4862" s="1"/>
      <c r="F4862" s="1"/>
      <c r="G4862" s="2"/>
      <c r="H4862" s="2"/>
      <c r="I4862" s="1"/>
      <c r="J4862" s="1"/>
      <c r="K4862" s="2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2"/>
      <c r="BF4862" s="1"/>
      <c r="BG4862" s="1"/>
      <c r="BH4862" s="1"/>
      <c r="BI4862" s="1"/>
      <c r="BJ4862" s="1"/>
      <c r="BK4862" s="1"/>
      <c r="BL4862" s="1"/>
      <c r="BM4862" s="1"/>
      <c r="BN4862" s="2"/>
      <c r="BO4862" s="1"/>
      <c r="BP4862" s="1"/>
      <c r="BQ4862" s="1"/>
      <c r="BR4862" s="2"/>
      <c r="BS4862" s="1"/>
      <c r="BT4862" s="1"/>
      <c r="BU4862" s="1"/>
      <c r="BV4862" s="1"/>
      <c r="BW4862" s="1"/>
      <c r="BX4862" s="1"/>
      <c r="BY4862" s="1"/>
      <c r="BZ4862" s="1"/>
      <c r="CA4862" s="1"/>
      <c r="CB4862" s="1"/>
      <c r="CC4862" s="1"/>
      <c r="CD4862" s="1"/>
      <c r="CE4862" s="1"/>
      <c r="CF4862" s="2"/>
      <c r="CG4862" s="1"/>
      <c r="CH4862" s="1"/>
      <c r="CI4862" s="2"/>
      <c r="CJ4862" s="1"/>
      <c r="CK4862" s="1"/>
      <c r="CL4862" s="1"/>
      <c r="CM4862" s="1"/>
      <c r="CN4862" s="1"/>
      <c r="CO4862" s="1"/>
      <c r="CP4862" s="1"/>
      <c r="CQ4862" s="1"/>
      <c r="CR4862" s="2"/>
      <c r="CS4862" s="2"/>
      <c r="CT4862" s="2"/>
      <c r="CU4862" s="2"/>
      <c r="CV4862" s="1"/>
      <c r="CW4862" s="1"/>
      <c r="CX4862" s="1"/>
      <c r="CY4862" s="1"/>
      <c r="CZ4862" s="1"/>
      <c r="DA4862" s="1"/>
      <c r="DB4862" s="1"/>
      <c r="DC4862" s="1"/>
      <c r="DD4862" s="1"/>
      <c r="DE4862" s="1"/>
      <c r="DF4862" s="1"/>
      <c r="DG4862" s="1"/>
      <c r="DH4862" s="1"/>
      <c r="DI4862" s="1"/>
      <c r="DJ4862" s="1"/>
      <c r="DK4862" s="1"/>
      <c r="DL4862" s="1"/>
      <c r="DM4862" s="1"/>
      <c r="DN4862" s="1"/>
      <c r="DO4862" s="1"/>
      <c r="DP4862" s="1"/>
      <c r="DQ4862" s="2"/>
      <c r="DR4862" s="1"/>
      <c r="DS4862" s="1"/>
      <c r="DT4862" s="1"/>
      <c r="DU4862" s="2"/>
      <c r="DV4862" s="1"/>
      <c r="DW4862" s="1"/>
    </row>
    <row r="4863" spans="1:127" x14ac:dyDescent="0.3">
      <c r="A4863" s="1"/>
      <c r="B4863" s="1"/>
      <c r="C4863" s="1"/>
      <c r="D4863" s="1"/>
      <c r="E4863" s="1"/>
      <c r="F4863" s="1"/>
      <c r="G4863" s="2"/>
      <c r="H4863" s="2"/>
      <c r="I4863" s="1"/>
      <c r="J4863" s="1"/>
      <c r="K4863" s="2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2"/>
      <c r="BF4863" s="1"/>
      <c r="BG4863" s="1"/>
      <c r="BH4863" s="1"/>
      <c r="BI4863" s="1"/>
      <c r="BJ4863" s="1"/>
      <c r="BK4863" s="1"/>
      <c r="BL4863" s="1"/>
      <c r="BM4863" s="1"/>
      <c r="BN4863" s="2"/>
      <c r="BO4863" s="1"/>
      <c r="BP4863" s="1"/>
      <c r="BQ4863" s="1"/>
      <c r="BR4863" s="2"/>
      <c r="BS4863" s="1"/>
      <c r="BT4863" s="1"/>
      <c r="BU4863" s="1"/>
      <c r="BV4863" s="1"/>
      <c r="BW4863" s="1"/>
      <c r="BX4863" s="1"/>
      <c r="BY4863" s="1"/>
      <c r="BZ4863" s="1"/>
      <c r="CA4863" s="1"/>
      <c r="CB4863" s="1"/>
      <c r="CC4863" s="1"/>
      <c r="CD4863" s="1"/>
      <c r="CE4863" s="1"/>
      <c r="CF4863" s="2"/>
      <c r="CG4863" s="1"/>
      <c r="CH4863" s="1"/>
      <c r="CI4863" s="2"/>
      <c r="CJ4863" s="1"/>
      <c r="CK4863" s="1"/>
      <c r="CL4863" s="1"/>
      <c r="CM4863" s="1"/>
      <c r="CN4863" s="1"/>
      <c r="CO4863" s="1"/>
      <c r="CP4863" s="1"/>
      <c r="CQ4863" s="1"/>
      <c r="CR4863" s="2"/>
      <c r="CS4863" s="2"/>
      <c r="CT4863" s="2"/>
      <c r="CU4863" s="2"/>
      <c r="CV4863" s="1"/>
      <c r="CW4863" s="1"/>
      <c r="CX4863" s="1"/>
      <c r="CY4863" s="1"/>
      <c r="CZ4863" s="1"/>
      <c r="DA4863" s="1"/>
      <c r="DB4863" s="1"/>
      <c r="DC4863" s="1"/>
      <c r="DD4863" s="1"/>
      <c r="DE4863" s="1"/>
      <c r="DF4863" s="1"/>
      <c r="DG4863" s="1"/>
      <c r="DH4863" s="1"/>
      <c r="DI4863" s="1"/>
      <c r="DJ4863" s="1"/>
      <c r="DK4863" s="1"/>
      <c r="DL4863" s="1"/>
      <c r="DM4863" s="1"/>
      <c r="DN4863" s="1"/>
      <c r="DO4863" s="1"/>
      <c r="DP4863" s="1"/>
      <c r="DQ4863" s="2"/>
      <c r="DR4863" s="1"/>
      <c r="DS4863" s="1"/>
      <c r="DT4863" s="1"/>
      <c r="DU4863" s="2"/>
      <c r="DV4863" s="1"/>
      <c r="DW4863" s="1"/>
    </row>
    <row r="4864" spans="1:127" x14ac:dyDescent="0.3">
      <c r="A4864" s="1"/>
      <c r="B4864" s="1"/>
      <c r="C4864" s="1"/>
      <c r="D4864" s="1"/>
      <c r="E4864" s="1"/>
      <c r="F4864" s="1"/>
      <c r="G4864" s="2"/>
      <c r="H4864" s="2"/>
      <c r="I4864" s="1"/>
      <c r="J4864" s="1"/>
      <c r="K4864" s="2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2"/>
      <c r="BF4864" s="1"/>
      <c r="BG4864" s="1"/>
      <c r="BH4864" s="1"/>
      <c r="BI4864" s="1"/>
      <c r="BJ4864" s="1"/>
      <c r="BK4864" s="1"/>
      <c r="BL4864" s="1"/>
      <c r="BM4864" s="1"/>
      <c r="BN4864" s="2"/>
      <c r="BO4864" s="1"/>
      <c r="BP4864" s="1"/>
      <c r="BQ4864" s="1"/>
      <c r="BR4864" s="2"/>
      <c r="BS4864" s="1"/>
      <c r="BT4864" s="1"/>
      <c r="BU4864" s="1"/>
      <c r="BV4864" s="1"/>
      <c r="BW4864" s="1"/>
      <c r="BX4864" s="1"/>
      <c r="BY4864" s="1"/>
      <c r="BZ4864" s="1"/>
      <c r="CA4864" s="1"/>
      <c r="CB4864" s="1"/>
      <c r="CC4864" s="1"/>
      <c r="CD4864" s="1"/>
      <c r="CE4864" s="1"/>
      <c r="CF4864" s="2"/>
      <c r="CG4864" s="1"/>
      <c r="CH4864" s="1"/>
      <c r="CI4864" s="2"/>
      <c r="CJ4864" s="1"/>
      <c r="CK4864" s="1"/>
      <c r="CL4864" s="1"/>
      <c r="CM4864" s="1"/>
      <c r="CN4864" s="1"/>
      <c r="CO4864" s="1"/>
      <c r="CP4864" s="1"/>
      <c r="CQ4864" s="1"/>
      <c r="CR4864" s="2"/>
      <c r="CS4864" s="2"/>
      <c r="CT4864" s="2"/>
      <c r="CU4864" s="2"/>
      <c r="CV4864" s="1"/>
      <c r="CW4864" s="1"/>
      <c r="CX4864" s="1"/>
      <c r="CY4864" s="1"/>
      <c r="CZ4864" s="1"/>
      <c r="DA4864" s="1"/>
      <c r="DB4864" s="1"/>
      <c r="DC4864" s="1"/>
      <c r="DD4864" s="1"/>
      <c r="DE4864" s="1"/>
      <c r="DF4864" s="1"/>
      <c r="DG4864" s="1"/>
      <c r="DH4864" s="1"/>
      <c r="DI4864" s="1"/>
      <c r="DJ4864" s="1"/>
      <c r="DK4864" s="1"/>
      <c r="DL4864" s="1"/>
      <c r="DM4864" s="1"/>
      <c r="DN4864" s="1"/>
      <c r="DO4864" s="1"/>
      <c r="DP4864" s="1"/>
      <c r="DQ4864" s="2"/>
      <c r="DR4864" s="1"/>
      <c r="DS4864" s="1"/>
      <c r="DT4864" s="1"/>
      <c r="DU4864" s="2"/>
      <c r="DV4864" s="1"/>
      <c r="DW4864" s="1"/>
    </row>
    <row r="4865" spans="1:127" x14ac:dyDescent="0.3">
      <c r="A4865" s="1"/>
      <c r="B4865" s="1"/>
      <c r="C4865" s="1"/>
      <c r="D4865" s="1"/>
      <c r="E4865" s="1"/>
      <c r="F4865" s="1"/>
      <c r="G4865" s="1"/>
      <c r="H4865" s="2"/>
      <c r="I4865" s="1"/>
      <c r="J4865" s="1"/>
      <c r="K4865" s="2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2"/>
      <c r="BF4865" s="1"/>
      <c r="BG4865" s="1"/>
      <c r="BH4865" s="1"/>
      <c r="BI4865" s="1"/>
      <c r="BJ4865" s="1"/>
      <c r="BK4865" s="1"/>
      <c r="BL4865" s="1"/>
      <c r="BM4865" s="1"/>
      <c r="BN4865" s="2"/>
      <c r="BO4865" s="1"/>
      <c r="BP4865" s="1"/>
      <c r="BQ4865" s="1"/>
      <c r="BR4865" s="2"/>
      <c r="BS4865" s="1"/>
      <c r="BT4865" s="1"/>
      <c r="BU4865" s="1"/>
      <c r="BV4865" s="1"/>
      <c r="BW4865" s="1"/>
      <c r="BX4865" s="1"/>
      <c r="BY4865" s="1"/>
      <c r="BZ4865" s="1"/>
      <c r="CA4865" s="1"/>
      <c r="CB4865" s="1"/>
      <c r="CC4865" s="1"/>
      <c r="CD4865" s="1"/>
      <c r="CE4865" s="1"/>
      <c r="CF4865" s="2"/>
      <c r="CG4865" s="1"/>
      <c r="CH4865" s="1"/>
      <c r="CI4865" s="2"/>
      <c r="CJ4865" s="1"/>
      <c r="CK4865" s="1"/>
      <c r="CL4865" s="1"/>
      <c r="CM4865" s="1"/>
      <c r="CN4865" s="1"/>
      <c r="CO4865" s="1"/>
      <c r="CP4865" s="1"/>
      <c r="CQ4865" s="1"/>
      <c r="CR4865" s="1"/>
      <c r="CS4865" s="1"/>
      <c r="CT4865" s="1"/>
      <c r="CU4865" s="1"/>
      <c r="CV4865" s="1"/>
      <c r="CW4865" s="1"/>
      <c r="CX4865" s="1"/>
      <c r="CY4865" s="1"/>
      <c r="CZ4865" s="1"/>
      <c r="DA4865" s="1"/>
      <c r="DB4865" s="1"/>
      <c r="DC4865" s="1"/>
      <c r="DD4865" s="1"/>
      <c r="DE4865" s="1"/>
      <c r="DF4865" s="1"/>
      <c r="DG4865" s="1"/>
      <c r="DH4865" s="1"/>
      <c r="DI4865" s="1"/>
      <c r="DJ4865" s="1"/>
      <c r="DK4865" s="1"/>
      <c r="DL4865" s="1"/>
      <c r="DM4865" s="1"/>
      <c r="DN4865" s="1"/>
      <c r="DO4865" s="1"/>
      <c r="DP4865" s="1"/>
      <c r="DQ4865" s="2"/>
      <c r="DR4865" s="1"/>
      <c r="DS4865" s="1"/>
      <c r="DT4865" s="1"/>
      <c r="DU4865" s="1"/>
      <c r="DV4865" s="1"/>
      <c r="DW4865" s="1"/>
    </row>
    <row r="4866" spans="1:127" x14ac:dyDescent="0.3">
      <c r="A4866" s="1"/>
      <c r="B4866" s="1"/>
      <c r="C4866" s="1"/>
      <c r="D4866" s="1"/>
      <c r="E4866" s="1"/>
      <c r="F4866" s="1"/>
      <c r="G4866" s="2"/>
      <c r="H4866" s="2"/>
      <c r="I4866" s="1"/>
      <c r="J4866" s="1"/>
      <c r="K4866" s="2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2"/>
      <c r="BF4866" s="1"/>
      <c r="BG4866" s="1"/>
      <c r="BH4866" s="1"/>
      <c r="BI4866" s="1"/>
      <c r="BJ4866" s="1"/>
      <c r="BK4866" s="1"/>
      <c r="BL4866" s="1"/>
      <c r="BM4866" s="1"/>
      <c r="BN4866" s="2"/>
      <c r="BO4866" s="1"/>
      <c r="BP4866" s="1"/>
      <c r="BQ4866" s="1"/>
      <c r="BR4866" s="2"/>
      <c r="BS4866" s="1"/>
      <c r="BT4866" s="1"/>
      <c r="BU4866" s="1"/>
      <c r="BV4866" s="1"/>
      <c r="BW4866" s="1"/>
      <c r="BX4866" s="1"/>
      <c r="BY4866" s="1"/>
      <c r="BZ4866" s="1"/>
      <c r="CA4866" s="1"/>
      <c r="CB4866" s="1"/>
      <c r="CC4866" s="1"/>
      <c r="CD4866" s="1"/>
      <c r="CE4866" s="1"/>
      <c r="CF4866" s="2"/>
      <c r="CG4866" s="1"/>
      <c r="CH4866" s="1"/>
      <c r="CI4866" s="2"/>
      <c r="CJ4866" s="1"/>
      <c r="CK4866" s="1"/>
      <c r="CL4866" s="1"/>
      <c r="CM4866" s="1"/>
      <c r="CN4866" s="1"/>
      <c r="CO4866" s="1"/>
      <c r="CP4866" s="1"/>
      <c r="CQ4866" s="1"/>
      <c r="CR4866" s="2"/>
      <c r="CS4866" s="2"/>
      <c r="CT4866" s="2"/>
      <c r="CU4866" s="2"/>
      <c r="CV4866" s="1"/>
      <c r="CW4866" s="1"/>
      <c r="CX4866" s="1"/>
      <c r="CY4866" s="1"/>
      <c r="CZ4866" s="1"/>
      <c r="DA4866" s="1"/>
      <c r="DB4866" s="1"/>
      <c r="DC4866" s="1"/>
      <c r="DD4866" s="1"/>
      <c r="DE4866" s="1"/>
      <c r="DF4866" s="1"/>
      <c r="DG4866" s="1"/>
      <c r="DH4866" s="1"/>
      <c r="DI4866" s="1"/>
      <c r="DJ4866" s="1"/>
      <c r="DK4866" s="1"/>
      <c r="DL4866" s="1"/>
      <c r="DM4866" s="1"/>
      <c r="DN4866" s="1"/>
      <c r="DO4866" s="1"/>
      <c r="DP4866" s="1"/>
      <c r="DQ4866" s="2"/>
      <c r="DR4866" s="1"/>
      <c r="DS4866" s="1"/>
      <c r="DT4866" s="1"/>
      <c r="DU4866" s="2"/>
      <c r="DV4866" s="1"/>
      <c r="DW4866" s="1"/>
    </row>
    <row r="4867" spans="1:127" x14ac:dyDescent="0.3">
      <c r="A4867" s="1"/>
      <c r="B4867" s="1"/>
      <c r="C4867" s="1"/>
      <c r="D4867" s="1"/>
      <c r="E4867" s="1"/>
      <c r="F4867" s="1"/>
      <c r="G4867" s="2"/>
      <c r="H4867" s="2"/>
      <c r="I4867" s="1"/>
      <c r="J4867" s="1"/>
      <c r="K4867" s="2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2"/>
      <c r="BF4867" s="1"/>
      <c r="BG4867" s="1"/>
      <c r="BH4867" s="1"/>
      <c r="BI4867" s="1"/>
      <c r="BJ4867" s="1"/>
      <c r="BK4867" s="1"/>
      <c r="BL4867" s="1"/>
      <c r="BM4867" s="1"/>
      <c r="BN4867" s="2"/>
      <c r="BO4867" s="1"/>
      <c r="BP4867" s="1"/>
      <c r="BQ4867" s="1"/>
      <c r="BR4867" s="2"/>
      <c r="BS4867" s="1"/>
      <c r="BT4867" s="1"/>
      <c r="BU4867" s="1"/>
      <c r="BV4867" s="1"/>
      <c r="BW4867" s="1"/>
      <c r="BX4867" s="1"/>
      <c r="BY4867" s="1"/>
      <c r="BZ4867" s="1"/>
      <c r="CA4867" s="1"/>
      <c r="CB4867" s="1"/>
      <c r="CC4867" s="1"/>
      <c r="CD4867" s="1"/>
      <c r="CE4867" s="1"/>
      <c r="CF4867" s="2"/>
      <c r="CG4867" s="1"/>
      <c r="CH4867" s="1"/>
      <c r="CI4867" s="2"/>
      <c r="CJ4867" s="1"/>
      <c r="CK4867" s="1"/>
      <c r="CL4867" s="1"/>
      <c r="CM4867" s="1"/>
      <c r="CN4867" s="1"/>
      <c r="CO4867" s="1"/>
      <c r="CP4867" s="1"/>
      <c r="CQ4867" s="1"/>
      <c r="CR4867" s="1"/>
      <c r="CS4867" s="1"/>
      <c r="CT4867" s="2"/>
      <c r="CU4867" s="2"/>
      <c r="CV4867" s="1"/>
      <c r="CW4867" s="1"/>
      <c r="CX4867" s="1"/>
      <c r="CY4867" s="1"/>
      <c r="CZ4867" s="1"/>
      <c r="DA4867" s="1"/>
      <c r="DB4867" s="1"/>
      <c r="DC4867" s="1"/>
      <c r="DD4867" s="1"/>
      <c r="DE4867" s="1"/>
      <c r="DF4867" s="1"/>
      <c r="DG4867" s="1"/>
      <c r="DH4867" s="1"/>
      <c r="DI4867" s="1"/>
      <c r="DJ4867" s="1"/>
      <c r="DK4867" s="1"/>
      <c r="DL4867" s="1"/>
      <c r="DM4867" s="1"/>
      <c r="DN4867" s="1"/>
      <c r="DO4867" s="1"/>
      <c r="DP4867" s="1"/>
      <c r="DQ4867" s="2"/>
      <c r="DR4867" s="1"/>
      <c r="DS4867" s="1"/>
      <c r="DT4867" s="1"/>
      <c r="DU4867" s="2"/>
      <c r="DV4867" s="1"/>
      <c r="DW4867" s="1"/>
    </row>
    <row r="4868" spans="1:127" x14ac:dyDescent="0.3">
      <c r="A4868" s="1"/>
      <c r="B4868" s="1"/>
      <c r="C4868" s="1"/>
      <c r="D4868" s="1"/>
      <c r="E4868" s="1"/>
      <c r="F4868" s="1"/>
      <c r="G4868" s="2"/>
      <c r="H4868" s="2"/>
      <c r="I4868" s="1"/>
      <c r="J4868" s="1"/>
      <c r="K4868" s="2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2"/>
      <c r="BF4868" s="1"/>
      <c r="BG4868" s="1"/>
      <c r="BH4868" s="1"/>
      <c r="BI4868" s="1"/>
      <c r="BJ4868" s="1"/>
      <c r="BK4868" s="1"/>
      <c r="BL4868" s="1"/>
      <c r="BM4868" s="1"/>
      <c r="BN4868" s="2"/>
      <c r="BO4868" s="1"/>
      <c r="BP4868" s="1"/>
      <c r="BQ4868" s="1"/>
      <c r="BR4868" s="2"/>
      <c r="BS4868" s="1"/>
      <c r="BT4868" s="1"/>
      <c r="BU4868" s="1"/>
      <c r="BV4868" s="1"/>
      <c r="BW4868" s="1"/>
      <c r="BX4868" s="1"/>
      <c r="BY4868" s="1"/>
      <c r="BZ4868" s="1"/>
      <c r="CA4868" s="1"/>
      <c r="CB4868" s="1"/>
      <c r="CC4868" s="1"/>
      <c r="CD4868" s="1"/>
      <c r="CE4868" s="1"/>
      <c r="CF4868" s="2"/>
      <c r="CG4868" s="1"/>
      <c r="CH4868" s="1"/>
      <c r="CI4868" s="2"/>
      <c r="CJ4868" s="1"/>
      <c r="CK4868" s="1"/>
      <c r="CL4868" s="1"/>
      <c r="CM4868" s="1"/>
      <c r="CN4868" s="1"/>
      <c r="CO4868" s="1"/>
      <c r="CP4868" s="1"/>
      <c r="CQ4868" s="1"/>
      <c r="CR4868" s="2"/>
      <c r="CS4868" s="2"/>
      <c r="CT4868" s="2"/>
      <c r="CU4868" s="2"/>
      <c r="CV4868" s="1"/>
      <c r="CW4868" s="1"/>
      <c r="CX4868" s="1"/>
      <c r="CY4868" s="1"/>
      <c r="CZ4868" s="1"/>
      <c r="DA4868" s="1"/>
      <c r="DB4868" s="1"/>
      <c r="DC4868" s="1"/>
      <c r="DD4868" s="1"/>
      <c r="DE4868" s="1"/>
      <c r="DF4868" s="1"/>
      <c r="DG4868" s="1"/>
      <c r="DH4868" s="1"/>
      <c r="DI4868" s="1"/>
      <c r="DJ4868" s="1"/>
      <c r="DK4868" s="1"/>
      <c r="DL4868" s="1"/>
      <c r="DM4868" s="1"/>
      <c r="DN4868" s="1"/>
      <c r="DO4868" s="1"/>
      <c r="DP4868" s="1"/>
      <c r="DQ4868" s="2"/>
      <c r="DR4868" s="1"/>
      <c r="DS4868" s="1"/>
      <c r="DT4868" s="1"/>
      <c r="DU4868" s="2"/>
      <c r="DV4868" s="1"/>
      <c r="DW4868" s="1"/>
    </row>
    <row r="4869" spans="1:127" x14ac:dyDescent="0.3">
      <c r="A4869" s="1"/>
      <c r="B4869" s="1"/>
      <c r="C4869" s="1"/>
      <c r="D4869" s="1"/>
      <c r="E4869" s="1"/>
      <c r="F4869" s="1"/>
      <c r="G4869" s="2"/>
      <c r="H4869" s="2"/>
      <c r="I4869" s="1"/>
      <c r="J4869" s="1"/>
      <c r="K4869" s="2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2"/>
      <c r="BF4869" s="1"/>
      <c r="BG4869" s="1"/>
      <c r="BH4869" s="1"/>
      <c r="BI4869" s="1"/>
      <c r="BJ4869" s="1"/>
      <c r="BK4869" s="1"/>
      <c r="BL4869" s="1"/>
      <c r="BM4869" s="1"/>
      <c r="BN4869" s="2"/>
      <c r="BO4869" s="1"/>
      <c r="BP4869" s="1"/>
      <c r="BQ4869" s="1"/>
      <c r="BR4869" s="2"/>
      <c r="BS4869" s="1"/>
      <c r="BT4869" s="1"/>
      <c r="BU4869" s="1"/>
      <c r="BV4869" s="1"/>
      <c r="BW4869" s="1"/>
      <c r="BX4869" s="1"/>
      <c r="BY4869" s="1"/>
      <c r="BZ4869" s="1"/>
      <c r="CA4869" s="1"/>
      <c r="CB4869" s="1"/>
      <c r="CC4869" s="1"/>
      <c r="CD4869" s="1"/>
      <c r="CE4869" s="1"/>
      <c r="CF4869" s="2"/>
      <c r="CG4869" s="1"/>
      <c r="CH4869" s="1"/>
      <c r="CI4869" s="2"/>
      <c r="CJ4869" s="1"/>
      <c r="CK4869" s="1"/>
      <c r="CL4869" s="1"/>
      <c r="CM4869" s="1"/>
      <c r="CN4869" s="1"/>
      <c r="CO4869" s="1"/>
      <c r="CP4869" s="1"/>
      <c r="CQ4869" s="1"/>
      <c r="CR4869" s="1"/>
      <c r="CS4869" s="1"/>
      <c r="CT4869" s="2"/>
      <c r="CU4869" s="2"/>
      <c r="CV4869" s="1"/>
      <c r="CW4869" s="1"/>
      <c r="CX4869" s="1"/>
      <c r="CY4869" s="1"/>
      <c r="CZ4869" s="1"/>
      <c r="DA4869" s="1"/>
      <c r="DB4869" s="1"/>
      <c r="DC4869" s="1"/>
      <c r="DD4869" s="1"/>
      <c r="DE4869" s="1"/>
      <c r="DF4869" s="1"/>
      <c r="DG4869" s="1"/>
      <c r="DH4869" s="1"/>
      <c r="DI4869" s="1"/>
      <c r="DJ4869" s="1"/>
      <c r="DK4869" s="1"/>
      <c r="DL4869" s="1"/>
      <c r="DM4869" s="1"/>
      <c r="DN4869" s="1"/>
      <c r="DO4869" s="1"/>
      <c r="DP4869" s="1"/>
      <c r="DQ4869" s="2"/>
      <c r="DR4869" s="1"/>
      <c r="DS4869" s="1"/>
      <c r="DT4869" s="1"/>
      <c r="DU4869" s="2"/>
      <c r="DV4869" s="1"/>
      <c r="DW4869" s="1"/>
    </row>
    <row r="4870" spans="1:127" x14ac:dyDescent="0.3">
      <c r="A4870" s="1"/>
      <c r="B4870" s="1"/>
      <c r="C4870" s="1"/>
      <c r="D4870" s="1"/>
      <c r="E4870" s="1"/>
      <c r="F4870" s="1"/>
      <c r="G4870" s="2"/>
      <c r="H4870" s="2"/>
      <c r="I4870" s="1"/>
      <c r="J4870" s="1"/>
      <c r="K4870" s="2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2"/>
      <c r="BF4870" s="1"/>
      <c r="BG4870" s="1"/>
      <c r="BH4870" s="1"/>
      <c r="BI4870" s="1"/>
      <c r="BJ4870" s="1"/>
      <c r="BK4870" s="1"/>
      <c r="BL4870" s="1"/>
      <c r="BM4870" s="1"/>
      <c r="BN4870" s="2"/>
      <c r="BO4870" s="1"/>
      <c r="BP4870" s="1"/>
      <c r="BQ4870" s="2"/>
      <c r="BR4870" s="2"/>
      <c r="BS4870" s="1"/>
      <c r="BT4870" s="1"/>
      <c r="BU4870" s="1"/>
      <c r="BV4870" s="1"/>
      <c r="BW4870" s="1"/>
      <c r="BX4870" s="1"/>
      <c r="BY4870" s="1"/>
      <c r="BZ4870" s="1"/>
      <c r="CA4870" s="1"/>
      <c r="CB4870" s="1"/>
      <c r="CC4870" s="1"/>
      <c r="CD4870" s="1"/>
      <c r="CE4870" s="1"/>
      <c r="CF4870" s="2"/>
      <c r="CG4870" s="1"/>
      <c r="CH4870" s="1"/>
      <c r="CI4870" s="2"/>
      <c r="CJ4870" s="1"/>
      <c r="CK4870" s="1"/>
      <c r="CL4870" s="1"/>
      <c r="CM4870" s="1"/>
      <c r="CN4870" s="1"/>
      <c r="CO4870" s="1"/>
      <c r="CP4870" s="1"/>
      <c r="CQ4870" s="1"/>
      <c r="CR4870" s="2"/>
      <c r="CS4870" s="2"/>
      <c r="CT4870" s="2"/>
      <c r="CU4870" s="2"/>
      <c r="CV4870" s="1"/>
      <c r="CW4870" s="1"/>
      <c r="CX4870" s="1"/>
      <c r="CY4870" s="1"/>
      <c r="CZ4870" s="1"/>
      <c r="DA4870" s="1"/>
      <c r="DB4870" s="1"/>
      <c r="DC4870" s="1"/>
      <c r="DD4870" s="1"/>
      <c r="DE4870" s="1"/>
      <c r="DF4870" s="1"/>
      <c r="DG4870" s="1"/>
      <c r="DH4870" s="1"/>
      <c r="DI4870" s="1"/>
      <c r="DJ4870" s="1"/>
      <c r="DK4870" s="1"/>
      <c r="DL4870" s="1"/>
      <c r="DM4870" s="1"/>
      <c r="DN4870" s="1"/>
      <c r="DO4870" s="1"/>
      <c r="DP4870" s="1"/>
      <c r="DQ4870" s="2"/>
      <c r="DR4870" s="1"/>
      <c r="DS4870" s="1"/>
      <c r="DT4870" s="1"/>
      <c r="DU4870" s="2"/>
      <c r="DV4870" s="1"/>
      <c r="DW4870" s="1"/>
    </row>
    <row r="4871" spans="1:127" x14ac:dyDescent="0.3">
      <c r="A4871" s="1"/>
      <c r="B4871" s="1"/>
      <c r="C4871" s="1"/>
      <c r="D4871" s="1"/>
      <c r="E4871" s="1"/>
      <c r="F4871" s="1"/>
      <c r="G4871" s="2"/>
      <c r="H4871" s="2"/>
      <c r="I4871" s="1"/>
      <c r="J4871" s="1"/>
      <c r="K4871" s="2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2"/>
      <c r="BF4871" s="1"/>
      <c r="BG4871" s="1"/>
      <c r="BH4871" s="1"/>
      <c r="BI4871" s="1"/>
      <c r="BJ4871" s="1"/>
      <c r="BK4871" s="1"/>
      <c r="BL4871" s="1"/>
      <c r="BM4871" s="1"/>
      <c r="BN4871" s="2"/>
      <c r="BO4871" s="1"/>
      <c r="BP4871" s="1"/>
      <c r="BQ4871" s="2"/>
      <c r="BR4871" s="2"/>
      <c r="BS4871" s="1"/>
      <c r="BT4871" s="1"/>
      <c r="BU4871" s="1"/>
      <c r="BV4871" s="1"/>
      <c r="BW4871" s="1"/>
      <c r="BX4871" s="1"/>
      <c r="BY4871" s="1"/>
      <c r="BZ4871" s="1"/>
      <c r="CA4871" s="1"/>
      <c r="CB4871" s="1"/>
      <c r="CC4871" s="1"/>
      <c r="CD4871" s="1"/>
      <c r="CE4871" s="1"/>
      <c r="CF4871" s="2"/>
      <c r="CG4871" s="1"/>
      <c r="CH4871" s="1"/>
      <c r="CI4871" s="2"/>
      <c r="CJ4871" s="1"/>
      <c r="CK4871" s="1"/>
      <c r="CL4871" s="1"/>
      <c r="CM4871" s="1"/>
      <c r="CN4871" s="1"/>
      <c r="CO4871" s="1"/>
      <c r="CP4871" s="1"/>
      <c r="CQ4871" s="1"/>
      <c r="CR4871" s="2"/>
      <c r="CS4871" s="2"/>
      <c r="CT4871" s="2"/>
      <c r="CU4871" s="2"/>
      <c r="CV4871" s="1"/>
      <c r="CW4871" s="1"/>
      <c r="CX4871" s="1"/>
      <c r="CY4871" s="1"/>
      <c r="CZ4871" s="1"/>
      <c r="DA4871" s="1"/>
      <c r="DB4871" s="1"/>
      <c r="DC4871" s="1"/>
      <c r="DD4871" s="1"/>
      <c r="DE4871" s="1"/>
      <c r="DF4871" s="1"/>
      <c r="DG4871" s="1"/>
      <c r="DH4871" s="1"/>
      <c r="DI4871" s="1"/>
      <c r="DJ4871" s="1"/>
      <c r="DK4871" s="1"/>
      <c r="DL4871" s="1"/>
      <c r="DM4871" s="1"/>
      <c r="DN4871" s="1"/>
      <c r="DO4871" s="1"/>
      <c r="DP4871" s="1"/>
      <c r="DQ4871" s="2"/>
      <c r="DR4871" s="1"/>
      <c r="DS4871" s="1"/>
      <c r="DT4871" s="1"/>
      <c r="DU4871" s="2"/>
      <c r="DV4871" s="1"/>
      <c r="DW4871" s="1"/>
    </row>
    <row r="4872" spans="1:127" x14ac:dyDescent="0.3">
      <c r="A4872" s="1"/>
      <c r="B4872" s="1"/>
      <c r="C4872" s="1"/>
      <c r="D4872" s="1"/>
      <c r="E4872" s="1"/>
      <c r="F4872" s="1"/>
      <c r="G4872" s="2"/>
      <c r="H4872" s="2"/>
      <c r="I4872" s="1"/>
      <c r="J4872" s="1"/>
      <c r="K4872" s="2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2"/>
      <c r="BF4872" s="1"/>
      <c r="BG4872" s="1"/>
      <c r="BH4872" s="1"/>
      <c r="BI4872" s="1"/>
      <c r="BJ4872" s="1"/>
      <c r="BK4872" s="1"/>
      <c r="BL4872" s="1"/>
      <c r="BM4872" s="1"/>
      <c r="BN4872" s="2"/>
      <c r="BO4872" s="1"/>
      <c r="BP4872" s="1"/>
      <c r="BQ4872" s="1"/>
      <c r="BR4872" s="2"/>
      <c r="BS4872" s="1"/>
      <c r="BT4872" s="1"/>
      <c r="BU4872" s="1"/>
      <c r="BV4872" s="1"/>
      <c r="BW4872" s="1"/>
      <c r="BX4872" s="1"/>
      <c r="BY4872" s="1"/>
      <c r="BZ4872" s="1"/>
      <c r="CA4872" s="1"/>
      <c r="CB4872" s="1"/>
      <c r="CC4872" s="1"/>
      <c r="CD4872" s="1"/>
      <c r="CE4872" s="1"/>
      <c r="CF4872" s="2"/>
      <c r="CG4872" s="1"/>
      <c r="CH4872" s="1"/>
      <c r="CI4872" s="2"/>
      <c r="CJ4872" s="1"/>
      <c r="CK4872" s="1"/>
      <c r="CL4872" s="1"/>
      <c r="CM4872" s="1"/>
      <c r="CN4872" s="1"/>
      <c r="CO4872" s="1"/>
      <c r="CP4872" s="1"/>
      <c r="CQ4872" s="1"/>
      <c r="CR4872" s="2"/>
      <c r="CS4872" s="2"/>
      <c r="CT4872" s="2"/>
      <c r="CU4872" s="2"/>
      <c r="CV4872" s="1"/>
      <c r="CW4872" s="1"/>
      <c r="CX4872" s="1"/>
      <c r="CY4872" s="1"/>
      <c r="CZ4872" s="1"/>
      <c r="DA4872" s="1"/>
      <c r="DB4872" s="1"/>
      <c r="DC4872" s="1"/>
      <c r="DD4872" s="1"/>
      <c r="DE4872" s="1"/>
      <c r="DF4872" s="1"/>
      <c r="DG4872" s="1"/>
      <c r="DH4872" s="1"/>
      <c r="DI4872" s="1"/>
      <c r="DJ4872" s="1"/>
      <c r="DK4872" s="1"/>
      <c r="DL4872" s="1"/>
      <c r="DM4872" s="1"/>
      <c r="DN4872" s="1"/>
      <c r="DO4872" s="1"/>
      <c r="DP4872" s="1"/>
      <c r="DQ4872" s="2"/>
      <c r="DR4872" s="1"/>
      <c r="DS4872" s="1"/>
      <c r="DT4872" s="1"/>
      <c r="DU4872" s="2"/>
      <c r="DV4872" s="1"/>
      <c r="DW4872" s="1"/>
    </row>
    <row r="4873" spans="1:127" x14ac:dyDescent="0.3">
      <c r="A4873" s="1"/>
      <c r="B4873" s="1"/>
      <c r="C4873" s="1"/>
      <c r="D4873" s="1"/>
      <c r="E4873" s="1"/>
      <c r="F4873" s="1"/>
      <c r="G4873" s="2"/>
      <c r="H4873" s="2"/>
      <c r="I4873" s="1"/>
      <c r="J4873" s="1"/>
      <c r="K4873" s="2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2"/>
      <c r="BF4873" s="1"/>
      <c r="BG4873" s="1"/>
      <c r="BH4873" s="1"/>
      <c r="BI4873" s="1"/>
      <c r="BJ4873" s="1"/>
      <c r="BK4873" s="1"/>
      <c r="BL4873" s="1"/>
      <c r="BM4873" s="1"/>
      <c r="BN4873" s="2"/>
      <c r="BO4873" s="1"/>
      <c r="BP4873" s="1"/>
      <c r="BQ4873" s="1"/>
      <c r="BR4873" s="2"/>
      <c r="BS4873" s="1"/>
      <c r="BT4873" s="1"/>
      <c r="BU4873" s="1"/>
      <c r="BV4873" s="1"/>
      <c r="BW4873" s="1"/>
      <c r="BX4873" s="1"/>
      <c r="BY4873" s="1"/>
      <c r="BZ4873" s="1"/>
      <c r="CA4873" s="1"/>
      <c r="CB4873" s="1"/>
      <c r="CC4873" s="1"/>
      <c r="CD4873" s="1"/>
      <c r="CE4873" s="1"/>
      <c r="CF4873" s="2"/>
      <c r="CG4873" s="1"/>
      <c r="CH4873" s="1"/>
      <c r="CI4873" s="2"/>
      <c r="CJ4873" s="1"/>
      <c r="CK4873" s="1"/>
      <c r="CL4873" s="1"/>
      <c r="CM4873" s="1"/>
      <c r="CN4873" s="1"/>
      <c r="CO4873" s="1"/>
      <c r="CP4873" s="1"/>
      <c r="CQ4873" s="1"/>
      <c r="CR4873" s="2"/>
      <c r="CS4873" s="2"/>
      <c r="CT4873" s="2"/>
      <c r="CU4873" s="2"/>
      <c r="CV4873" s="1"/>
      <c r="CW4873" s="1"/>
      <c r="CX4873" s="1"/>
      <c r="CY4873" s="1"/>
      <c r="CZ4873" s="1"/>
      <c r="DA4873" s="1"/>
      <c r="DB4873" s="1"/>
      <c r="DC4873" s="1"/>
      <c r="DD4873" s="1"/>
      <c r="DE4873" s="1"/>
      <c r="DF4873" s="1"/>
      <c r="DG4873" s="1"/>
      <c r="DH4873" s="1"/>
      <c r="DI4873" s="1"/>
      <c r="DJ4873" s="1"/>
      <c r="DK4873" s="1"/>
      <c r="DL4873" s="1"/>
      <c r="DM4873" s="1"/>
      <c r="DN4873" s="1"/>
      <c r="DO4873" s="1"/>
      <c r="DP4873" s="1"/>
      <c r="DQ4873" s="2"/>
      <c r="DR4873" s="1"/>
      <c r="DS4873" s="1"/>
      <c r="DT4873" s="1"/>
      <c r="DU4873" s="2"/>
      <c r="DV4873" s="1"/>
      <c r="DW4873" s="1"/>
    </row>
    <row r="4874" spans="1:127" x14ac:dyDescent="0.3">
      <c r="A4874" s="1"/>
      <c r="B4874" s="1"/>
      <c r="C4874" s="1"/>
      <c r="D4874" s="1"/>
      <c r="E4874" s="1"/>
      <c r="F4874" s="1"/>
      <c r="G4874" s="2"/>
      <c r="H4874" s="2"/>
      <c r="I4874" s="1"/>
      <c r="J4874" s="1"/>
      <c r="K4874" s="2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2"/>
      <c r="BF4874" s="1"/>
      <c r="BG4874" s="1"/>
      <c r="BH4874" s="1"/>
      <c r="BI4874" s="1"/>
      <c r="BJ4874" s="1"/>
      <c r="BK4874" s="1"/>
      <c r="BL4874" s="1"/>
      <c r="BM4874" s="1"/>
      <c r="BN4874" s="2"/>
      <c r="BO4874" s="1"/>
      <c r="BP4874" s="1"/>
      <c r="BQ4874" s="1"/>
      <c r="BR4874" s="2"/>
      <c r="BS4874" s="1"/>
      <c r="BT4874" s="1"/>
      <c r="BU4874" s="1"/>
      <c r="BV4874" s="1"/>
      <c r="BW4874" s="1"/>
      <c r="BX4874" s="1"/>
      <c r="BY4874" s="1"/>
      <c r="BZ4874" s="1"/>
      <c r="CA4874" s="1"/>
      <c r="CB4874" s="1"/>
      <c r="CC4874" s="1"/>
      <c r="CD4874" s="1"/>
      <c r="CE4874" s="1"/>
      <c r="CF4874" s="2"/>
      <c r="CG4874" s="1"/>
      <c r="CH4874" s="1"/>
      <c r="CI4874" s="2"/>
      <c r="CJ4874" s="1"/>
      <c r="CK4874" s="1"/>
      <c r="CL4874" s="1"/>
      <c r="CM4874" s="1"/>
      <c r="CN4874" s="1"/>
      <c r="CO4874" s="1"/>
      <c r="CP4874" s="1"/>
      <c r="CQ4874" s="1"/>
      <c r="CR4874" s="2"/>
      <c r="CS4874" s="2"/>
      <c r="CT4874" s="2"/>
      <c r="CU4874" s="2"/>
      <c r="CV4874" s="1"/>
      <c r="CW4874" s="1"/>
      <c r="CX4874" s="1"/>
      <c r="CY4874" s="1"/>
      <c r="CZ4874" s="1"/>
      <c r="DA4874" s="1"/>
      <c r="DB4874" s="1"/>
      <c r="DC4874" s="1"/>
      <c r="DD4874" s="1"/>
      <c r="DE4874" s="1"/>
      <c r="DF4874" s="1"/>
      <c r="DG4874" s="1"/>
      <c r="DH4874" s="1"/>
      <c r="DI4874" s="1"/>
      <c r="DJ4874" s="1"/>
      <c r="DK4874" s="1"/>
      <c r="DL4874" s="1"/>
      <c r="DM4874" s="1"/>
      <c r="DN4874" s="1"/>
      <c r="DO4874" s="1"/>
      <c r="DP4874" s="1"/>
      <c r="DQ4874" s="2"/>
      <c r="DR4874" s="1"/>
      <c r="DS4874" s="1"/>
      <c r="DT4874" s="1"/>
      <c r="DU4874" s="2"/>
      <c r="DV4874" s="1"/>
      <c r="DW4874" s="1"/>
    </row>
    <row r="4875" spans="1:127" x14ac:dyDescent="0.3">
      <c r="A4875" s="1"/>
      <c r="B4875" s="1"/>
      <c r="C4875" s="1"/>
      <c r="D4875" s="1"/>
      <c r="E4875" s="1"/>
      <c r="F4875" s="1"/>
      <c r="G4875" s="2"/>
      <c r="H4875" s="2"/>
      <c r="I4875" s="1"/>
      <c r="J4875" s="1"/>
      <c r="K4875" s="2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2"/>
      <c r="BF4875" s="1"/>
      <c r="BG4875" s="1"/>
      <c r="BH4875" s="1"/>
      <c r="BI4875" s="1"/>
      <c r="BJ4875" s="1"/>
      <c r="BK4875" s="1"/>
      <c r="BL4875" s="1"/>
      <c r="BM4875" s="1"/>
      <c r="BN4875" s="2"/>
      <c r="BO4875" s="1"/>
      <c r="BP4875" s="1"/>
      <c r="BQ4875" s="1"/>
      <c r="BR4875" s="2"/>
      <c r="BS4875" s="1"/>
      <c r="BT4875" s="1"/>
      <c r="BU4875" s="1"/>
      <c r="BV4875" s="1"/>
      <c r="BW4875" s="1"/>
      <c r="BX4875" s="1"/>
      <c r="BY4875" s="1"/>
      <c r="BZ4875" s="1"/>
      <c r="CA4875" s="1"/>
      <c r="CB4875" s="1"/>
      <c r="CC4875" s="1"/>
      <c r="CD4875" s="1"/>
      <c r="CE4875" s="1"/>
      <c r="CF4875" s="2"/>
      <c r="CG4875" s="1"/>
      <c r="CH4875" s="1"/>
      <c r="CI4875" s="2"/>
      <c r="CJ4875" s="1"/>
      <c r="CK4875" s="1"/>
      <c r="CL4875" s="1"/>
      <c r="CM4875" s="1"/>
      <c r="CN4875" s="1"/>
      <c r="CO4875" s="1"/>
      <c r="CP4875" s="1"/>
      <c r="CQ4875" s="1"/>
      <c r="CR4875" s="2"/>
      <c r="CS4875" s="2"/>
      <c r="CT4875" s="2"/>
      <c r="CU4875" s="2"/>
      <c r="CV4875" s="1"/>
      <c r="CW4875" s="1"/>
      <c r="CX4875" s="1"/>
      <c r="CY4875" s="1"/>
      <c r="CZ4875" s="1"/>
      <c r="DA4875" s="1"/>
      <c r="DB4875" s="1"/>
      <c r="DC4875" s="1"/>
      <c r="DD4875" s="1"/>
      <c r="DE4875" s="1"/>
      <c r="DF4875" s="1"/>
      <c r="DG4875" s="1"/>
      <c r="DH4875" s="1"/>
      <c r="DI4875" s="1"/>
      <c r="DJ4875" s="1"/>
      <c r="DK4875" s="1"/>
      <c r="DL4875" s="1"/>
      <c r="DM4875" s="1"/>
      <c r="DN4875" s="1"/>
      <c r="DO4875" s="1"/>
      <c r="DP4875" s="1"/>
      <c r="DQ4875" s="2"/>
      <c r="DR4875" s="1"/>
      <c r="DS4875" s="1"/>
      <c r="DT4875" s="1"/>
      <c r="DU4875" s="2"/>
      <c r="DV4875" s="1"/>
      <c r="DW4875" s="1"/>
    </row>
    <row r="4876" spans="1:127" x14ac:dyDescent="0.3">
      <c r="A4876" s="1"/>
      <c r="B4876" s="1"/>
      <c r="C4876" s="1"/>
      <c r="D4876" s="1"/>
      <c r="E4876" s="1"/>
      <c r="F4876" s="1"/>
      <c r="G4876" s="2"/>
      <c r="H4876" s="2"/>
      <c r="I4876" s="1"/>
      <c r="J4876" s="1"/>
      <c r="K4876" s="2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2"/>
      <c r="BF4876" s="1"/>
      <c r="BG4876" s="1"/>
      <c r="BH4876" s="1"/>
      <c r="BI4876" s="1"/>
      <c r="BJ4876" s="1"/>
      <c r="BK4876" s="1"/>
      <c r="BL4876" s="1"/>
      <c r="BM4876" s="1"/>
      <c r="BN4876" s="2"/>
      <c r="BO4876" s="1"/>
      <c r="BP4876" s="1"/>
      <c r="BQ4876" s="1"/>
      <c r="BR4876" s="2"/>
      <c r="BS4876" s="1"/>
      <c r="BT4876" s="1"/>
      <c r="BU4876" s="1"/>
      <c r="BV4876" s="1"/>
      <c r="BW4876" s="1"/>
      <c r="BX4876" s="1"/>
      <c r="BY4876" s="1"/>
      <c r="BZ4876" s="1"/>
      <c r="CA4876" s="1"/>
      <c r="CB4876" s="1"/>
      <c r="CC4876" s="1"/>
      <c r="CD4876" s="1"/>
      <c r="CE4876" s="1"/>
      <c r="CF4876" s="2"/>
      <c r="CG4876" s="1"/>
      <c r="CH4876" s="1"/>
      <c r="CI4876" s="2"/>
      <c r="CJ4876" s="1"/>
      <c r="CK4876" s="1"/>
      <c r="CL4876" s="1"/>
      <c r="CM4876" s="1"/>
      <c r="CN4876" s="1"/>
      <c r="CO4876" s="1"/>
      <c r="CP4876" s="1"/>
      <c r="CQ4876" s="1"/>
      <c r="CR4876" s="2"/>
      <c r="CS4876" s="2"/>
      <c r="CT4876" s="2"/>
      <c r="CU4876" s="2"/>
      <c r="CV4876" s="1"/>
      <c r="CW4876" s="1"/>
      <c r="CX4876" s="1"/>
      <c r="CY4876" s="1"/>
      <c r="CZ4876" s="1"/>
      <c r="DA4876" s="1"/>
      <c r="DB4876" s="1"/>
      <c r="DC4876" s="1"/>
      <c r="DD4876" s="1"/>
      <c r="DE4876" s="1"/>
      <c r="DF4876" s="1"/>
      <c r="DG4876" s="1"/>
      <c r="DH4876" s="1"/>
      <c r="DI4876" s="1"/>
      <c r="DJ4876" s="1"/>
      <c r="DK4876" s="1"/>
      <c r="DL4876" s="1"/>
      <c r="DM4876" s="1"/>
      <c r="DN4876" s="1"/>
      <c r="DO4876" s="1"/>
      <c r="DP4876" s="1"/>
      <c r="DQ4876" s="2"/>
      <c r="DR4876" s="1"/>
      <c r="DS4876" s="1"/>
      <c r="DT4876" s="1"/>
      <c r="DU4876" s="2"/>
      <c r="DV4876" s="1"/>
      <c r="DW4876" s="1"/>
    </row>
    <row r="4877" spans="1:127" x14ac:dyDescent="0.3">
      <c r="A4877" s="1"/>
      <c r="B4877" s="1"/>
      <c r="C4877" s="1"/>
      <c r="D4877" s="1"/>
      <c r="E4877" s="1"/>
      <c r="F4877" s="1"/>
      <c r="G4877" s="2"/>
      <c r="H4877" s="2"/>
      <c r="I4877" s="1"/>
      <c r="J4877" s="1"/>
      <c r="K4877" s="2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2"/>
      <c r="BF4877" s="1"/>
      <c r="BG4877" s="1"/>
      <c r="BH4877" s="1"/>
      <c r="BI4877" s="1"/>
      <c r="BJ4877" s="1"/>
      <c r="BK4877" s="1"/>
      <c r="BL4877" s="1"/>
      <c r="BM4877" s="1"/>
      <c r="BN4877" s="2"/>
      <c r="BO4877" s="1"/>
      <c r="BP4877" s="1"/>
      <c r="BQ4877" s="1"/>
      <c r="BR4877" s="2"/>
      <c r="BS4877" s="1"/>
      <c r="BT4877" s="1"/>
      <c r="BU4877" s="1"/>
      <c r="BV4877" s="1"/>
      <c r="BW4877" s="1"/>
      <c r="BX4877" s="1"/>
      <c r="BY4877" s="1"/>
      <c r="BZ4877" s="1"/>
      <c r="CA4877" s="1"/>
      <c r="CB4877" s="1"/>
      <c r="CC4877" s="1"/>
      <c r="CD4877" s="1"/>
      <c r="CE4877" s="1"/>
      <c r="CF4877" s="2"/>
      <c r="CG4877" s="1"/>
      <c r="CH4877" s="1"/>
      <c r="CI4877" s="2"/>
      <c r="CJ4877" s="1"/>
      <c r="CK4877" s="1"/>
      <c r="CL4877" s="1"/>
      <c r="CM4877" s="1"/>
      <c r="CN4877" s="1"/>
      <c r="CO4877" s="1"/>
      <c r="CP4877" s="1"/>
      <c r="CQ4877" s="1"/>
      <c r="CR4877" s="1"/>
      <c r="CS4877" s="1"/>
      <c r="CT4877" s="2"/>
      <c r="CU4877" s="2"/>
      <c r="CV4877" s="1"/>
      <c r="CW4877" s="1"/>
      <c r="CX4877" s="1"/>
      <c r="CY4877" s="1"/>
      <c r="CZ4877" s="1"/>
      <c r="DA4877" s="1"/>
      <c r="DB4877" s="1"/>
      <c r="DC4877" s="1"/>
      <c r="DD4877" s="1"/>
      <c r="DE4877" s="1"/>
      <c r="DF4877" s="1"/>
      <c r="DG4877" s="1"/>
      <c r="DH4877" s="1"/>
      <c r="DI4877" s="1"/>
      <c r="DJ4877" s="1"/>
      <c r="DK4877" s="1"/>
      <c r="DL4877" s="1"/>
      <c r="DM4877" s="1"/>
      <c r="DN4877" s="1"/>
      <c r="DO4877" s="1"/>
      <c r="DP4877" s="1"/>
      <c r="DQ4877" s="2"/>
      <c r="DR4877" s="1"/>
      <c r="DS4877" s="1"/>
      <c r="DT4877" s="1"/>
      <c r="DU4877" s="2"/>
      <c r="DV4877" s="1"/>
      <c r="DW4877" s="1"/>
    </row>
    <row r="4878" spans="1:127" x14ac:dyDescent="0.3">
      <c r="A4878" s="1"/>
      <c r="B4878" s="1"/>
      <c r="C4878" s="1"/>
      <c r="D4878" s="1"/>
      <c r="E4878" s="1"/>
      <c r="F4878" s="1"/>
      <c r="G4878" s="1"/>
      <c r="H4878" s="2"/>
      <c r="I4878" s="1"/>
      <c r="J4878" s="1"/>
      <c r="K4878" s="2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  <c r="BM4878" s="1"/>
      <c r="BN4878" s="2"/>
      <c r="BO4878" s="1"/>
      <c r="BP4878" s="1"/>
      <c r="BQ4878" s="1"/>
      <c r="BR4878" s="2"/>
      <c r="BS4878" s="1"/>
      <c r="BT4878" s="1"/>
      <c r="BU4878" s="1"/>
      <c r="BV4878" s="1"/>
      <c r="BW4878" s="1"/>
      <c r="BX4878" s="1"/>
      <c r="BY4878" s="1"/>
      <c r="BZ4878" s="1"/>
      <c r="CA4878" s="1"/>
      <c r="CB4878" s="1"/>
      <c r="CC4878" s="1"/>
      <c r="CD4878" s="1"/>
      <c r="CE4878" s="1"/>
      <c r="CF4878" s="2"/>
      <c r="CG4878" s="1"/>
      <c r="CH4878" s="1"/>
      <c r="CI4878" s="2"/>
      <c r="CJ4878" s="1"/>
      <c r="CK4878" s="1"/>
      <c r="CL4878" s="1"/>
      <c r="CM4878" s="1"/>
      <c r="CN4878" s="1"/>
      <c r="CO4878" s="1"/>
      <c r="CP4878" s="1"/>
      <c r="CQ4878" s="1"/>
      <c r="CR4878" s="1"/>
      <c r="CS4878" s="1"/>
      <c r="CT4878" s="1"/>
      <c r="CU4878" s="1"/>
      <c r="CV4878" s="1"/>
      <c r="CW4878" s="1"/>
      <c r="CX4878" s="1"/>
      <c r="CY4878" s="1"/>
      <c r="CZ4878" s="1"/>
      <c r="DA4878" s="1"/>
      <c r="DB4878" s="1"/>
      <c r="DC4878" s="1"/>
      <c r="DD4878" s="1"/>
      <c r="DE4878" s="1"/>
      <c r="DF4878" s="1"/>
      <c r="DG4878" s="1"/>
      <c r="DH4878" s="1"/>
      <c r="DI4878" s="1"/>
      <c r="DJ4878" s="1"/>
      <c r="DK4878" s="1"/>
      <c r="DL4878" s="1"/>
      <c r="DM4878" s="1"/>
      <c r="DN4878" s="1"/>
      <c r="DO4878" s="1"/>
      <c r="DP4878" s="1"/>
      <c r="DQ4878" s="2"/>
      <c r="DR4878" s="1"/>
      <c r="DS4878" s="1"/>
      <c r="DT4878" s="1"/>
      <c r="DU4878" s="1"/>
      <c r="DV4878" s="1"/>
      <c r="DW4878" s="1"/>
    </row>
    <row r="4879" spans="1:127" x14ac:dyDescent="0.3">
      <c r="A4879" s="1"/>
      <c r="B4879" s="1"/>
      <c r="C4879" s="1"/>
      <c r="D4879" s="1"/>
      <c r="E4879" s="1"/>
      <c r="F4879" s="1"/>
      <c r="G4879" s="2"/>
      <c r="H4879" s="2"/>
      <c r="I4879" s="1"/>
      <c r="J4879" s="1"/>
      <c r="K4879" s="2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2"/>
      <c r="BF4879" s="1"/>
      <c r="BG4879" s="1"/>
      <c r="BH4879" s="1"/>
      <c r="BI4879" s="1"/>
      <c r="BJ4879" s="1"/>
      <c r="BK4879" s="1"/>
      <c r="BL4879" s="1"/>
      <c r="BM4879" s="1"/>
      <c r="BN4879" s="2"/>
      <c r="BO4879" s="1"/>
      <c r="BP4879" s="1"/>
      <c r="BQ4879" s="1"/>
      <c r="BR4879" s="2"/>
      <c r="BS4879" s="1"/>
      <c r="BT4879" s="1"/>
      <c r="BU4879" s="1"/>
      <c r="BV4879" s="1"/>
      <c r="BW4879" s="1"/>
      <c r="BX4879" s="1"/>
      <c r="BY4879" s="1"/>
      <c r="BZ4879" s="1"/>
      <c r="CA4879" s="1"/>
      <c r="CB4879" s="1"/>
      <c r="CC4879" s="1"/>
      <c r="CD4879" s="1"/>
      <c r="CE4879" s="1"/>
      <c r="CF4879" s="2"/>
      <c r="CG4879" s="1"/>
      <c r="CH4879" s="1"/>
      <c r="CI4879" s="2"/>
      <c r="CJ4879" s="1"/>
      <c r="CK4879" s="1"/>
      <c r="CL4879" s="1"/>
      <c r="CM4879" s="1"/>
      <c r="CN4879" s="1"/>
      <c r="CO4879" s="1"/>
      <c r="CP4879" s="1"/>
      <c r="CQ4879" s="1"/>
      <c r="CR4879" s="2"/>
      <c r="CS4879" s="2"/>
      <c r="CT4879" s="2"/>
      <c r="CU4879" s="2"/>
      <c r="CV4879" s="1"/>
      <c r="CW4879" s="1"/>
      <c r="CX4879" s="1"/>
      <c r="CY4879" s="1"/>
      <c r="CZ4879" s="1"/>
      <c r="DA4879" s="1"/>
      <c r="DB4879" s="1"/>
      <c r="DC4879" s="1"/>
      <c r="DD4879" s="1"/>
      <c r="DE4879" s="1"/>
      <c r="DF4879" s="1"/>
      <c r="DG4879" s="1"/>
      <c r="DH4879" s="1"/>
      <c r="DI4879" s="1"/>
      <c r="DJ4879" s="1"/>
      <c r="DK4879" s="1"/>
      <c r="DL4879" s="1"/>
      <c r="DM4879" s="1"/>
      <c r="DN4879" s="1"/>
      <c r="DO4879" s="1"/>
      <c r="DP4879" s="1"/>
      <c r="DQ4879" s="2"/>
      <c r="DR4879" s="1"/>
      <c r="DS4879" s="1"/>
      <c r="DT4879" s="1"/>
      <c r="DU4879" s="2"/>
      <c r="DV4879" s="1"/>
      <c r="DW4879" s="1"/>
    </row>
    <row r="4880" spans="1:127" x14ac:dyDescent="0.3">
      <c r="A4880" s="1"/>
      <c r="B4880" s="1"/>
      <c r="C4880" s="1"/>
      <c r="D4880" s="1"/>
      <c r="E4880" s="1"/>
      <c r="F4880" s="1"/>
      <c r="G4880" s="2"/>
      <c r="H4880" s="2"/>
      <c r="I4880" s="1"/>
      <c r="J4880" s="1"/>
      <c r="K4880" s="2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2"/>
      <c r="BF4880" s="1"/>
      <c r="BG4880" s="1"/>
      <c r="BH4880" s="1"/>
      <c r="BI4880" s="1"/>
      <c r="BJ4880" s="1"/>
      <c r="BK4880" s="1"/>
      <c r="BL4880" s="1"/>
      <c r="BM4880" s="1"/>
      <c r="BN4880" s="2"/>
      <c r="BO4880" s="1"/>
      <c r="BP4880" s="1"/>
      <c r="BQ4880" s="1"/>
      <c r="BR4880" s="2"/>
      <c r="BS4880" s="1"/>
      <c r="BT4880" s="1"/>
      <c r="BU4880" s="1"/>
      <c r="BV4880" s="1"/>
      <c r="BW4880" s="1"/>
      <c r="BX4880" s="1"/>
      <c r="BY4880" s="1"/>
      <c r="BZ4880" s="1"/>
      <c r="CA4880" s="1"/>
      <c r="CB4880" s="1"/>
      <c r="CC4880" s="1"/>
      <c r="CD4880" s="1"/>
      <c r="CE4880" s="1"/>
      <c r="CF4880" s="2"/>
      <c r="CG4880" s="1"/>
      <c r="CH4880" s="1"/>
      <c r="CI4880" s="2"/>
      <c r="CJ4880" s="1"/>
      <c r="CK4880" s="1"/>
      <c r="CL4880" s="1"/>
      <c r="CM4880" s="1"/>
      <c r="CN4880" s="1"/>
      <c r="CO4880" s="1"/>
      <c r="CP4880" s="1"/>
      <c r="CQ4880" s="1"/>
      <c r="CR4880" s="2"/>
      <c r="CS4880" s="2"/>
      <c r="CT4880" s="2"/>
      <c r="CU4880" s="2"/>
      <c r="CV4880" s="1"/>
      <c r="CW4880" s="1"/>
      <c r="CX4880" s="1"/>
      <c r="CY4880" s="1"/>
      <c r="CZ4880" s="1"/>
      <c r="DA4880" s="1"/>
      <c r="DB4880" s="1"/>
      <c r="DC4880" s="1"/>
      <c r="DD4880" s="1"/>
      <c r="DE4880" s="1"/>
      <c r="DF4880" s="1"/>
      <c r="DG4880" s="1"/>
      <c r="DH4880" s="1"/>
      <c r="DI4880" s="1"/>
      <c r="DJ4880" s="1"/>
      <c r="DK4880" s="1"/>
      <c r="DL4880" s="1"/>
      <c r="DM4880" s="1"/>
      <c r="DN4880" s="1"/>
      <c r="DO4880" s="1"/>
      <c r="DP4880" s="1"/>
      <c r="DQ4880" s="2"/>
      <c r="DR4880" s="1"/>
      <c r="DS4880" s="1"/>
      <c r="DT4880" s="1"/>
      <c r="DU4880" s="2"/>
      <c r="DV4880" s="1"/>
      <c r="DW4880" s="1"/>
    </row>
    <row r="4881" spans="1:127" x14ac:dyDescent="0.3">
      <c r="A4881" s="1"/>
      <c r="B4881" s="1"/>
      <c r="C4881" s="1"/>
      <c r="D4881" s="1"/>
      <c r="E4881" s="1"/>
      <c r="F4881" s="1"/>
      <c r="G4881" s="2"/>
      <c r="H4881" s="2"/>
      <c r="I4881" s="1"/>
      <c r="J4881" s="1"/>
      <c r="K4881" s="2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2"/>
      <c r="BF4881" s="1"/>
      <c r="BG4881" s="1"/>
      <c r="BH4881" s="1"/>
      <c r="BI4881" s="1"/>
      <c r="BJ4881" s="1"/>
      <c r="BK4881" s="1"/>
      <c r="BL4881" s="1"/>
      <c r="BM4881" s="1"/>
      <c r="BN4881" s="2"/>
      <c r="BO4881" s="1"/>
      <c r="BP4881" s="1"/>
      <c r="BQ4881" s="1"/>
      <c r="BR4881" s="2"/>
      <c r="BS4881" s="1"/>
      <c r="BT4881" s="1"/>
      <c r="BU4881" s="1"/>
      <c r="BV4881" s="1"/>
      <c r="BW4881" s="1"/>
      <c r="BX4881" s="1"/>
      <c r="BY4881" s="1"/>
      <c r="BZ4881" s="1"/>
      <c r="CA4881" s="1"/>
      <c r="CB4881" s="1"/>
      <c r="CC4881" s="1"/>
      <c r="CD4881" s="1"/>
      <c r="CE4881" s="1"/>
      <c r="CF4881" s="2"/>
      <c r="CG4881" s="1"/>
      <c r="CH4881" s="1"/>
      <c r="CI4881" s="2"/>
      <c r="CJ4881" s="1"/>
      <c r="CK4881" s="1"/>
      <c r="CL4881" s="1"/>
      <c r="CM4881" s="1"/>
      <c r="CN4881" s="1"/>
      <c r="CO4881" s="1"/>
      <c r="CP4881" s="1"/>
      <c r="CQ4881" s="1"/>
      <c r="CR4881" s="2"/>
      <c r="CS4881" s="2"/>
      <c r="CT4881" s="2"/>
      <c r="CU4881" s="2"/>
      <c r="CV4881" s="1"/>
      <c r="CW4881" s="1"/>
      <c r="CX4881" s="1"/>
      <c r="CY4881" s="1"/>
      <c r="CZ4881" s="1"/>
      <c r="DA4881" s="1"/>
      <c r="DB4881" s="1"/>
      <c r="DC4881" s="1"/>
      <c r="DD4881" s="1"/>
      <c r="DE4881" s="1"/>
      <c r="DF4881" s="1"/>
      <c r="DG4881" s="1"/>
      <c r="DH4881" s="1"/>
      <c r="DI4881" s="1"/>
      <c r="DJ4881" s="1"/>
      <c r="DK4881" s="1"/>
      <c r="DL4881" s="1"/>
      <c r="DM4881" s="1"/>
      <c r="DN4881" s="1"/>
      <c r="DO4881" s="1"/>
      <c r="DP4881" s="1"/>
      <c r="DQ4881" s="2"/>
      <c r="DR4881" s="1"/>
      <c r="DS4881" s="1"/>
      <c r="DT4881" s="1"/>
      <c r="DU4881" s="2"/>
      <c r="DV4881" s="1"/>
      <c r="DW4881" s="1"/>
    </row>
    <row r="4882" spans="1:127" x14ac:dyDescent="0.3">
      <c r="A4882" s="1"/>
      <c r="B4882" s="1"/>
      <c r="C4882" s="1"/>
      <c r="D4882" s="1"/>
      <c r="E4882" s="1"/>
      <c r="F4882" s="1"/>
      <c r="G4882" s="2"/>
      <c r="H4882" s="2"/>
      <c r="I4882" s="1"/>
      <c r="J4882" s="1"/>
      <c r="K4882" s="2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2"/>
      <c r="BF4882" s="1"/>
      <c r="BG4882" s="1"/>
      <c r="BH4882" s="1"/>
      <c r="BI4882" s="1"/>
      <c r="BJ4882" s="1"/>
      <c r="BK4882" s="1"/>
      <c r="BL4882" s="1"/>
      <c r="BM4882" s="1"/>
      <c r="BN4882" s="2"/>
      <c r="BO4882" s="1"/>
      <c r="BP4882" s="1"/>
      <c r="BQ4882" s="1"/>
      <c r="BR4882" s="2"/>
      <c r="BS4882" s="1"/>
      <c r="BT4882" s="1"/>
      <c r="BU4882" s="1"/>
      <c r="BV4882" s="1"/>
      <c r="BW4882" s="1"/>
      <c r="BX4882" s="1"/>
      <c r="BY4882" s="1"/>
      <c r="BZ4882" s="1"/>
      <c r="CA4882" s="1"/>
      <c r="CB4882" s="1"/>
      <c r="CC4882" s="1"/>
      <c r="CD4882" s="1"/>
      <c r="CE4882" s="1"/>
      <c r="CF4882" s="2"/>
      <c r="CG4882" s="1"/>
      <c r="CH4882" s="1"/>
      <c r="CI4882" s="2"/>
      <c r="CJ4882" s="1"/>
      <c r="CK4882" s="1"/>
      <c r="CL4882" s="1"/>
      <c r="CM4882" s="1"/>
      <c r="CN4882" s="1"/>
      <c r="CO4882" s="1"/>
      <c r="CP4882" s="1"/>
      <c r="CQ4882" s="1"/>
      <c r="CR4882" s="2"/>
      <c r="CS4882" s="2"/>
      <c r="CT4882" s="2"/>
      <c r="CU4882" s="2"/>
      <c r="CV4882" s="1"/>
      <c r="CW4882" s="1"/>
      <c r="CX4882" s="1"/>
      <c r="CY4882" s="1"/>
      <c r="CZ4882" s="1"/>
      <c r="DA4882" s="1"/>
      <c r="DB4882" s="1"/>
      <c r="DC4882" s="1"/>
      <c r="DD4882" s="1"/>
      <c r="DE4882" s="1"/>
      <c r="DF4882" s="1"/>
      <c r="DG4882" s="1"/>
      <c r="DH4882" s="1"/>
      <c r="DI4882" s="1"/>
      <c r="DJ4882" s="1"/>
      <c r="DK4882" s="1"/>
      <c r="DL4882" s="1"/>
      <c r="DM4882" s="1"/>
      <c r="DN4882" s="1"/>
      <c r="DO4882" s="1"/>
      <c r="DP4882" s="1"/>
      <c r="DQ4882" s="2"/>
      <c r="DR4882" s="1"/>
      <c r="DS4882" s="1"/>
      <c r="DT4882" s="1"/>
      <c r="DU4882" s="2"/>
      <c r="DV4882" s="1"/>
      <c r="DW4882" s="1"/>
    </row>
    <row r="4883" spans="1:127" x14ac:dyDescent="0.3">
      <c r="A4883" s="1"/>
      <c r="B4883" s="1"/>
      <c r="C4883" s="1"/>
      <c r="D4883" s="1"/>
      <c r="E4883" s="1"/>
      <c r="F4883" s="1"/>
      <c r="G4883" s="2"/>
      <c r="H4883" s="2"/>
      <c r="I4883" s="1"/>
      <c r="J4883" s="1"/>
      <c r="K4883" s="2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2"/>
      <c r="BF4883" s="1"/>
      <c r="BG4883" s="1"/>
      <c r="BH4883" s="1"/>
      <c r="BI4883" s="1"/>
      <c r="BJ4883" s="1"/>
      <c r="BK4883" s="1"/>
      <c r="BL4883" s="1"/>
      <c r="BM4883" s="1"/>
      <c r="BN4883" s="2"/>
      <c r="BO4883" s="1"/>
      <c r="BP4883" s="1"/>
      <c r="BQ4883" s="1"/>
      <c r="BR4883" s="2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2"/>
      <c r="CG4883" s="1"/>
      <c r="CH4883" s="1"/>
      <c r="CI4883" s="2"/>
      <c r="CJ4883" s="1"/>
      <c r="CK4883" s="1"/>
      <c r="CL4883" s="1"/>
      <c r="CM4883" s="1"/>
      <c r="CN4883" s="1"/>
      <c r="CO4883" s="1"/>
      <c r="CP4883" s="1"/>
      <c r="CQ4883" s="1"/>
      <c r="CR4883" s="2"/>
      <c r="CS4883" s="2"/>
      <c r="CT4883" s="2"/>
      <c r="CU4883" s="2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2"/>
      <c r="DR4883" s="1"/>
      <c r="DS4883" s="1"/>
      <c r="DT4883" s="1"/>
      <c r="DU4883" s="2"/>
      <c r="DV4883" s="1"/>
      <c r="DW4883" s="1"/>
    </row>
    <row r="4884" spans="1:127" x14ac:dyDescent="0.3">
      <c r="A4884" s="1"/>
      <c r="B4884" s="1"/>
      <c r="C4884" s="1"/>
      <c r="D4884" s="1"/>
      <c r="E4884" s="1"/>
      <c r="F4884" s="1"/>
      <c r="G4884" s="2"/>
      <c r="H4884" s="2"/>
      <c r="I4884" s="1"/>
      <c r="J4884" s="1"/>
      <c r="K4884" s="2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2"/>
      <c r="BF4884" s="1"/>
      <c r="BG4884" s="1"/>
      <c r="BH4884" s="1"/>
      <c r="BI4884" s="1"/>
      <c r="BJ4884" s="1"/>
      <c r="BK4884" s="1"/>
      <c r="BL4884" s="1"/>
      <c r="BM4884" s="1"/>
      <c r="BN4884" s="2"/>
      <c r="BO4884" s="1"/>
      <c r="BP4884" s="1"/>
      <c r="BQ4884" s="1"/>
      <c r="BR4884" s="2"/>
      <c r="BS4884" s="1"/>
      <c r="BT4884" s="1"/>
      <c r="BU4884" s="1"/>
      <c r="BV4884" s="1"/>
      <c r="BW4884" s="1"/>
      <c r="BX4884" s="1"/>
      <c r="BY4884" s="1"/>
      <c r="BZ4884" s="1"/>
      <c r="CA4884" s="1"/>
      <c r="CB4884" s="1"/>
      <c r="CC4884" s="1"/>
      <c r="CD4884" s="1"/>
      <c r="CE4884" s="1"/>
      <c r="CF4884" s="2"/>
      <c r="CG4884" s="1"/>
      <c r="CH4884" s="1"/>
      <c r="CI4884" s="2"/>
      <c r="CJ4884" s="1"/>
      <c r="CK4884" s="1"/>
      <c r="CL4884" s="1"/>
      <c r="CM4884" s="1"/>
      <c r="CN4884" s="1"/>
      <c r="CO4884" s="1"/>
      <c r="CP4884" s="1"/>
      <c r="CQ4884" s="1"/>
      <c r="CR4884" s="2"/>
      <c r="CS4884" s="2"/>
      <c r="CT4884" s="2"/>
      <c r="CU4884" s="2"/>
      <c r="CV4884" s="1"/>
      <c r="CW4884" s="1"/>
      <c r="CX4884" s="1"/>
      <c r="CY4884" s="1"/>
      <c r="CZ4884" s="1"/>
      <c r="DA4884" s="1"/>
      <c r="DB4884" s="1"/>
      <c r="DC4884" s="1"/>
      <c r="DD4884" s="1"/>
      <c r="DE4884" s="1"/>
      <c r="DF4884" s="1"/>
      <c r="DG4884" s="1"/>
      <c r="DH4884" s="1"/>
      <c r="DI4884" s="1"/>
      <c r="DJ4884" s="1"/>
      <c r="DK4884" s="1"/>
      <c r="DL4884" s="1"/>
      <c r="DM4884" s="1"/>
      <c r="DN4884" s="1"/>
      <c r="DO4884" s="1"/>
      <c r="DP4884" s="1"/>
      <c r="DQ4884" s="2"/>
      <c r="DR4884" s="1"/>
      <c r="DS4884" s="1"/>
      <c r="DT4884" s="1"/>
      <c r="DU4884" s="2"/>
      <c r="DV4884" s="1"/>
      <c r="DW4884" s="1"/>
    </row>
    <row r="4885" spans="1:127" x14ac:dyDescent="0.3">
      <c r="A4885" s="1"/>
      <c r="B4885" s="1"/>
      <c r="C4885" s="1"/>
      <c r="D4885" s="1"/>
      <c r="E4885" s="1"/>
      <c r="F4885" s="1"/>
      <c r="G4885" s="2"/>
      <c r="H4885" s="2"/>
      <c r="I4885" s="1"/>
      <c r="J4885" s="1"/>
      <c r="K4885" s="2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2"/>
      <c r="BF4885" s="1"/>
      <c r="BG4885" s="1"/>
      <c r="BH4885" s="1"/>
      <c r="BI4885" s="1"/>
      <c r="BJ4885" s="1"/>
      <c r="BK4885" s="1"/>
      <c r="BL4885" s="1"/>
      <c r="BM4885" s="1"/>
      <c r="BN4885" s="2"/>
      <c r="BO4885" s="1"/>
      <c r="BP4885" s="1"/>
      <c r="BQ4885" s="1"/>
      <c r="BR4885" s="2"/>
      <c r="BS4885" s="1"/>
      <c r="BT4885" s="1"/>
      <c r="BU4885" s="1"/>
      <c r="BV4885" s="1"/>
      <c r="BW4885" s="1"/>
      <c r="BX4885" s="1"/>
      <c r="BY4885" s="1"/>
      <c r="BZ4885" s="1"/>
      <c r="CA4885" s="1"/>
      <c r="CB4885" s="1"/>
      <c r="CC4885" s="1"/>
      <c r="CD4885" s="1"/>
      <c r="CE4885" s="1"/>
      <c r="CF4885" s="2"/>
      <c r="CG4885" s="1"/>
      <c r="CH4885" s="1"/>
      <c r="CI4885" s="2"/>
      <c r="CJ4885" s="1"/>
      <c r="CK4885" s="1"/>
      <c r="CL4885" s="1"/>
      <c r="CM4885" s="1"/>
      <c r="CN4885" s="1"/>
      <c r="CO4885" s="1"/>
      <c r="CP4885" s="1"/>
      <c r="CQ4885" s="1"/>
      <c r="CR4885" s="2"/>
      <c r="CS4885" s="2"/>
      <c r="CT4885" s="2"/>
      <c r="CU4885" s="2"/>
      <c r="CV4885" s="1"/>
      <c r="CW4885" s="1"/>
      <c r="CX4885" s="1"/>
      <c r="CY4885" s="1"/>
      <c r="CZ4885" s="1"/>
      <c r="DA4885" s="1"/>
      <c r="DB4885" s="1"/>
      <c r="DC4885" s="1"/>
      <c r="DD4885" s="1"/>
      <c r="DE4885" s="1"/>
      <c r="DF4885" s="1"/>
      <c r="DG4885" s="1"/>
      <c r="DH4885" s="1"/>
      <c r="DI4885" s="1"/>
      <c r="DJ4885" s="1"/>
      <c r="DK4885" s="1"/>
      <c r="DL4885" s="1"/>
      <c r="DM4885" s="1"/>
      <c r="DN4885" s="1"/>
      <c r="DO4885" s="1"/>
      <c r="DP4885" s="1"/>
      <c r="DQ4885" s="2"/>
      <c r="DR4885" s="1"/>
      <c r="DS4885" s="1"/>
      <c r="DT4885" s="1"/>
      <c r="DU4885" s="2"/>
      <c r="DV4885" s="1"/>
      <c r="DW4885" s="1"/>
    </row>
    <row r="4886" spans="1:127" x14ac:dyDescent="0.3">
      <c r="A4886" s="1"/>
      <c r="B4886" s="1"/>
      <c r="C4886" s="1"/>
      <c r="D4886" s="1"/>
      <c r="E4886" s="1"/>
      <c r="F4886" s="1"/>
      <c r="G4886" s="1"/>
      <c r="H4886" s="2"/>
      <c r="I4886" s="1"/>
      <c r="J4886" s="1"/>
      <c r="K4886" s="2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2"/>
      <c r="BF4886" s="1"/>
      <c r="BG4886" s="1"/>
      <c r="BH4886" s="1"/>
      <c r="BI4886" s="1"/>
      <c r="BJ4886" s="1"/>
      <c r="BK4886" s="1"/>
      <c r="BL4886" s="1"/>
      <c r="BM4886" s="1"/>
      <c r="BN4886" s="2"/>
      <c r="BO4886" s="1"/>
      <c r="BP4886" s="1"/>
      <c r="BQ4886" s="1"/>
      <c r="BR4886" s="2"/>
      <c r="BS4886" s="1"/>
      <c r="BT4886" s="1"/>
      <c r="BU4886" s="1"/>
      <c r="BV4886" s="1"/>
      <c r="BW4886" s="1"/>
      <c r="BX4886" s="1"/>
      <c r="BY4886" s="1"/>
      <c r="BZ4886" s="1"/>
      <c r="CA4886" s="1"/>
      <c r="CB4886" s="1"/>
      <c r="CC4886" s="1"/>
      <c r="CD4886" s="1"/>
      <c r="CE4886" s="1"/>
      <c r="CF4886" s="2"/>
      <c r="CG4886" s="1"/>
      <c r="CH4886" s="1"/>
      <c r="CI4886" s="2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2"/>
      <c r="DR4886" s="1"/>
      <c r="DS4886" s="1"/>
      <c r="DT4886" s="1"/>
      <c r="DU4886" s="2"/>
      <c r="DV4886" s="1"/>
      <c r="DW4886" s="1"/>
    </row>
    <row r="4887" spans="1:127" x14ac:dyDescent="0.3">
      <c r="A4887" s="1"/>
      <c r="B4887" s="1"/>
      <c r="C4887" s="1"/>
      <c r="D4887" s="1"/>
      <c r="E4887" s="1"/>
      <c r="F4887" s="1"/>
      <c r="G4887" s="2"/>
      <c r="H4887" s="2"/>
      <c r="I4887" s="1"/>
      <c r="J4887" s="1"/>
      <c r="K4887" s="2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2"/>
      <c r="BF4887" s="1"/>
      <c r="BG4887" s="1"/>
      <c r="BH4887" s="1"/>
      <c r="BI4887" s="1"/>
      <c r="BJ4887" s="1"/>
      <c r="BK4887" s="1"/>
      <c r="BL4887" s="1"/>
      <c r="BM4887" s="1"/>
      <c r="BN4887" s="2"/>
      <c r="BO4887" s="1"/>
      <c r="BP4887" s="1"/>
      <c r="BQ4887" s="2"/>
      <c r="BR4887" s="2"/>
      <c r="BS4887" s="1"/>
      <c r="BT4887" s="1"/>
      <c r="BU4887" s="1"/>
      <c r="BV4887" s="1"/>
      <c r="BW4887" s="1"/>
      <c r="BX4887" s="1"/>
      <c r="BY4887" s="1"/>
      <c r="BZ4887" s="1"/>
      <c r="CA4887" s="1"/>
      <c r="CB4887" s="1"/>
      <c r="CC4887" s="1"/>
      <c r="CD4887" s="1"/>
      <c r="CE4887" s="1"/>
      <c r="CF4887" s="2"/>
      <c r="CG4887" s="1"/>
      <c r="CH4887" s="1"/>
      <c r="CI4887" s="2"/>
      <c r="CJ4887" s="1"/>
      <c r="CK4887" s="1"/>
      <c r="CL4887" s="1"/>
      <c r="CM4887" s="1"/>
      <c r="CN4887" s="1"/>
      <c r="CO4887" s="1"/>
      <c r="CP4887" s="1"/>
      <c r="CQ4887" s="1"/>
      <c r="CR4887" s="2"/>
      <c r="CS4887" s="2"/>
      <c r="CT4887" s="2"/>
      <c r="CU4887" s="2"/>
      <c r="CV4887" s="1"/>
      <c r="CW4887" s="1"/>
      <c r="CX4887" s="1"/>
      <c r="CY4887" s="1"/>
      <c r="CZ4887" s="1"/>
      <c r="DA4887" s="1"/>
      <c r="DB4887" s="1"/>
      <c r="DC4887" s="1"/>
      <c r="DD4887" s="1"/>
      <c r="DE4887" s="1"/>
      <c r="DF4887" s="1"/>
      <c r="DG4887" s="1"/>
      <c r="DH4887" s="1"/>
      <c r="DI4887" s="1"/>
      <c r="DJ4887" s="1"/>
      <c r="DK4887" s="1"/>
      <c r="DL4887" s="1"/>
      <c r="DM4887" s="1"/>
      <c r="DN4887" s="1"/>
      <c r="DO4887" s="1"/>
      <c r="DP4887" s="1"/>
      <c r="DQ4887" s="2"/>
      <c r="DR4887" s="1"/>
      <c r="DS4887" s="1"/>
      <c r="DT4887" s="1"/>
      <c r="DU4887" s="2"/>
      <c r="DV4887" s="1"/>
      <c r="DW4887" s="1"/>
    </row>
    <row r="4888" spans="1:127" x14ac:dyDescent="0.3">
      <c r="A4888" s="1"/>
      <c r="B4888" s="1"/>
      <c r="C4888" s="1"/>
      <c r="D4888" s="1"/>
      <c r="E4888" s="1"/>
      <c r="F4888" s="1"/>
      <c r="G4888" s="2"/>
      <c r="H4888" s="2"/>
      <c r="I4888" s="1"/>
      <c r="J4888" s="1"/>
      <c r="K4888" s="2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2"/>
      <c r="BF4888" s="1"/>
      <c r="BG4888" s="1"/>
      <c r="BH4888" s="1"/>
      <c r="BI4888" s="1"/>
      <c r="BJ4888" s="1"/>
      <c r="BK4888" s="1"/>
      <c r="BL4888" s="1"/>
      <c r="BM4888" s="1"/>
      <c r="BN4888" s="2"/>
      <c r="BO4888" s="1"/>
      <c r="BP4888" s="1"/>
      <c r="BQ4888" s="1"/>
      <c r="BR4888" s="2"/>
      <c r="BS4888" s="1"/>
      <c r="BT4888" s="1"/>
      <c r="BU4888" s="1"/>
      <c r="BV4888" s="1"/>
      <c r="BW4888" s="1"/>
      <c r="BX4888" s="1"/>
      <c r="BY4888" s="1"/>
      <c r="BZ4888" s="1"/>
      <c r="CA4888" s="1"/>
      <c r="CB4888" s="1"/>
      <c r="CC4888" s="1"/>
      <c r="CD4888" s="1"/>
      <c r="CE4888" s="1"/>
      <c r="CF4888" s="2"/>
      <c r="CG4888" s="1"/>
      <c r="CH4888" s="1"/>
      <c r="CI4888" s="2"/>
      <c r="CJ4888" s="1"/>
      <c r="CK4888" s="1"/>
      <c r="CL4888" s="1"/>
      <c r="CM4888" s="1"/>
      <c r="CN4888" s="1"/>
      <c r="CO4888" s="1"/>
      <c r="CP4888" s="1"/>
      <c r="CQ4888" s="1"/>
      <c r="CR4888" s="2"/>
      <c r="CS4888" s="2"/>
      <c r="CT4888" s="2"/>
      <c r="CU4888" s="2"/>
      <c r="CV4888" s="1"/>
      <c r="CW4888" s="1"/>
      <c r="CX4888" s="1"/>
      <c r="CY4888" s="1"/>
      <c r="CZ4888" s="1"/>
      <c r="DA4888" s="1"/>
      <c r="DB4888" s="1"/>
      <c r="DC4888" s="1"/>
      <c r="DD4888" s="1"/>
      <c r="DE4888" s="1"/>
      <c r="DF4888" s="1"/>
      <c r="DG4888" s="1"/>
      <c r="DH4888" s="1"/>
      <c r="DI4888" s="1"/>
      <c r="DJ4888" s="1"/>
      <c r="DK4888" s="1"/>
      <c r="DL4888" s="1"/>
      <c r="DM4888" s="1"/>
      <c r="DN4888" s="1"/>
      <c r="DO4888" s="1"/>
      <c r="DP4888" s="1"/>
      <c r="DQ4888" s="2"/>
      <c r="DR4888" s="1"/>
      <c r="DS4888" s="1"/>
      <c r="DT4888" s="1"/>
      <c r="DU4888" s="2"/>
      <c r="DV4888" s="1"/>
      <c r="DW4888" s="1"/>
    </row>
    <row r="4889" spans="1:127" x14ac:dyDescent="0.3">
      <c r="A4889" s="1"/>
      <c r="B4889" s="1"/>
      <c r="C4889" s="1"/>
      <c r="D4889" s="1"/>
      <c r="E4889" s="1"/>
      <c r="F4889" s="1"/>
      <c r="G4889" s="2"/>
      <c r="H4889" s="2"/>
      <c r="I4889" s="1"/>
      <c r="J4889" s="1"/>
      <c r="K4889" s="2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2"/>
      <c r="BF4889" s="1"/>
      <c r="BG4889" s="1"/>
      <c r="BH4889" s="1"/>
      <c r="BI4889" s="1"/>
      <c r="BJ4889" s="1"/>
      <c r="BK4889" s="1"/>
      <c r="BL4889" s="1"/>
      <c r="BM4889" s="1"/>
      <c r="BN4889" s="2"/>
      <c r="BO4889" s="1"/>
      <c r="BP4889" s="1"/>
      <c r="BQ4889" s="1"/>
      <c r="BR4889" s="2"/>
      <c r="BS4889" s="1"/>
      <c r="BT4889" s="1"/>
      <c r="BU4889" s="1"/>
      <c r="BV4889" s="1"/>
      <c r="BW4889" s="1"/>
      <c r="BX4889" s="1"/>
      <c r="BY4889" s="1"/>
      <c r="BZ4889" s="1"/>
      <c r="CA4889" s="1"/>
      <c r="CB4889" s="1"/>
      <c r="CC4889" s="1"/>
      <c r="CD4889" s="1"/>
      <c r="CE4889" s="1"/>
      <c r="CF4889" s="2"/>
      <c r="CG4889" s="1"/>
      <c r="CH4889" s="1"/>
      <c r="CI4889" s="2"/>
      <c r="CJ4889" s="1"/>
      <c r="CK4889" s="1"/>
      <c r="CL4889" s="1"/>
      <c r="CM4889" s="1"/>
      <c r="CN4889" s="1"/>
      <c r="CO4889" s="1"/>
      <c r="CP4889" s="1"/>
      <c r="CQ4889" s="1"/>
      <c r="CR4889" s="2"/>
      <c r="CS4889" s="2"/>
      <c r="CT4889" s="2"/>
      <c r="CU4889" s="2"/>
      <c r="CV4889" s="1"/>
      <c r="CW4889" s="1"/>
      <c r="CX4889" s="1"/>
      <c r="CY4889" s="1"/>
      <c r="CZ4889" s="1"/>
      <c r="DA4889" s="1"/>
      <c r="DB4889" s="1"/>
      <c r="DC4889" s="1"/>
      <c r="DD4889" s="1"/>
      <c r="DE4889" s="1"/>
      <c r="DF4889" s="1"/>
      <c r="DG4889" s="1"/>
      <c r="DH4889" s="1"/>
      <c r="DI4889" s="1"/>
      <c r="DJ4889" s="1"/>
      <c r="DK4889" s="1"/>
      <c r="DL4889" s="1"/>
      <c r="DM4889" s="1"/>
      <c r="DN4889" s="1"/>
      <c r="DO4889" s="1"/>
      <c r="DP4889" s="1"/>
      <c r="DQ4889" s="2"/>
      <c r="DR4889" s="1"/>
      <c r="DS4889" s="1"/>
      <c r="DT4889" s="1"/>
      <c r="DU4889" s="2"/>
      <c r="DV4889" s="1"/>
      <c r="DW4889" s="1"/>
    </row>
    <row r="4890" spans="1:127" x14ac:dyDescent="0.3">
      <c r="A4890" s="1"/>
      <c r="B4890" s="1"/>
      <c r="C4890" s="1"/>
      <c r="D4890" s="1"/>
      <c r="E4890" s="1"/>
      <c r="F4890" s="1"/>
      <c r="G4890" s="2"/>
      <c r="H4890" s="2"/>
      <c r="I4890" s="1"/>
      <c r="J4890" s="1"/>
      <c r="K4890" s="2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2"/>
      <c r="BF4890" s="1"/>
      <c r="BG4890" s="1"/>
      <c r="BH4890" s="1"/>
      <c r="BI4890" s="1"/>
      <c r="BJ4890" s="1"/>
      <c r="BK4890" s="1"/>
      <c r="BL4890" s="1"/>
      <c r="BM4890" s="1"/>
      <c r="BN4890" s="2"/>
      <c r="BO4890" s="1"/>
      <c r="BP4890" s="1"/>
      <c r="BQ4890" s="2"/>
      <c r="BR4890" s="2"/>
      <c r="BS4890" s="1"/>
      <c r="BT4890" s="1"/>
      <c r="BU4890" s="1"/>
      <c r="BV4890" s="1"/>
      <c r="BW4890" s="1"/>
      <c r="BX4890" s="1"/>
      <c r="BY4890" s="1"/>
      <c r="BZ4890" s="1"/>
      <c r="CA4890" s="1"/>
      <c r="CB4890" s="1"/>
      <c r="CC4890" s="1"/>
      <c r="CD4890" s="1"/>
      <c r="CE4890" s="1"/>
      <c r="CF4890" s="2"/>
      <c r="CG4890" s="1"/>
      <c r="CH4890" s="1"/>
      <c r="CI4890" s="2"/>
      <c r="CJ4890" s="1"/>
      <c r="CK4890" s="1"/>
      <c r="CL4890" s="1"/>
      <c r="CM4890" s="1"/>
      <c r="CN4890" s="1"/>
      <c r="CO4890" s="1"/>
      <c r="CP4890" s="1"/>
      <c r="CQ4890" s="1"/>
      <c r="CR4890" s="2"/>
      <c r="CS4890" s="2"/>
      <c r="CT4890" s="2"/>
      <c r="CU4890" s="2"/>
      <c r="CV4890" s="1"/>
      <c r="CW4890" s="1"/>
      <c r="CX4890" s="1"/>
      <c r="CY4890" s="1"/>
      <c r="CZ4890" s="1"/>
      <c r="DA4890" s="1"/>
      <c r="DB4890" s="1"/>
      <c r="DC4890" s="1"/>
      <c r="DD4890" s="1"/>
      <c r="DE4890" s="1"/>
      <c r="DF4890" s="1"/>
      <c r="DG4890" s="1"/>
      <c r="DH4890" s="1"/>
      <c r="DI4890" s="1"/>
      <c r="DJ4890" s="1"/>
      <c r="DK4890" s="1"/>
      <c r="DL4890" s="1"/>
      <c r="DM4890" s="1"/>
      <c r="DN4890" s="1"/>
      <c r="DO4890" s="1"/>
      <c r="DP4890" s="1"/>
      <c r="DQ4890" s="2"/>
      <c r="DR4890" s="1"/>
      <c r="DS4890" s="1"/>
      <c r="DT4890" s="1"/>
      <c r="DU4890" s="2"/>
      <c r="DV4890" s="1"/>
      <c r="DW4890" s="1"/>
    </row>
    <row r="4891" spans="1:127" x14ac:dyDescent="0.3">
      <c r="A4891" s="1"/>
      <c r="B4891" s="1"/>
      <c r="C4891" s="1"/>
      <c r="D4891" s="1"/>
      <c r="E4891" s="1"/>
      <c r="F4891" s="1"/>
      <c r="G4891" s="2"/>
      <c r="H4891" s="2"/>
      <c r="I4891" s="1"/>
      <c r="J4891" s="1"/>
      <c r="K4891" s="2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2"/>
      <c r="BF4891" s="1"/>
      <c r="BG4891" s="1"/>
      <c r="BH4891" s="1"/>
      <c r="BI4891" s="1"/>
      <c r="BJ4891" s="1"/>
      <c r="BK4891" s="1"/>
      <c r="BL4891" s="1"/>
      <c r="BM4891" s="1"/>
      <c r="BN4891" s="2"/>
      <c r="BO4891" s="1"/>
      <c r="BP4891" s="1"/>
      <c r="BQ4891" s="2"/>
      <c r="BR4891" s="2"/>
      <c r="BS4891" s="1"/>
      <c r="BT4891" s="1"/>
      <c r="BU4891" s="1"/>
      <c r="BV4891" s="1"/>
      <c r="BW4891" s="1"/>
      <c r="BX4891" s="1"/>
      <c r="BY4891" s="1"/>
      <c r="BZ4891" s="1"/>
      <c r="CA4891" s="1"/>
      <c r="CB4891" s="1"/>
      <c r="CC4891" s="1"/>
      <c r="CD4891" s="1"/>
      <c r="CE4891" s="1"/>
      <c r="CF4891" s="2"/>
      <c r="CG4891" s="1"/>
      <c r="CH4891" s="1"/>
      <c r="CI4891" s="2"/>
      <c r="CJ4891" s="1"/>
      <c r="CK4891" s="1"/>
      <c r="CL4891" s="1"/>
      <c r="CM4891" s="1"/>
      <c r="CN4891" s="1"/>
      <c r="CO4891" s="1"/>
      <c r="CP4891" s="1"/>
      <c r="CQ4891" s="1"/>
      <c r="CR4891" s="2"/>
      <c r="CS4891" s="2"/>
      <c r="CT4891" s="2"/>
      <c r="CU4891" s="2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2"/>
      <c r="DR4891" s="1"/>
      <c r="DS4891" s="1"/>
      <c r="DT4891" s="1"/>
      <c r="DU4891" s="2"/>
      <c r="DV4891" s="1"/>
      <c r="DW4891" s="1"/>
    </row>
    <row r="4892" spans="1:127" x14ac:dyDescent="0.3">
      <c r="A4892" s="1"/>
      <c r="B4892" s="1"/>
      <c r="C4892" s="1"/>
      <c r="D4892" s="1"/>
      <c r="E4892" s="1"/>
      <c r="F4892" s="1"/>
      <c r="G4892" s="2"/>
      <c r="H4892" s="2"/>
      <c r="I4892" s="1"/>
      <c r="J4892" s="1"/>
      <c r="K4892" s="2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2"/>
      <c r="BF4892" s="1"/>
      <c r="BG4892" s="1"/>
      <c r="BH4892" s="1"/>
      <c r="BI4892" s="1"/>
      <c r="BJ4892" s="1"/>
      <c r="BK4892" s="1"/>
      <c r="BL4892" s="1"/>
      <c r="BM4892" s="1"/>
      <c r="BN4892" s="2"/>
      <c r="BO4892" s="1"/>
      <c r="BP4892" s="1"/>
      <c r="BQ4892" s="1"/>
      <c r="BR4892" s="2"/>
      <c r="BS4892" s="1"/>
      <c r="BT4892" s="1"/>
      <c r="BU4892" s="1"/>
      <c r="BV4892" s="1"/>
      <c r="BW4892" s="1"/>
      <c r="BX4892" s="1"/>
      <c r="BY4892" s="1"/>
      <c r="BZ4892" s="1"/>
      <c r="CA4892" s="1"/>
      <c r="CB4892" s="1"/>
      <c r="CC4892" s="1"/>
      <c r="CD4892" s="1"/>
      <c r="CE4892" s="1"/>
      <c r="CF4892" s="2"/>
      <c r="CG4892" s="1"/>
      <c r="CH4892" s="1"/>
      <c r="CI4892" s="2"/>
      <c r="CJ4892" s="1"/>
      <c r="CK4892" s="1"/>
      <c r="CL4892" s="1"/>
      <c r="CM4892" s="1"/>
      <c r="CN4892" s="1"/>
      <c r="CO4892" s="1"/>
      <c r="CP4892" s="1"/>
      <c r="CQ4892" s="1"/>
      <c r="CR4892" s="2"/>
      <c r="CS4892" s="2"/>
      <c r="CT4892" s="2"/>
      <c r="CU4892" s="2"/>
      <c r="CV4892" s="1"/>
      <c r="CW4892" s="1"/>
      <c r="CX4892" s="1"/>
      <c r="CY4892" s="1"/>
      <c r="CZ4892" s="1"/>
      <c r="DA4892" s="1"/>
      <c r="DB4892" s="1"/>
      <c r="DC4892" s="1"/>
      <c r="DD4892" s="1"/>
      <c r="DE4892" s="1"/>
      <c r="DF4892" s="1"/>
      <c r="DG4892" s="1"/>
      <c r="DH4892" s="1"/>
      <c r="DI4892" s="1"/>
      <c r="DJ4892" s="1"/>
      <c r="DK4892" s="1"/>
      <c r="DL4892" s="1"/>
      <c r="DM4892" s="1"/>
      <c r="DN4892" s="1"/>
      <c r="DO4892" s="1"/>
      <c r="DP4892" s="1"/>
      <c r="DQ4892" s="2"/>
      <c r="DR4892" s="1"/>
      <c r="DS4892" s="1"/>
      <c r="DT4892" s="1"/>
      <c r="DU4892" s="2"/>
      <c r="DV4892" s="1"/>
      <c r="DW4892" s="1"/>
    </row>
    <row r="4893" spans="1:127" x14ac:dyDescent="0.3">
      <c r="A4893" s="1"/>
      <c r="B4893" s="1"/>
      <c r="C4893" s="1"/>
      <c r="D4893" s="1"/>
      <c r="E4893" s="1"/>
      <c r="F4893" s="1"/>
      <c r="G4893" s="2"/>
      <c r="H4893" s="2"/>
      <c r="I4893" s="1"/>
      <c r="J4893" s="1"/>
      <c r="K4893" s="2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2"/>
      <c r="BF4893" s="1"/>
      <c r="BG4893" s="1"/>
      <c r="BH4893" s="1"/>
      <c r="BI4893" s="1"/>
      <c r="BJ4893" s="1"/>
      <c r="BK4893" s="1"/>
      <c r="BL4893" s="1"/>
      <c r="BM4893" s="1"/>
      <c r="BN4893" s="2"/>
      <c r="BO4893" s="1"/>
      <c r="BP4893" s="1"/>
      <c r="BQ4893" s="1"/>
      <c r="BR4893" s="2"/>
      <c r="BS4893" s="1"/>
      <c r="BT4893" s="1"/>
      <c r="BU4893" s="1"/>
      <c r="BV4893" s="1"/>
      <c r="BW4893" s="1"/>
      <c r="BX4893" s="1"/>
      <c r="BY4893" s="1"/>
      <c r="BZ4893" s="1"/>
      <c r="CA4893" s="1"/>
      <c r="CB4893" s="1"/>
      <c r="CC4893" s="1"/>
      <c r="CD4893" s="1"/>
      <c r="CE4893" s="1"/>
      <c r="CF4893" s="2"/>
      <c r="CG4893" s="1"/>
      <c r="CH4893" s="1"/>
      <c r="CI4893" s="2"/>
      <c r="CJ4893" s="1"/>
      <c r="CK4893" s="1"/>
      <c r="CL4893" s="1"/>
      <c r="CM4893" s="1"/>
      <c r="CN4893" s="1"/>
      <c r="CO4893" s="1"/>
      <c r="CP4893" s="1"/>
      <c r="CQ4893" s="1"/>
      <c r="CR4893" s="2"/>
      <c r="CS4893" s="2"/>
      <c r="CT4893" s="2"/>
      <c r="CU4893" s="2"/>
      <c r="CV4893" s="1"/>
      <c r="CW4893" s="1"/>
      <c r="CX4893" s="1"/>
      <c r="CY4893" s="1"/>
      <c r="CZ4893" s="1"/>
      <c r="DA4893" s="1"/>
      <c r="DB4893" s="1"/>
      <c r="DC4893" s="1"/>
      <c r="DD4893" s="1"/>
      <c r="DE4893" s="1"/>
      <c r="DF4893" s="1"/>
      <c r="DG4893" s="1"/>
      <c r="DH4893" s="1"/>
      <c r="DI4893" s="1"/>
      <c r="DJ4893" s="1"/>
      <c r="DK4893" s="1"/>
      <c r="DL4893" s="1"/>
      <c r="DM4893" s="1"/>
      <c r="DN4893" s="1"/>
      <c r="DO4893" s="1"/>
      <c r="DP4893" s="1"/>
      <c r="DQ4893" s="2"/>
      <c r="DR4893" s="1"/>
      <c r="DS4893" s="1"/>
      <c r="DT4893" s="1"/>
      <c r="DU4893" s="2"/>
      <c r="DV4893" s="1"/>
      <c r="DW4893" s="1"/>
    </row>
    <row r="4894" spans="1:127" x14ac:dyDescent="0.3">
      <c r="A4894" s="1"/>
      <c r="B4894" s="1"/>
      <c r="C4894" s="1"/>
      <c r="D4894" s="1"/>
      <c r="E4894" s="1"/>
      <c r="F4894" s="1"/>
      <c r="G4894" s="2"/>
      <c r="H4894" s="2"/>
      <c r="I4894" s="1"/>
      <c r="J4894" s="1"/>
      <c r="K4894" s="2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2"/>
      <c r="BF4894" s="1"/>
      <c r="BG4894" s="1"/>
      <c r="BH4894" s="1"/>
      <c r="BI4894" s="1"/>
      <c r="BJ4894" s="1"/>
      <c r="BK4894" s="1"/>
      <c r="BL4894" s="1"/>
      <c r="BM4894" s="1"/>
      <c r="BN4894" s="2"/>
      <c r="BO4894" s="1"/>
      <c r="BP4894" s="1"/>
      <c r="BQ4894" s="1"/>
      <c r="BR4894" s="2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2"/>
      <c r="CG4894" s="1"/>
      <c r="CH4894" s="1"/>
      <c r="CI4894" s="2"/>
      <c r="CJ4894" s="1"/>
      <c r="CK4894" s="1"/>
      <c r="CL4894" s="1"/>
      <c r="CM4894" s="1"/>
      <c r="CN4894" s="1"/>
      <c r="CO4894" s="1"/>
      <c r="CP4894" s="1"/>
      <c r="CQ4894" s="1"/>
      <c r="CR4894" s="2"/>
      <c r="CS4894" s="2"/>
      <c r="CT4894" s="2"/>
      <c r="CU4894" s="2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2"/>
      <c r="DR4894" s="1"/>
      <c r="DS4894" s="1"/>
      <c r="DT4894" s="1"/>
      <c r="DU4894" s="2"/>
      <c r="DV4894" s="1"/>
      <c r="DW4894" s="1"/>
    </row>
    <row r="4895" spans="1:127" x14ac:dyDescent="0.3">
      <c r="A4895" s="1"/>
      <c r="B4895" s="1"/>
      <c r="C4895" s="1"/>
      <c r="D4895" s="1"/>
      <c r="E4895" s="1"/>
      <c r="F4895" s="1"/>
      <c r="G4895" s="2"/>
      <c r="H4895" s="2"/>
      <c r="I4895" s="1"/>
      <c r="J4895" s="1"/>
      <c r="K4895" s="2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2"/>
      <c r="BF4895" s="1"/>
      <c r="BG4895" s="1"/>
      <c r="BH4895" s="1"/>
      <c r="BI4895" s="1"/>
      <c r="BJ4895" s="1"/>
      <c r="BK4895" s="1"/>
      <c r="BL4895" s="1"/>
      <c r="BM4895" s="1"/>
      <c r="BN4895" s="2"/>
      <c r="BO4895" s="1"/>
      <c r="BP4895" s="1"/>
      <c r="BQ4895" s="1"/>
      <c r="BR4895" s="2"/>
      <c r="BS4895" s="1"/>
      <c r="BT4895" s="1"/>
      <c r="BU4895" s="1"/>
      <c r="BV4895" s="1"/>
      <c r="BW4895" s="1"/>
      <c r="BX4895" s="1"/>
      <c r="BY4895" s="1"/>
      <c r="BZ4895" s="1"/>
      <c r="CA4895" s="1"/>
      <c r="CB4895" s="1"/>
      <c r="CC4895" s="1"/>
      <c r="CD4895" s="1"/>
      <c r="CE4895" s="1"/>
      <c r="CF4895" s="2"/>
      <c r="CG4895" s="1"/>
      <c r="CH4895" s="1"/>
      <c r="CI4895" s="2"/>
      <c r="CJ4895" s="1"/>
      <c r="CK4895" s="1"/>
      <c r="CL4895" s="1"/>
      <c r="CM4895" s="1"/>
      <c r="CN4895" s="1"/>
      <c r="CO4895" s="1"/>
      <c r="CP4895" s="1"/>
      <c r="CQ4895" s="1"/>
      <c r="CR4895" s="2"/>
      <c r="CS4895" s="2"/>
      <c r="CT4895" s="2"/>
      <c r="CU4895" s="2"/>
      <c r="CV4895" s="1"/>
      <c r="CW4895" s="1"/>
      <c r="CX4895" s="1"/>
      <c r="CY4895" s="1"/>
      <c r="CZ4895" s="1"/>
      <c r="DA4895" s="1"/>
      <c r="DB4895" s="1"/>
      <c r="DC4895" s="1"/>
      <c r="DD4895" s="1"/>
      <c r="DE4895" s="1"/>
      <c r="DF4895" s="1"/>
      <c r="DG4895" s="1"/>
      <c r="DH4895" s="1"/>
      <c r="DI4895" s="1"/>
      <c r="DJ4895" s="1"/>
      <c r="DK4895" s="1"/>
      <c r="DL4895" s="1"/>
      <c r="DM4895" s="1"/>
      <c r="DN4895" s="1"/>
      <c r="DO4895" s="1"/>
      <c r="DP4895" s="1"/>
      <c r="DQ4895" s="2"/>
      <c r="DR4895" s="1"/>
      <c r="DS4895" s="1"/>
      <c r="DT4895" s="1"/>
      <c r="DU4895" s="2"/>
      <c r="DV4895" s="1"/>
      <c r="DW4895" s="1"/>
    </row>
    <row r="4896" spans="1:127" x14ac:dyDescent="0.3">
      <c r="A4896" s="1"/>
      <c r="B4896" s="1"/>
      <c r="C4896" s="1"/>
      <c r="D4896" s="1"/>
      <c r="E4896" s="1"/>
      <c r="F4896" s="1"/>
      <c r="G4896" s="2"/>
      <c r="H4896" s="2"/>
      <c r="I4896" s="1"/>
      <c r="J4896" s="1"/>
      <c r="K4896" s="2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2"/>
      <c r="BF4896" s="1"/>
      <c r="BG4896" s="1"/>
      <c r="BH4896" s="1"/>
      <c r="BI4896" s="1"/>
      <c r="BJ4896" s="1"/>
      <c r="BK4896" s="1"/>
      <c r="BL4896" s="1"/>
      <c r="BM4896" s="1"/>
      <c r="BN4896" s="2"/>
      <c r="BO4896" s="1"/>
      <c r="BP4896" s="1"/>
      <c r="BQ4896" s="2"/>
      <c r="BR4896" s="2"/>
      <c r="BS4896" s="1"/>
      <c r="BT4896" s="1"/>
      <c r="BU4896" s="1"/>
      <c r="BV4896" s="1"/>
      <c r="BW4896" s="1"/>
      <c r="BX4896" s="1"/>
      <c r="BY4896" s="1"/>
      <c r="BZ4896" s="1"/>
      <c r="CA4896" s="1"/>
      <c r="CB4896" s="1"/>
      <c r="CC4896" s="1"/>
      <c r="CD4896" s="1"/>
      <c r="CE4896" s="1"/>
      <c r="CF4896" s="2"/>
      <c r="CG4896" s="1"/>
      <c r="CH4896" s="1"/>
      <c r="CI4896" s="2"/>
      <c r="CJ4896" s="1"/>
      <c r="CK4896" s="1"/>
      <c r="CL4896" s="1"/>
      <c r="CM4896" s="1"/>
      <c r="CN4896" s="1"/>
      <c r="CO4896" s="1"/>
      <c r="CP4896" s="1"/>
      <c r="CQ4896" s="1"/>
      <c r="CR4896" s="2"/>
      <c r="CS4896" s="2"/>
      <c r="CT4896" s="2"/>
      <c r="CU4896" s="2"/>
      <c r="CV4896" s="1"/>
      <c r="CW4896" s="1"/>
      <c r="CX4896" s="1"/>
      <c r="CY4896" s="1"/>
      <c r="CZ4896" s="1"/>
      <c r="DA4896" s="1"/>
      <c r="DB4896" s="1"/>
      <c r="DC4896" s="1"/>
      <c r="DD4896" s="1"/>
      <c r="DE4896" s="1"/>
      <c r="DF4896" s="1"/>
      <c r="DG4896" s="1"/>
      <c r="DH4896" s="1"/>
      <c r="DI4896" s="1"/>
      <c r="DJ4896" s="1"/>
      <c r="DK4896" s="1"/>
      <c r="DL4896" s="1"/>
      <c r="DM4896" s="1"/>
      <c r="DN4896" s="1"/>
      <c r="DO4896" s="1"/>
      <c r="DP4896" s="1"/>
      <c r="DQ4896" s="2"/>
      <c r="DR4896" s="1"/>
      <c r="DS4896" s="1"/>
      <c r="DT4896" s="1"/>
      <c r="DU4896" s="2"/>
      <c r="DV4896" s="1"/>
      <c r="DW4896" s="1"/>
    </row>
    <row r="4897" spans="1:127" x14ac:dyDescent="0.3">
      <c r="A4897" s="1"/>
      <c r="B4897" s="1"/>
      <c r="C4897" s="1"/>
      <c r="D4897" s="1"/>
      <c r="E4897" s="1"/>
      <c r="F4897" s="1"/>
      <c r="G4897" s="2"/>
      <c r="H4897" s="2"/>
      <c r="I4897" s="1"/>
      <c r="J4897" s="1"/>
      <c r="K4897" s="2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2"/>
      <c r="BF4897" s="1"/>
      <c r="BG4897" s="1"/>
      <c r="BH4897" s="1"/>
      <c r="BI4897" s="1"/>
      <c r="BJ4897" s="1"/>
      <c r="BK4897" s="1"/>
      <c r="BL4897" s="1"/>
      <c r="BM4897" s="1"/>
      <c r="BN4897" s="2"/>
      <c r="BO4897" s="1"/>
      <c r="BP4897" s="1"/>
      <c r="BQ4897" s="2"/>
      <c r="BR4897" s="2"/>
      <c r="BS4897" s="1"/>
      <c r="BT4897" s="1"/>
      <c r="BU4897" s="1"/>
      <c r="BV4897" s="1"/>
      <c r="BW4897" s="1"/>
      <c r="BX4897" s="1"/>
      <c r="BY4897" s="1"/>
      <c r="BZ4897" s="1"/>
      <c r="CA4897" s="1"/>
      <c r="CB4897" s="1"/>
      <c r="CC4897" s="1"/>
      <c r="CD4897" s="1"/>
      <c r="CE4897" s="1"/>
      <c r="CF4897" s="2"/>
      <c r="CG4897" s="1"/>
      <c r="CH4897" s="1"/>
      <c r="CI4897" s="2"/>
      <c r="CJ4897" s="1"/>
      <c r="CK4897" s="1"/>
      <c r="CL4897" s="1"/>
      <c r="CM4897" s="1"/>
      <c r="CN4897" s="1"/>
      <c r="CO4897" s="1"/>
      <c r="CP4897" s="1"/>
      <c r="CQ4897" s="1"/>
      <c r="CR4897" s="2"/>
      <c r="CS4897" s="2"/>
      <c r="CT4897" s="2"/>
      <c r="CU4897" s="2"/>
      <c r="CV4897" s="1"/>
      <c r="CW4897" s="1"/>
      <c r="CX4897" s="1"/>
      <c r="CY4897" s="1"/>
      <c r="CZ4897" s="1"/>
      <c r="DA4897" s="1"/>
      <c r="DB4897" s="1"/>
      <c r="DC4897" s="1"/>
      <c r="DD4897" s="1"/>
      <c r="DE4897" s="1"/>
      <c r="DF4897" s="1"/>
      <c r="DG4897" s="1"/>
      <c r="DH4897" s="1"/>
      <c r="DI4897" s="1"/>
      <c r="DJ4897" s="1"/>
      <c r="DK4897" s="1"/>
      <c r="DL4897" s="1"/>
      <c r="DM4897" s="1"/>
      <c r="DN4897" s="1"/>
      <c r="DO4897" s="1"/>
      <c r="DP4897" s="1"/>
      <c r="DQ4897" s="2"/>
      <c r="DR4897" s="1"/>
      <c r="DS4897" s="1"/>
      <c r="DT4897" s="1"/>
      <c r="DU4897" s="2"/>
      <c r="DV4897" s="1"/>
      <c r="DW4897" s="1"/>
    </row>
    <row r="4898" spans="1:127" x14ac:dyDescent="0.3">
      <c r="A4898" s="1"/>
      <c r="B4898" s="1"/>
      <c r="C4898" s="1"/>
      <c r="D4898" s="1"/>
      <c r="E4898" s="1"/>
      <c r="F4898" s="1"/>
      <c r="G4898" s="2"/>
      <c r="H4898" s="2"/>
      <c r="I4898" s="1"/>
      <c r="J4898" s="1"/>
      <c r="K4898" s="2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2"/>
      <c r="BF4898" s="1"/>
      <c r="BG4898" s="1"/>
      <c r="BH4898" s="1"/>
      <c r="BI4898" s="1"/>
      <c r="BJ4898" s="1"/>
      <c r="BK4898" s="1"/>
      <c r="BL4898" s="1"/>
      <c r="BM4898" s="1"/>
      <c r="BN4898" s="2"/>
      <c r="BO4898" s="1"/>
      <c r="BP4898" s="1"/>
      <c r="BQ4898" s="1"/>
      <c r="BR4898" s="2"/>
      <c r="BS4898" s="1"/>
      <c r="BT4898" s="1"/>
      <c r="BU4898" s="1"/>
      <c r="BV4898" s="1"/>
      <c r="BW4898" s="1"/>
      <c r="BX4898" s="1"/>
      <c r="BY4898" s="1"/>
      <c r="BZ4898" s="1"/>
      <c r="CA4898" s="1"/>
      <c r="CB4898" s="1"/>
      <c r="CC4898" s="1"/>
      <c r="CD4898" s="1"/>
      <c r="CE4898" s="1"/>
      <c r="CF4898" s="2"/>
      <c r="CG4898" s="1"/>
      <c r="CH4898" s="1"/>
      <c r="CI4898" s="2"/>
      <c r="CJ4898" s="1"/>
      <c r="CK4898" s="1"/>
      <c r="CL4898" s="1"/>
      <c r="CM4898" s="1"/>
      <c r="CN4898" s="1"/>
      <c r="CO4898" s="1"/>
      <c r="CP4898" s="1"/>
      <c r="CQ4898" s="1"/>
      <c r="CR4898" s="2"/>
      <c r="CS4898" s="2"/>
      <c r="CT4898" s="2"/>
      <c r="CU4898" s="2"/>
      <c r="CV4898" s="1"/>
      <c r="CW4898" s="1"/>
      <c r="CX4898" s="1"/>
      <c r="CY4898" s="1"/>
      <c r="CZ4898" s="1"/>
      <c r="DA4898" s="1"/>
      <c r="DB4898" s="1"/>
      <c r="DC4898" s="1"/>
      <c r="DD4898" s="1"/>
      <c r="DE4898" s="1"/>
      <c r="DF4898" s="1"/>
      <c r="DG4898" s="1"/>
      <c r="DH4898" s="1"/>
      <c r="DI4898" s="1"/>
      <c r="DJ4898" s="1"/>
      <c r="DK4898" s="1"/>
      <c r="DL4898" s="1"/>
      <c r="DM4898" s="1"/>
      <c r="DN4898" s="1"/>
      <c r="DO4898" s="1"/>
      <c r="DP4898" s="1"/>
      <c r="DQ4898" s="2"/>
      <c r="DR4898" s="1"/>
      <c r="DS4898" s="1"/>
      <c r="DT4898" s="1"/>
      <c r="DU4898" s="2"/>
      <c r="DV4898" s="1"/>
      <c r="DW4898" s="1"/>
    </row>
    <row r="4899" spans="1:127" x14ac:dyDescent="0.3">
      <c r="A4899" s="1"/>
      <c r="B4899" s="1"/>
      <c r="C4899" s="1"/>
      <c r="D4899" s="1"/>
      <c r="E4899" s="1"/>
      <c r="F4899" s="1"/>
      <c r="G4899" s="2"/>
      <c r="H4899" s="2"/>
      <c r="I4899" s="1"/>
      <c r="J4899" s="1"/>
      <c r="K4899" s="2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2"/>
      <c r="BF4899" s="1"/>
      <c r="BG4899" s="1"/>
      <c r="BH4899" s="1"/>
      <c r="BI4899" s="1"/>
      <c r="BJ4899" s="1"/>
      <c r="BK4899" s="1"/>
      <c r="BL4899" s="1"/>
      <c r="BM4899" s="1"/>
      <c r="BN4899" s="2"/>
      <c r="BO4899" s="1"/>
      <c r="BP4899" s="1"/>
      <c r="BQ4899" s="1"/>
      <c r="BR4899" s="2"/>
      <c r="BS4899" s="1"/>
      <c r="BT4899" s="1"/>
      <c r="BU4899" s="1"/>
      <c r="BV4899" s="1"/>
      <c r="BW4899" s="1"/>
      <c r="BX4899" s="1"/>
      <c r="BY4899" s="1"/>
      <c r="BZ4899" s="1"/>
      <c r="CA4899" s="1"/>
      <c r="CB4899" s="1"/>
      <c r="CC4899" s="1"/>
      <c r="CD4899" s="1"/>
      <c r="CE4899" s="1"/>
      <c r="CF4899" s="2"/>
      <c r="CG4899" s="1"/>
      <c r="CH4899" s="1"/>
      <c r="CI4899" s="2"/>
      <c r="CJ4899" s="1"/>
      <c r="CK4899" s="1"/>
      <c r="CL4899" s="1"/>
      <c r="CM4899" s="1"/>
      <c r="CN4899" s="1"/>
      <c r="CO4899" s="1"/>
      <c r="CP4899" s="1"/>
      <c r="CQ4899" s="1"/>
      <c r="CR4899" s="2"/>
      <c r="CS4899" s="2"/>
      <c r="CT4899" s="2"/>
      <c r="CU4899" s="2"/>
      <c r="CV4899" s="1"/>
      <c r="CW4899" s="1"/>
      <c r="CX4899" s="1"/>
      <c r="CY4899" s="1"/>
      <c r="CZ4899" s="1"/>
      <c r="DA4899" s="1"/>
      <c r="DB4899" s="1"/>
      <c r="DC4899" s="1"/>
      <c r="DD4899" s="1"/>
      <c r="DE4899" s="1"/>
      <c r="DF4899" s="1"/>
      <c r="DG4899" s="1"/>
      <c r="DH4899" s="1"/>
      <c r="DI4899" s="1"/>
      <c r="DJ4899" s="1"/>
      <c r="DK4899" s="1"/>
      <c r="DL4899" s="1"/>
      <c r="DM4899" s="1"/>
      <c r="DN4899" s="1"/>
      <c r="DO4899" s="1"/>
      <c r="DP4899" s="1"/>
      <c r="DQ4899" s="2"/>
      <c r="DR4899" s="1"/>
      <c r="DS4899" s="1"/>
      <c r="DT4899" s="1"/>
      <c r="DU4899" s="2"/>
      <c r="DV4899" s="1"/>
      <c r="DW4899" s="1"/>
    </row>
    <row r="4900" spans="1:127" x14ac:dyDescent="0.3">
      <c r="A4900" s="1"/>
      <c r="B4900" s="1"/>
      <c r="C4900" s="1"/>
      <c r="D4900" s="1"/>
      <c r="E4900" s="1"/>
      <c r="F4900" s="1"/>
      <c r="G4900" s="2"/>
      <c r="H4900" s="2"/>
      <c r="I4900" s="1"/>
      <c r="J4900" s="1"/>
      <c r="K4900" s="2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2"/>
      <c r="BF4900" s="1"/>
      <c r="BG4900" s="1"/>
      <c r="BH4900" s="1"/>
      <c r="BI4900" s="1"/>
      <c r="BJ4900" s="1"/>
      <c r="BK4900" s="1"/>
      <c r="BL4900" s="1"/>
      <c r="BM4900" s="1"/>
      <c r="BN4900" s="2"/>
      <c r="BO4900" s="1"/>
      <c r="BP4900" s="1"/>
      <c r="BQ4900" s="1"/>
      <c r="BR4900" s="2"/>
      <c r="BS4900" s="1"/>
      <c r="BT4900" s="1"/>
      <c r="BU4900" s="1"/>
      <c r="BV4900" s="1"/>
      <c r="BW4900" s="1"/>
      <c r="BX4900" s="1"/>
      <c r="BY4900" s="1"/>
      <c r="BZ4900" s="1"/>
      <c r="CA4900" s="1"/>
      <c r="CB4900" s="1"/>
      <c r="CC4900" s="1"/>
      <c r="CD4900" s="1"/>
      <c r="CE4900" s="1"/>
      <c r="CF4900" s="2"/>
      <c r="CG4900" s="1"/>
      <c r="CH4900" s="1"/>
      <c r="CI4900" s="2"/>
      <c r="CJ4900" s="1"/>
      <c r="CK4900" s="1"/>
      <c r="CL4900" s="1"/>
      <c r="CM4900" s="1"/>
      <c r="CN4900" s="1"/>
      <c r="CO4900" s="1"/>
      <c r="CP4900" s="1"/>
      <c r="CQ4900" s="1"/>
      <c r="CR4900" s="2"/>
      <c r="CS4900" s="2"/>
      <c r="CT4900" s="2"/>
      <c r="CU4900" s="2"/>
      <c r="CV4900" s="1"/>
      <c r="CW4900" s="1"/>
      <c r="CX4900" s="1"/>
      <c r="CY4900" s="1"/>
      <c r="CZ4900" s="1"/>
      <c r="DA4900" s="1"/>
      <c r="DB4900" s="1"/>
      <c r="DC4900" s="1"/>
      <c r="DD4900" s="1"/>
      <c r="DE4900" s="1"/>
      <c r="DF4900" s="1"/>
      <c r="DG4900" s="1"/>
      <c r="DH4900" s="1"/>
      <c r="DI4900" s="1"/>
      <c r="DJ4900" s="1"/>
      <c r="DK4900" s="1"/>
      <c r="DL4900" s="1"/>
      <c r="DM4900" s="1"/>
      <c r="DN4900" s="1"/>
      <c r="DO4900" s="1"/>
      <c r="DP4900" s="1"/>
      <c r="DQ4900" s="2"/>
      <c r="DR4900" s="1"/>
      <c r="DS4900" s="1"/>
      <c r="DT4900" s="1"/>
      <c r="DU4900" s="2"/>
      <c r="DV4900" s="1"/>
      <c r="DW4900" s="1"/>
    </row>
    <row r="4901" spans="1:127" x14ac:dyDescent="0.3">
      <c r="A4901" s="1"/>
      <c r="B4901" s="1"/>
      <c r="C4901" s="1"/>
      <c r="D4901" s="1"/>
      <c r="E4901" s="1"/>
      <c r="F4901" s="1"/>
      <c r="G4901" s="2"/>
      <c r="H4901" s="2"/>
      <c r="I4901" s="1"/>
      <c r="J4901" s="1"/>
      <c r="K4901" s="2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2"/>
      <c r="BF4901" s="1"/>
      <c r="BG4901" s="1"/>
      <c r="BH4901" s="1"/>
      <c r="BI4901" s="1"/>
      <c r="BJ4901" s="1"/>
      <c r="BK4901" s="1"/>
      <c r="BL4901" s="1"/>
      <c r="BM4901" s="1"/>
      <c r="BN4901" s="2"/>
      <c r="BO4901" s="1"/>
      <c r="BP4901" s="1"/>
      <c r="BQ4901" s="1"/>
      <c r="BR4901" s="2"/>
      <c r="BS4901" s="1"/>
      <c r="BT4901" s="1"/>
      <c r="BU4901" s="1"/>
      <c r="BV4901" s="1"/>
      <c r="BW4901" s="1"/>
      <c r="BX4901" s="1"/>
      <c r="BY4901" s="1"/>
      <c r="BZ4901" s="1"/>
      <c r="CA4901" s="1"/>
      <c r="CB4901" s="1"/>
      <c r="CC4901" s="1"/>
      <c r="CD4901" s="1"/>
      <c r="CE4901" s="1"/>
      <c r="CF4901" s="2"/>
      <c r="CG4901" s="1"/>
      <c r="CH4901" s="1"/>
      <c r="CI4901" s="2"/>
      <c r="CJ4901" s="1"/>
      <c r="CK4901" s="1"/>
      <c r="CL4901" s="1"/>
      <c r="CM4901" s="1"/>
      <c r="CN4901" s="1"/>
      <c r="CO4901" s="1"/>
      <c r="CP4901" s="1"/>
      <c r="CQ4901" s="1"/>
      <c r="CR4901" s="2"/>
      <c r="CS4901" s="2"/>
      <c r="CT4901" s="2"/>
      <c r="CU4901" s="2"/>
      <c r="CV4901" s="1"/>
      <c r="CW4901" s="1"/>
      <c r="CX4901" s="1"/>
      <c r="CY4901" s="1"/>
      <c r="CZ4901" s="1"/>
      <c r="DA4901" s="1"/>
      <c r="DB4901" s="1"/>
      <c r="DC4901" s="1"/>
      <c r="DD4901" s="1"/>
      <c r="DE4901" s="1"/>
      <c r="DF4901" s="1"/>
      <c r="DG4901" s="1"/>
      <c r="DH4901" s="1"/>
      <c r="DI4901" s="1"/>
      <c r="DJ4901" s="1"/>
      <c r="DK4901" s="1"/>
      <c r="DL4901" s="1"/>
      <c r="DM4901" s="1"/>
      <c r="DN4901" s="1"/>
      <c r="DO4901" s="1"/>
      <c r="DP4901" s="1"/>
      <c r="DQ4901" s="2"/>
      <c r="DR4901" s="1"/>
      <c r="DS4901" s="1"/>
      <c r="DT4901" s="1"/>
      <c r="DU4901" s="2"/>
      <c r="DV4901" s="1"/>
      <c r="DW4901" s="1"/>
    </row>
    <row r="4902" spans="1:127" x14ac:dyDescent="0.3">
      <c r="A4902" s="1"/>
      <c r="B4902" s="1"/>
      <c r="C4902" s="1"/>
      <c r="D4902" s="1"/>
      <c r="E4902" s="1"/>
      <c r="F4902" s="1"/>
      <c r="G4902" s="2"/>
      <c r="H4902" s="2"/>
      <c r="I4902" s="1"/>
      <c r="J4902" s="1"/>
      <c r="K4902" s="2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2"/>
      <c r="BF4902" s="1"/>
      <c r="BG4902" s="1"/>
      <c r="BH4902" s="1"/>
      <c r="BI4902" s="1"/>
      <c r="BJ4902" s="1"/>
      <c r="BK4902" s="1"/>
      <c r="BL4902" s="1"/>
      <c r="BM4902" s="1"/>
      <c r="BN4902" s="2"/>
      <c r="BO4902" s="1"/>
      <c r="BP4902" s="1"/>
      <c r="BQ4902" s="1"/>
      <c r="BR4902" s="2"/>
      <c r="BS4902" s="1"/>
      <c r="BT4902" s="1"/>
      <c r="BU4902" s="1"/>
      <c r="BV4902" s="1"/>
      <c r="BW4902" s="1"/>
      <c r="BX4902" s="1"/>
      <c r="BY4902" s="1"/>
      <c r="BZ4902" s="1"/>
      <c r="CA4902" s="1"/>
      <c r="CB4902" s="1"/>
      <c r="CC4902" s="1"/>
      <c r="CD4902" s="1"/>
      <c r="CE4902" s="1"/>
      <c r="CF4902" s="2"/>
      <c r="CG4902" s="1"/>
      <c r="CH4902" s="1"/>
      <c r="CI4902" s="2"/>
      <c r="CJ4902" s="1"/>
      <c r="CK4902" s="1"/>
      <c r="CL4902" s="1"/>
      <c r="CM4902" s="1"/>
      <c r="CN4902" s="1"/>
      <c r="CO4902" s="1"/>
      <c r="CP4902" s="1"/>
      <c r="CQ4902" s="1"/>
      <c r="CR4902" s="2"/>
      <c r="CS4902" s="2"/>
      <c r="CT4902" s="2"/>
      <c r="CU4902" s="2"/>
      <c r="CV4902" s="1"/>
      <c r="CW4902" s="1"/>
      <c r="CX4902" s="1"/>
      <c r="CY4902" s="1"/>
      <c r="CZ4902" s="1"/>
      <c r="DA4902" s="1"/>
      <c r="DB4902" s="1"/>
      <c r="DC4902" s="1"/>
      <c r="DD4902" s="1"/>
      <c r="DE4902" s="1"/>
      <c r="DF4902" s="1"/>
      <c r="DG4902" s="1"/>
      <c r="DH4902" s="1"/>
      <c r="DI4902" s="1"/>
      <c r="DJ4902" s="1"/>
      <c r="DK4902" s="1"/>
      <c r="DL4902" s="1"/>
      <c r="DM4902" s="1"/>
      <c r="DN4902" s="1"/>
      <c r="DO4902" s="1"/>
      <c r="DP4902" s="1"/>
      <c r="DQ4902" s="2"/>
      <c r="DR4902" s="1"/>
      <c r="DS4902" s="1"/>
      <c r="DT4902" s="1"/>
      <c r="DU4902" s="2"/>
      <c r="DV4902" s="1"/>
      <c r="DW4902" s="1"/>
    </row>
    <row r="4903" spans="1:127" x14ac:dyDescent="0.3">
      <c r="A4903" s="1"/>
      <c r="B4903" s="1"/>
      <c r="C4903" s="1"/>
      <c r="D4903" s="1"/>
      <c r="E4903" s="1"/>
      <c r="F4903" s="1"/>
      <c r="G4903" s="2"/>
      <c r="H4903" s="2"/>
      <c r="I4903" s="1"/>
      <c r="J4903" s="1"/>
      <c r="K4903" s="2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2"/>
      <c r="BF4903" s="1"/>
      <c r="BG4903" s="1"/>
      <c r="BH4903" s="1"/>
      <c r="BI4903" s="1"/>
      <c r="BJ4903" s="1"/>
      <c r="BK4903" s="1"/>
      <c r="BL4903" s="1"/>
      <c r="BM4903" s="1"/>
      <c r="BN4903" s="2"/>
      <c r="BO4903" s="1"/>
      <c r="BP4903" s="1"/>
      <c r="BQ4903" s="1"/>
      <c r="BR4903" s="2"/>
      <c r="BS4903" s="1"/>
      <c r="BT4903" s="1"/>
      <c r="BU4903" s="1"/>
      <c r="BV4903" s="1"/>
      <c r="BW4903" s="1"/>
      <c r="BX4903" s="1"/>
      <c r="BY4903" s="1"/>
      <c r="BZ4903" s="1"/>
      <c r="CA4903" s="1"/>
      <c r="CB4903" s="1"/>
      <c r="CC4903" s="1"/>
      <c r="CD4903" s="1"/>
      <c r="CE4903" s="1"/>
      <c r="CF4903" s="2"/>
      <c r="CG4903" s="1"/>
      <c r="CH4903" s="1"/>
      <c r="CI4903" s="2"/>
      <c r="CJ4903" s="1"/>
      <c r="CK4903" s="1"/>
      <c r="CL4903" s="1"/>
      <c r="CM4903" s="1"/>
      <c r="CN4903" s="1"/>
      <c r="CO4903" s="1"/>
      <c r="CP4903" s="1"/>
      <c r="CQ4903" s="1"/>
      <c r="CR4903" s="2"/>
      <c r="CS4903" s="2"/>
      <c r="CT4903" s="2"/>
      <c r="CU4903" s="2"/>
      <c r="CV4903" s="1"/>
      <c r="CW4903" s="1"/>
      <c r="CX4903" s="1"/>
      <c r="CY4903" s="1"/>
      <c r="CZ4903" s="1"/>
      <c r="DA4903" s="1"/>
      <c r="DB4903" s="1"/>
      <c r="DC4903" s="1"/>
      <c r="DD4903" s="1"/>
      <c r="DE4903" s="1"/>
      <c r="DF4903" s="1"/>
      <c r="DG4903" s="1"/>
      <c r="DH4903" s="1"/>
      <c r="DI4903" s="1"/>
      <c r="DJ4903" s="1"/>
      <c r="DK4903" s="1"/>
      <c r="DL4903" s="1"/>
      <c r="DM4903" s="1"/>
      <c r="DN4903" s="1"/>
      <c r="DO4903" s="1"/>
      <c r="DP4903" s="1"/>
      <c r="DQ4903" s="2"/>
      <c r="DR4903" s="1"/>
      <c r="DS4903" s="1"/>
      <c r="DT4903" s="1"/>
      <c r="DU4903" s="2"/>
      <c r="DV4903" s="1"/>
      <c r="DW4903" s="1"/>
    </row>
    <row r="4904" spans="1:127" x14ac:dyDescent="0.3">
      <c r="A4904" s="1"/>
      <c r="B4904" s="1"/>
      <c r="C4904" s="1"/>
      <c r="D4904" s="1"/>
      <c r="E4904" s="1"/>
      <c r="F4904" s="1"/>
      <c r="G4904" s="2"/>
      <c r="H4904" s="2"/>
      <c r="I4904" s="1"/>
      <c r="J4904" s="1"/>
      <c r="K4904" s="2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2"/>
      <c r="BF4904" s="1"/>
      <c r="BG4904" s="1"/>
      <c r="BH4904" s="1"/>
      <c r="BI4904" s="1"/>
      <c r="BJ4904" s="1"/>
      <c r="BK4904" s="1"/>
      <c r="BL4904" s="1"/>
      <c r="BM4904" s="1"/>
      <c r="BN4904" s="2"/>
      <c r="BO4904" s="1"/>
      <c r="BP4904" s="1"/>
      <c r="BQ4904" s="1"/>
      <c r="BR4904" s="2"/>
      <c r="BS4904" s="1"/>
      <c r="BT4904" s="1"/>
      <c r="BU4904" s="1"/>
      <c r="BV4904" s="1"/>
      <c r="BW4904" s="1"/>
      <c r="BX4904" s="1"/>
      <c r="BY4904" s="1"/>
      <c r="BZ4904" s="1"/>
      <c r="CA4904" s="1"/>
      <c r="CB4904" s="1"/>
      <c r="CC4904" s="1"/>
      <c r="CD4904" s="1"/>
      <c r="CE4904" s="1"/>
      <c r="CF4904" s="2"/>
      <c r="CG4904" s="1"/>
      <c r="CH4904" s="1"/>
      <c r="CI4904" s="2"/>
      <c r="CJ4904" s="1"/>
      <c r="CK4904" s="1"/>
      <c r="CL4904" s="1"/>
      <c r="CM4904" s="1"/>
      <c r="CN4904" s="1"/>
      <c r="CO4904" s="1"/>
      <c r="CP4904" s="1"/>
      <c r="CQ4904" s="1"/>
      <c r="CR4904" s="2"/>
      <c r="CS4904" s="2"/>
      <c r="CT4904" s="2"/>
      <c r="CU4904" s="2"/>
      <c r="CV4904" s="1"/>
      <c r="CW4904" s="1"/>
      <c r="CX4904" s="1"/>
      <c r="CY4904" s="1"/>
      <c r="CZ4904" s="1"/>
      <c r="DA4904" s="1"/>
      <c r="DB4904" s="1"/>
      <c r="DC4904" s="1"/>
      <c r="DD4904" s="1"/>
      <c r="DE4904" s="1"/>
      <c r="DF4904" s="1"/>
      <c r="DG4904" s="1"/>
      <c r="DH4904" s="1"/>
      <c r="DI4904" s="1"/>
      <c r="DJ4904" s="1"/>
      <c r="DK4904" s="1"/>
      <c r="DL4904" s="1"/>
      <c r="DM4904" s="1"/>
      <c r="DN4904" s="1"/>
      <c r="DO4904" s="1"/>
      <c r="DP4904" s="1"/>
      <c r="DQ4904" s="2"/>
      <c r="DR4904" s="1"/>
      <c r="DS4904" s="1"/>
      <c r="DT4904" s="1"/>
      <c r="DU4904" s="2"/>
      <c r="DV4904" s="1"/>
      <c r="DW4904" s="1"/>
    </row>
    <row r="4905" spans="1:127" x14ac:dyDescent="0.3">
      <c r="A4905" s="1"/>
      <c r="B4905" s="1"/>
      <c r="C4905" s="1"/>
      <c r="D4905" s="1"/>
      <c r="E4905" s="1"/>
      <c r="F4905" s="1"/>
      <c r="G4905" s="2"/>
      <c r="H4905" s="2"/>
      <c r="I4905" s="1"/>
      <c r="J4905" s="1"/>
      <c r="K4905" s="2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2"/>
      <c r="BF4905" s="1"/>
      <c r="BG4905" s="1"/>
      <c r="BH4905" s="1"/>
      <c r="BI4905" s="1"/>
      <c r="BJ4905" s="1"/>
      <c r="BK4905" s="1"/>
      <c r="BL4905" s="1"/>
      <c r="BM4905" s="1"/>
      <c r="BN4905" s="2"/>
      <c r="BO4905" s="1"/>
      <c r="BP4905" s="1"/>
      <c r="BQ4905" s="1"/>
      <c r="BR4905" s="2"/>
      <c r="BS4905" s="1"/>
      <c r="BT4905" s="1"/>
      <c r="BU4905" s="1"/>
      <c r="BV4905" s="1"/>
      <c r="BW4905" s="1"/>
      <c r="BX4905" s="1"/>
      <c r="BY4905" s="1"/>
      <c r="BZ4905" s="1"/>
      <c r="CA4905" s="1"/>
      <c r="CB4905" s="1"/>
      <c r="CC4905" s="1"/>
      <c r="CD4905" s="1"/>
      <c r="CE4905" s="1"/>
      <c r="CF4905" s="2"/>
      <c r="CG4905" s="1"/>
      <c r="CH4905" s="1"/>
      <c r="CI4905" s="2"/>
      <c r="CJ4905" s="1"/>
      <c r="CK4905" s="1"/>
      <c r="CL4905" s="1"/>
      <c r="CM4905" s="1"/>
      <c r="CN4905" s="1"/>
      <c r="CO4905" s="1"/>
      <c r="CP4905" s="1"/>
      <c r="CQ4905" s="1"/>
      <c r="CR4905" s="2"/>
      <c r="CS4905" s="2"/>
      <c r="CT4905" s="2"/>
      <c r="CU4905" s="2"/>
      <c r="CV4905" s="1"/>
      <c r="CW4905" s="1"/>
      <c r="CX4905" s="1"/>
      <c r="CY4905" s="1"/>
      <c r="CZ4905" s="1"/>
      <c r="DA4905" s="1"/>
      <c r="DB4905" s="1"/>
      <c r="DC4905" s="1"/>
      <c r="DD4905" s="1"/>
      <c r="DE4905" s="1"/>
      <c r="DF4905" s="1"/>
      <c r="DG4905" s="1"/>
      <c r="DH4905" s="1"/>
      <c r="DI4905" s="1"/>
      <c r="DJ4905" s="1"/>
      <c r="DK4905" s="1"/>
      <c r="DL4905" s="1"/>
      <c r="DM4905" s="1"/>
      <c r="DN4905" s="1"/>
      <c r="DO4905" s="1"/>
      <c r="DP4905" s="1"/>
      <c r="DQ4905" s="2"/>
      <c r="DR4905" s="1"/>
      <c r="DS4905" s="1"/>
      <c r="DT4905" s="1"/>
      <c r="DU4905" s="2"/>
      <c r="DV4905" s="1"/>
      <c r="DW4905" s="1"/>
    </row>
    <row r="4906" spans="1:127" x14ac:dyDescent="0.3">
      <c r="A4906" s="1"/>
      <c r="B4906" s="1"/>
      <c r="C4906" s="1"/>
      <c r="D4906" s="1"/>
      <c r="E4906" s="1"/>
      <c r="F4906" s="1"/>
      <c r="G4906" s="2"/>
      <c r="H4906" s="2"/>
      <c r="I4906" s="1"/>
      <c r="J4906" s="1"/>
      <c r="K4906" s="2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2"/>
      <c r="BF4906" s="1"/>
      <c r="BG4906" s="1"/>
      <c r="BH4906" s="1"/>
      <c r="BI4906" s="1"/>
      <c r="BJ4906" s="1"/>
      <c r="BK4906" s="1"/>
      <c r="BL4906" s="1"/>
      <c r="BM4906" s="1"/>
      <c r="BN4906" s="2"/>
      <c r="BO4906" s="1"/>
      <c r="BP4906" s="1"/>
      <c r="BQ4906" s="1"/>
      <c r="BR4906" s="2"/>
      <c r="BS4906" s="1"/>
      <c r="BT4906" s="1"/>
      <c r="BU4906" s="1"/>
      <c r="BV4906" s="1"/>
      <c r="BW4906" s="1"/>
      <c r="BX4906" s="1"/>
      <c r="BY4906" s="1"/>
      <c r="BZ4906" s="1"/>
      <c r="CA4906" s="1"/>
      <c r="CB4906" s="1"/>
      <c r="CC4906" s="1"/>
      <c r="CD4906" s="1"/>
      <c r="CE4906" s="1"/>
      <c r="CF4906" s="2"/>
      <c r="CG4906" s="1"/>
      <c r="CH4906" s="1"/>
      <c r="CI4906" s="2"/>
      <c r="CJ4906" s="1"/>
      <c r="CK4906" s="1"/>
      <c r="CL4906" s="1"/>
      <c r="CM4906" s="1"/>
      <c r="CN4906" s="1"/>
      <c r="CO4906" s="1"/>
      <c r="CP4906" s="1"/>
      <c r="CQ4906" s="1"/>
      <c r="CR4906" s="2"/>
      <c r="CS4906" s="2"/>
      <c r="CT4906" s="2"/>
      <c r="CU4906" s="2"/>
      <c r="CV4906" s="1"/>
      <c r="CW4906" s="1"/>
      <c r="CX4906" s="1"/>
      <c r="CY4906" s="1"/>
      <c r="CZ4906" s="1"/>
      <c r="DA4906" s="1"/>
      <c r="DB4906" s="1"/>
      <c r="DC4906" s="1"/>
      <c r="DD4906" s="1"/>
      <c r="DE4906" s="1"/>
      <c r="DF4906" s="1"/>
      <c r="DG4906" s="1"/>
      <c r="DH4906" s="1"/>
      <c r="DI4906" s="1"/>
      <c r="DJ4906" s="1"/>
      <c r="DK4906" s="1"/>
      <c r="DL4906" s="1"/>
      <c r="DM4906" s="1"/>
      <c r="DN4906" s="1"/>
      <c r="DO4906" s="1"/>
      <c r="DP4906" s="1"/>
      <c r="DQ4906" s="2"/>
      <c r="DR4906" s="1"/>
      <c r="DS4906" s="1"/>
      <c r="DT4906" s="1"/>
      <c r="DU4906" s="2"/>
      <c r="DV4906" s="1"/>
      <c r="DW4906" s="1"/>
    </row>
    <row r="4907" spans="1:127" x14ac:dyDescent="0.3">
      <c r="A4907" s="1"/>
      <c r="B4907" s="1"/>
      <c r="C4907" s="1"/>
      <c r="D4907" s="1"/>
      <c r="E4907" s="1"/>
      <c r="F4907" s="1"/>
      <c r="G4907" s="2"/>
      <c r="H4907" s="2"/>
      <c r="I4907" s="1"/>
      <c r="J4907" s="1"/>
      <c r="K4907" s="2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2"/>
      <c r="BF4907" s="1"/>
      <c r="BG4907" s="1"/>
      <c r="BH4907" s="1"/>
      <c r="BI4907" s="1"/>
      <c r="BJ4907" s="1"/>
      <c r="BK4907" s="1"/>
      <c r="BL4907" s="1"/>
      <c r="BM4907" s="1"/>
      <c r="BN4907" s="2"/>
      <c r="BO4907" s="1"/>
      <c r="BP4907" s="1"/>
      <c r="BQ4907" s="1"/>
      <c r="BR4907" s="2"/>
      <c r="BS4907" s="1"/>
      <c r="BT4907" s="1"/>
      <c r="BU4907" s="1"/>
      <c r="BV4907" s="1"/>
      <c r="BW4907" s="1"/>
      <c r="BX4907" s="1"/>
      <c r="BY4907" s="1"/>
      <c r="BZ4907" s="1"/>
      <c r="CA4907" s="1"/>
      <c r="CB4907" s="1"/>
      <c r="CC4907" s="1"/>
      <c r="CD4907" s="1"/>
      <c r="CE4907" s="1"/>
      <c r="CF4907" s="2"/>
      <c r="CG4907" s="1"/>
      <c r="CH4907" s="1"/>
      <c r="CI4907" s="2"/>
      <c r="CJ4907" s="1"/>
      <c r="CK4907" s="1"/>
      <c r="CL4907" s="1"/>
      <c r="CM4907" s="1"/>
      <c r="CN4907" s="1"/>
      <c r="CO4907" s="1"/>
      <c r="CP4907" s="1"/>
      <c r="CQ4907" s="1"/>
      <c r="CR4907" s="2"/>
      <c r="CS4907" s="2"/>
      <c r="CT4907" s="2"/>
      <c r="CU4907" s="2"/>
      <c r="CV4907" s="1"/>
      <c r="CW4907" s="1"/>
      <c r="CX4907" s="1"/>
      <c r="CY4907" s="1"/>
      <c r="CZ4907" s="1"/>
      <c r="DA4907" s="1"/>
      <c r="DB4907" s="1"/>
      <c r="DC4907" s="1"/>
      <c r="DD4907" s="1"/>
      <c r="DE4907" s="1"/>
      <c r="DF4907" s="1"/>
      <c r="DG4907" s="1"/>
      <c r="DH4907" s="1"/>
      <c r="DI4907" s="1"/>
      <c r="DJ4907" s="1"/>
      <c r="DK4907" s="1"/>
      <c r="DL4907" s="1"/>
      <c r="DM4907" s="1"/>
      <c r="DN4907" s="1"/>
      <c r="DO4907" s="1"/>
      <c r="DP4907" s="1"/>
      <c r="DQ4907" s="2"/>
      <c r="DR4907" s="1"/>
      <c r="DS4907" s="1"/>
      <c r="DT4907" s="1"/>
      <c r="DU4907" s="2"/>
      <c r="DV4907" s="1"/>
      <c r="DW4907" s="1"/>
    </row>
    <row r="4908" spans="1:127" x14ac:dyDescent="0.3">
      <c r="A4908" s="1"/>
      <c r="B4908" s="1"/>
      <c r="C4908" s="1"/>
      <c r="D4908" s="1"/>
      <c r="E4908" s="1"/>
      <c r="F4908" s="1"/>
      <c r="G4908" s="2"/>
      <c r="H4908" s="2"/>
      <c r="I4908" s="1"/>
      <c r="J4908" s="1"/>
      <c r="K4908" s="2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2"/>
      <c r="BF4908" s="1"/>
      <c r="BG4908" s="1"/>
      <c r="BH4908" s="1"/>
      <c r="BI4908" s="1"/>
      <c r="BJ4908" s="1"/>
      <c r="BK4908" s="1"/>
      <c r="BL4908" s="1"/>
      <c r="BM4908" s="1"/>
      <c r="BN4908" s="2"/>
      <c r="BO4908" s="1"/>
      <c r="BP4908" s="1"/>
      <c r="BQ4908" s="1"/>
      <c r="BR4908" s="2"/>
      <c r="BS4908" s="1"/>
      <c r="BT4908" s="1"/>
      <c r="BU4908" s="1"/>
      <c r="BV4908" s="1"/>
      <c r="BW4908" s="1"/>
      <c r="BX4908" s="1"/>
      <c r="BY4908" s="1"/>
      <c r="BZ4908" s="1"/>
      <c r="CA4908" s="1"/>
      <c r="CB4908" s="1"/>
      <c r="CC4908" s="1"/>
      <c r="CD4908" s="1"/>
      <c r="CE4908" s="1"/>
      <c r="CF4908" s="2"/>
      <c r="CG4908" s="1"/>
      <c r="CH4908" s="1"/>
      <c r="CI4908" s="2"/>
      <c r="CJ4908" s="1"/>
      <c r="CK4908" s="1"/>
      <c r="CL4908" s="1"/>
      <c r="CM4908" s="1"/>
      <c r="CN4908" s="1"/>
      <c r="CO4908" s="1"/>
      <c r="CP4908" s="1"/>
      <c r="CQ4908" s="1"/>
      <c r="CR4908" s="2"/>
      <c r="CS4908" s="2"/>
      <c r="CT4908" s="2"/>
      <c r="CU4908" s="2"/>
      <c r="CV4908" s="1"/>
      <c r="CW4908" s="1"/>
      <c r="CX4908" s="1"/>
      <c r="CY4908" s="1"/>
      <c r="CZ4908" s="1"/>
      <c r="DA4908" s="1"/>
      <c r="DB4908" s="1"/>
      <c r="DC4908" s="1"/>
      <c r="DD4908" s="1"/>
      <c r="DE4908" s="1"/>
      <c r="DF4908" s="1"/>
      <c r="DG4908" s="1"/>
      <c r="DH4908" s="1"/>
      <c r="DI4908" s="1"/>
      <c r="DJ4908" s="1"/>
      <c r="DK4908" s="1"/>
      <c r="DL4908" s="1"/>
      <c r="DM4908" s="1"/>
      <c r="DN4908" s="1"/>
      <c r="DO4908" s="1"/>
      <c r="DP4908" s="1"/>
      <c r="DQ4908" s="2"/>
      <c r="DR4908" s="1"/>
      <c r="DS4908" s="1"/>
      <c r="DT4908" s="1"/>
      <c r="DU4908" s="2"/>
      <c r="DV4908" s="1"/>
      <c r="DW4908" s="1"/>
    </row>
    <row r="4909" spans="1:127" x14ac:dyDescent="0.3">
      <c r="A4909" s="1"/>
      <c r="B4909" s="1"/>
      <c r="C4909" s="1"/>
      <c r="D4909" s="1"/>
      <c r="E4909" s="1"/>
      <c r="F4909" s="1"/>
      <c r="G4909" s="1"/>
      <c r="H4909" s="2"/>
      <c r="I4909" s="1"/>
      <c r="J4909" s="1"/>
      <c r="K4909" s="2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2"/>
      <c r="BF4909" s="1"/>
      <c r="BG4909" s="1"/>
      <c r="BH4909" s="1"/>
      <c r="BI4909" s="1"/>
      <c r="BJ4909" s="1"/>
      <c r="BK4909" s="1"/>
      <c r="BL4909" s="1"/>
      <c r="BM4909" s="1"/>
      <c r="BN4909" s="2"/>
      <c r="BO4909" s="1"/>
      <c r="BP4909" s="1"/>
      <c r="BQ4909" s="1"/>
      <c r="BR4909" s="2"/>
      <c r="BS4909" s="1"/>
      <c r="BT4909" s="1"/>
      <c r="BU4909" s="1"/>
      <c r="BV4909" s="1"/>
      <c r="BW4909" s="1"/>
      <c r="BX4909" s="1"/>
      <c r="BY4909" s="1"/>
      <c r="BZ4909" s="1"/>
      <c r="CA4909" s="1"/>
      <c r="CB4909" s="1"/>
      <c r="CC4909" s="1"/>
      <c r="CD4909" s="1"/>
      <c r="CE4909" s="1"/>
      <c r="CF4909" s="2"/>
      <c r="CG4909" s="1"/>
      <c r="CH4909" s="1"/>
      <c r="CI4909" s="2"/>
      <c r="CJ4909" s="1"/>
      <c r="CK4909" s="1"/>
      <c r="CL4909" s="1"/>
      <c r="CM4909" s="1"/>
      <c r="CN4909" s="1"/>
      <c r="CO4909" s="1"/>
      <c r="CP4909" s="1"/>
      <c r="CQ4909" s="1"/>
      <c r="CR4909" s="2"/>
      <c r="CS4909" s="2"/>
      <c r="CT4909" s="1"/>
      <c r="CU4909" s="1"/>
      <c r="CV4909" s="1"/>
      <c r="CW4909" s="1"/>
      <c r="CX4909" s="1"/>
      <c r="CY4909" s="1"/>
      <c r="CZ4909" s="1"/>
      <c r="DA4909" s="1"/>
      <c r="DB4909" s="1"/>
      <c r="DC4909" s="1"/>
      <c r="DD4909" s="1"/>
      <c r="DE4909" s="1"/>
      <c r="DF4909" s="1"/>
      <c r="DG4909" s="1"/>
      <c r="DH4909" s="1"/>
      <c r="DI4909" s="1"/>
      <c r="DJ4909" s="1"/>
      <c r="DK4909" s="1"/>
      <c r="DL4909" s="1"/>
      <c r="DM4909" s="1"/>
      <c r="DN4909" s="1"/>
      <c r="DO4909" s="1"/>
      <c r="DP4909" s="1"/>
      <c r="DQ4909" s="2"/>
      <c r="DR4909" s="1"/>
      <c r="DS4909" s="1"/>
      <c r="DT4909" s="1"/>
      <c r="DU4909" s="1"/>
      <c r="DV4909" s="1"/>
      <c r="DW4909" s="1"/>
    </row>
    <row r="4910" spans="1:127" x14ac:dyDescent="0.3">
      <c r="A4910" s="1"/>
      <c r="B4910" s="1"/>
      <c r="C4910" s="1"/>
      <c r="D4910" s="1"/>
      <c r="E4910" s="1"/>
      <c r="F4910" s="1"/>
      <c r="G4910" s="2"/>
      <c r="H4910" s="2"/>
      <c r="I4910" s="1"/>
      <c r="J4910" s="1"/>
      <c r="K4910" s="2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2"/>
      <c r="BF4910" s="1"/>
      <c r="BG4910" s="1"/>
      <c r="BH4910" s="1"/>
      <c r="BI4910" s="1"/>
      <c r="BJ4910" s="1"/>
      <c r="BK4910" s="1"/>
      <c r="BL4910" s="1"/>
      <c r="BM4910" s="1"/>
      <c r="BN4910" s="2"/>
      <c r="BO4910" s="1"/>
      <c r="BP4910" s="1"/>
      <c r="BQ4910" s="1"/>
      <c r="BR4910" s="2"/>
      <c r="BS4910" s="1"/>
      <c r="BT4910" s="1"/>
      <c r="BU4910" s="1"/>
      <c r="BV4910" s="1"/>
      <c r="BW4910" s="1"/>
      <c r="BX4910" s="1"/>
      <c r="BY4910" s="1"/>
      <c r="BZ4910" s="1"/>
      <c r="CA4910" s="1"/>
      <c r="CB4910" s="1"/>
      <c r="CC4910" s="1"/>
      <c r="CD4910" s="1"/>
      <c r="CE4910" s="1"/>
      <c r="CF4910" s="2"/>
      <c r="CG4910" s="1"/>
      <c r="CH4910" s="1"/>
      <c r="CI4910" s="2"/>
      <c r="CJ4910" s="1"/>
      <c r="CK4910" s="1"/>
      <c r="CL4910" s="1"/>
      <c r="CM4910" s="1"/>
      <c r="CN4910" s="1"/>
      <c r="CO4910" s="1"/>
      <c r="CP4910" s="1"/>
      <c r="CQ4910" s="1"/>
      <c r="CR4910" s="2"/>
      <c r="CS4910" s="2"/>
      <c r="CT4910" s="2"/>
      <c r="CU4910" s="2"/>
      <c r="CV4910" s="1"/>
      <c r="CW4910" s="1"/>
      <c r="CX4910" s="1"/>
      <c r="CY4910" s="1"/>
      <c r="CZ4910" s="1"/>
      <c r="DA4910" s="1"/>
      <c r="DB4910" s="1"/>
      <c r="DC4910" s="1"/>
      <c r="DD4910" s="1"/>
      <c r="DE4910" s="1"/>
      <c r="DF4910" s="1"/>
      <c r="DG4910" s="1"/>
      <c r="DH4910" s="1"/>
      <c r="DI4910" s="1"/>
      <c r="DJ4910" s="1"/>
      <c r="DK4910" s="1"/>
      <c r="DL4910" s="1"/>
      <c r="DM4910" s="1"/>
      <c r="DN4910" s="1"/>
      <c r="DO4910" s="1"/>
      <c r="DP4910" s="1"/>
      <c r="DQ4910" s="2"/>
      <c r="DR4910" s="1"/>
      <c r="DS4910" s="1"/>
      <c r="DT4910" s="1"/>
      <c r="DU4910" s="2"/>
      <c r="DV4910" s="1"/>
      <c r="DW4910" s="1"/>
    </row>
    <row r="4911" spans="1:127" x14ac:dyDescent="0.3">
      <c r="A4911" s="1"/>
      <c r="B4911" s="1"/>
      <c r="C4911" s="1"/>
      <c r="D4911" s="1"/>
      <c r="E4911" s="1"/>
      <c r="F4911" s="1"/>
      <c r="G4911" s="2"/>
      <c r="H4911" s="2"/>
      <c r="I4911" s="1"/>
      <c r="J4911" s="1"/>
      <c r="K4911" s="2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2"/>
      <c r="BF4911" s="1"/>
      <c r="BG4911" s="1"/>
      <c r="BH4911" s="1"/>
      <c r="BI4911" s="1"/>
      <c r="BJ4911" s="1"/>
      <c r="BK4911" s="1"/>
      <c r="BL4911" s="1"/>
      <c r="BM4911" s="1"/>
      <c r="BN4911" s="2"/>
      <c r="BO4911" s="1"/>
      <c r="BP4911" s="1"/>
      <c r="BQ4911" s="1"/>
      <c r="BR4911" s="2"/>
      <c r="BS4911" s="1"/>
      <c r="BT4911" s="1"/>
      <c r="BU4911" s="1"/>
      <c r="BV4911" s="1"/>
      <c r="BW4911" s="1"/>
      <c r="BX4911" s="1"/>
      <c r="BY4911" s="1"/>
      <c r="BZ4911" s="1"/>
      <c r="CA4911" s="1"/>
      <c r="CB4911" s="1"/>
      <c r="CC4911" s="1"/>
      <c r="CD4911" s="1"/>
      <c r="CE4911" s="1"/>
      <c r="CF4911" s="2"/>
      <c r="CG4911" s="1"/>
      <c r="CH4911" s="1"/>
      <c r="CI4911" s="2"/>
      <c r="CJ4911" s="1"/>
      <c r="CK4911" s="1"/>
      <c r="CL4911" s="1"/>
      <c r="CM4911" s="1"/>
      <c r="CN4911" s="1"/>
      <c r="CO4911" s="1"/>
      <c r="CP4911" s="1"/>
      <c r="CQ4911" s="1"/>
      <c r="CR4911" s="2"/>
      <c r="CS4911" s="2"/>
      <c r="CT4911" s="2"/>
      <c r="CU4911" s="2"/>
      <c r="CV4911" s="1"/>
      <c r="CW4911" s="1"/>
      <c r="CX4911" s="1"/>
      <c r="CY4911" s="1"/>
      <c r="CZ4911" s="1"/>
      <c r="DA4911" s="1"/>
      <c r="DB4911" s="1"/>
      <c r="DC4911" s="1"/>
      <c r="DD4911" s="1"/>
      <c r="DE4911" s="1"/>
      <c r="DF4911" s="1"/>
      <c r="DG4911" s="1"/>
      <c r="DH4911" s="1"/>
      <c r="DI4911" s="1"/>
      <c r="DJ4911" s="1"/>
      <c r="DK4911" s="1"/>
      <c r="DL4911" s="1"/>
      <c r="DM4911" s="1"/>
      <c r="DN4911" s="1"/>
      <c r="DO4911" s="1"/>
      <c r="DP4911" s="1"/>
      <c r="DQ4911" s="2"/>
      <c r="DR4911" s="1"/>
      <c r="DS4911" s="1"/>
      <c r="DT4911" s="1"/>
      <c r="DU4911" s="2"/>
      <c r="DV4911" s="1"/>
      <c r="DW4911" s="1"/>
    </row>
    <row r="4912" spans="1:127" x14ac:dyDescent="0.3">
      <c r="A4912" s="1"/>
      <c r="B4912" s="1"/>
      <c r="C4912" s="1"/>
      <c r="D4912" s="1"/>
      <c r="E4912" s="1"/>
      <c r="F4912" s="1"/>
      <c r="G4912" s="2"/>
      <c r="H4912" s="2"/>
      <c r="I4912" s="1"/>
      <c r="J4912" s="1"/>
      <c r="K4912" s="2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2"/>
      <c r="BF4912" s="1"/>
      <c r="BG4912" s="1"/>
      <c r="BH4912" s="1"/>
      <c r="BI4912" s="1"/>
      <c r="BJ4912" s="1"/>
      <c r="BK4912" s="1"/>
      <c r="BL4912" s="1"/>
      <c r="BM4912" s="1"/>
      <c r="BN4912" s="2"/>
      <c r="BO4912" s="1"/>
      <c r="BP4912" s="1"/>
      <c r="BQ4912" s="1"/>
      <c r="BR4912" s="2"/>
      <c r="BS4912" s="1"/>
      <c r="BT4912" s="1"/>
      <c r="BU4912" s="1"/>
      <c r="BV4912" s="1"/>
      <c r="BW4912" s="1"/>
      <c r="BX4912" s="1"/>
      <c r="BY4912" s="1"/>
      <c r="BZ4912" s="1"/>
      <c r="CA4912" s="1"/>
      <c r="CB4912" s="1"/>
      <c r="CC4912" s="1"/>
      <c r="CD4912" s="1"/>
      <c r="CE4912" s="1"/>
      <c r="CF4912" s="2"/>
      <c r="CG4912" s="1"/>
      <c r="CH4912" s="1"/>
      <c r="CI4912" s="2"/>
      <c r="CJ4912" s="1"/>
      <c r="CK4912" s="1"/>
      <c r="CL4912" s="1"/>
      <c r="CM4912" s="1"/>
      <c r="CN4912" s="1"/>
      <c r="CO4912" s="1"/>
      <c r="CP4912" s="1"/>
      <c r="CQ4912" s="1"/>
      <c r="CR4912" s="2"/>
      <c r="CS4912" s="2"/>
      <c r="CT4912" s="2"/>
      <c r="CU4912" s="2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2"/>
      <c r="DR4912" s="1"/>
      <c r="DS4912" s="1"/>
      <c r="DT4912" s="1"/>
      <c r="DU4912" s="2"/>
      <c r="DV4912" s="1"/>
      <c r="DW4912" s="1"/>
    </row>
    <row r="4913" spans="1:127" x14ac:dyDescent="0.3">
      <c r="A4913" s="1"/>
      <c r="B4913" s="1"/>
      <c r="C4913" s="1"/>
      <c r="D4913" s="1"/>
      <c r="E4913" s="1"/>
      <c r="F4913" s="1"/>
      <c r="G4913" s="2"/>
      <c r="H4913" s="2"/>
      <c r="I4913" s="1"/>
      <c r="J4913" s="1"/>
      <c r="K4913" s="2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2"/>
      <c r="BF4913" s="1"/>
      <c r="BG4913" s="1"/>
      <c r="BH4913" s="1"/>
      <c r="BI4913" s="1"/>
      <c r="BJ4913" s="1"/>
      <c r="BK4913" s="1"/>
      <c r="BL4913" s="1"/>
      <c r="BM4913" s="1"/>
      <c r="BN4913" s="2"/>
      <c r="BO4913" s="1"/>
      <c r="BP4913" s="1"/>
      <c r="BQ4913" s="1"/>
      <c r="BR4913" s="2"/>
      <c r="BS4913" s="1"/>
      <c r="BT4913" s="1"/>
      <c r="BU4913" s="1"/>
      <c r="BV4913" s="1"/>
      <c r="BW4913" s="1"/>
      <c r="BX4913" s="1"/>
      <c r="BY4913" s="1"/>
      <c r="BZ4913" s="1"/>
      <c r="CA4913" s="1"/>
      <c r="CB4913" s="1"/>
      <c r="CC4913" s="1"/>
      <c r="CD4913" s="1"/>
      <c r="CE4913" s="1"/>
      <c r="CF4913" s="2"/>
      <c r="CG4913" s="1"/>
      <c r="CH4913" s="1"/>
      <c r="CI4913" s="2"/>
      <c r="CJ4913" s="1"/>
      <c r="CK4913" s="1"/>
      <c r="CL4913" s="1"/>
      <c r="CM4913" s="1"/>
      <c r="CN4913" s="1"/>
      <c r="CO4913" s="1"/>
      <c r="CP4913" s="1"/>
      <c r="CQ4913" s="1"/>
      <c r="CR4913" s="2"/>
      <c r="CS4913" s="2"/>
      <c r="CT4913" s="2"/>
      <c r="CU4913" s="2"/>
      <c r="CV4913" s="1"/>
      <c r="CW4913" s="1"/>
      <c r="CX4913" s="1"/>
      <c r="CY4913" s="1"/>
      <c r="CZ4913" s="1"/>
      <c r="DA4913" s="1"/>
      <c r="DB4913" s="1"/>
      <c r="DC4913" s="1"/>
      <c r="DD4913" s="1"/>
      <c r="DE4913" s="1"/>
      <c r="DF4913" s="1"/>
      <c r="DG4913" s="1"/>
      <c r="DH4913" s="1"/>
      <c r="DI4913" s="1"/>
      <c r="DJ4913" s="1"/>
      <c r="DK4913" s="1"/>
      <c r="DL4913" s="1"/>
      <c r="DM4913" s="1"/>
      <c r="DN4913" s="1"/>
      <c r="DO4913" s="1"/>
      <c r="DP4913" s="1"/>
      <c r="DQ4913" s="2"/>
      <c r="DR4913" s="1"/>
      <c r="DS4913" s="1"/>
      <c r="DT4913" s="1"/>
      <c r="DU4913" s="2"/>
      <c r="DV4913" s="1"/>
      <c r="DW4913" s="1"/>
    </row>
    <row r="4914" spans="1:127" x14ac:dyDescent="0.3">
      <c r="A4914" s="1"/>
      <c r="B4914" s="1"/>
      <c r="C4914" s="1"/>
      <c r="D4914" s="1"/>
      <c r="E4914" s="1"/>
      <c r="F4914" s="1"/>
      <c r="G4914" s="2"/>
      <c r="H4914" s="2"/>
      <c r="I4914" s="1"/>
      <c r="J4914" s="1"/>
      <c r="K4914" s="2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2"/>
      <c r="BF4914" s="1"/>
      <c r="BG4914" s="1"/>
      <c r="BH4914" s="1"/>
      <c r="BI4914" s="1"/>
      <c r="BJ4914" s="1"/>
      <c r="BK4914" s="1"/>
      <c r="BL4914" s="1"/>
      <c r="BM4914" s="1"/>
      <c r="BN4914" s="2"/>
      <c r="BO4914" s="1"/>
      <c r="BP4914" s="1"/>
      <c r="BQ4914" s="1"/>
      <c r="BR4914" s="2"/>
      <c r="BS4914" s="1"/>
      <c r="BT4914" s="1"/>
      <c r="BU4914" s="1"/>
      <c r="BV4914" s="1"/>
      <c r="BW4914" s="1"/>
      <c r="BX4914" s="1"/>
      <c r="BY4914" s="1"/>
      <c r="BZ4914" s="1"/>
      <c r="CA4914" s="1"/>
      <c r="CB4914" s="1"/>
      <c r="CC4914" s="1"/>
      <c r="CD4914" s="1"/>
      <c r="CE4914" s="1"/>
      <c r="CF4914" s="2"/>
      <c r="CG4914" s="1"/>
      <c r="CH4914" s="1"/>
      <c r="CI4914" s="2"/>
      <c r="CJ4914" s="1"/>
      <c r="CK4914" s="1"/>
      <c r="CL4914" s="1"/>
      <c r="CM4914" s="1"/>
      <c r="CN4914" s="1"/>
      <c r="CO4914" s="1"/>
      <c r="CP4914" s="1"/>
      <c r="CQ4914" s="1"/>
      <c r="CR4914" s="2"/>
      <c r="CS4914" s="2"/>
      <c r="CT4914" s="2"/>
      <c r="CU4914" s="2"/>
      <c r="CV4914" s="1"/>
      <c r="CW4914" s="1"/>
      <c r="CX4914" s="1"/>
      <c r="CY4914" s="1"/>
      <c r="CZ4914" s="1"/>
      <c r="DA4914" s="1"/>
      <c r="DB4914" s="1"/>
      <c r="DC4914" s="1"/>
      <c r="DD4914" s="1"/>
      <c r="DE4914" s="1"/>
      <c r="DF4914" s="1"/>
      <c r="DG4914" s="1"/>
      <c r="DH4914" s="1"/>
      <c r="DI4914" s="1"/>
      <c r="DJ4914" s="1"/>
      <c r="DK4914" s="1"/>
      <c r="DL4914" s="1"/>
      <c r="DM4914" s="1"/>
      <c r="DN4914" s="1"/>
      <c r="DO4914" s="1"/>
      <c r="DP4914" s="1"/>
      <c r="DQ4914" s="2"/>
      <c r="DR4914" s="1"/>
      <c r="DS4914" s="1"/>
      <c r="DT4914" s="1"/>
      <c r="DU4914" s="2"/>
      <c r="DV4914" s="1"/>
      <c r="DW4914" s="1"/>
    </row>
    <row r="4915" spans="1:127" x14ac:dyDescent="0.3">
      <c r="A4915" s="1"/>
      <c r="B4915" s="1"/>
      <c r="C4915" s="1"/>
      <c r="D4915" s="1"/>
      <c r="E4915" s="1"/>
      <c r="F4915" s="1"/>
      <c r="G4915" s="2"/>
      <c r="H4915" s="2"/>
      <c r="I4915" s="1"/>
      <c r="J4915" s="1"/>
      <c r="K4915" s="2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2"/>
      <c r="BF4915" s="1"/>
      <c r="BG4915" s="1"/>
      <c r="BH4915" s="1"/>
      <c r="BI4915" s="1"/>
      <c r="BJ4915" s="1"/>
      <c r="BK4915" s="1"/>
      <c r="BL4915" s="1"/>
      <c r="BM4915" s="1"/>
      <c r="BN4915" s="2"/>
      <c r="BO4915" s="1"/>
      <c r="BP4915" s="1"/>
      <c r="BQ4915" s="1"/>
      <c r="BR4915" s="2"/>
      <c r="BS4915" s="1"/>
      <c r="BT4915" s="1"/>
      <c r="BU4915" s="1"/>
      <c r="BV4915" s="1"/>
      <c r="BW4915" s="1"/>
      <c r="BX4915" s="1"/>
      <c r="BY4915" s="1"/>
      <c r="BZ4915" s="1"/>
      <c r="CA4915" s="1"/>
      <c r="CB4915" s="1"/>
      <c r="CC4915" s="1"/>
      <c r="CD4915" s="1"/>
      <c r="CE4915" s="1"/>
      <c r="CF4915" s="2"/>
      <c r="CG4915" s="1"/>
      <c r="CH4915" s="1"/>
      <c r="CI4915" s="2"/>
      <c r="CJ4915" s="1"/>
      <c r="CK4915" s="1"/>
      <c r="CL4915" s="1"/>
      <c r="CM4915" s="1"/>
      <c r="CN4915" s="1"/>
      <c r="CO4915" s="1"/>
      <c r="CP4915" s="1"/>
      <c r="CQ4915" s="1"/>
      <c r="CR4915" s="2"/>
      <c r="CS4915" s="2"/>
      <c r="CT4915" s="2"/>
      <c r="CU4915" s="2"/>
      <c r="CV4915" s="1"/>
      <c r="CW4915" s="1"/>
      <c r="CX4915" s="1"/>
      <c r="CY4915" s="1"/>
      <c r="CZ4915" s="1"/>
      <c r="DA4915" s="1"/>
      <c r="DB4915" s="1"/>
      <c r="DC4915" s="1"/>
      <c r="DD4915" s="1"/>
      <c r="DE4915" s="1"/>
      <c r="DF4915" s="1"/>
      <c r="DG4915" s="1"/>
      <c r="DH4915" s="1"/>
      <c r="DI4915" s="1"/>
      <c r="DJ4915" s="1"/>
      <c r="DK4915" s="1"/>
      <c r="DL4915" s="1"/>
      <c r="DM4915" s="1"/>
      <c r="DN4915" s="1"/>
      <c r="DO4915" s="1"/>
      <c r="DP4915" s="1"/>
      <c r="DQ4915" s="2"/>
      <c r="DR4915" s="1"/>
      <c r="DS4915" s="1"/>
      <c r="DT4915" s="1"/>
      <c r="DU4915" s="2"/>
      <c r="DV4915" s="1"/>
      <c r="DW4915" s="1"/>
    </row>
    <row r="4916" spans="1:127" x14ac:dyDescent="0.3">
      <c r="A4916" s="1"/>
      <c r="B4916" s="1"/>
      <c r="C4916" s="1"/>
      <c r="D4916" s="1"/>
      <c r="E4916" s="1"/>
      <c r="F4916" s="1"/>
      <c r="G4916" s="2"/>
      <c r="H4916" s="2"/>
      <c r="I4916" s="1"/>
      <c r="J4916" s="1"/>
      <c r="K4916" s="2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2"/>
      <c r="BF4916" s="1"/>
      <c r="BG4916" s="1"/>
      <c r="BH4916" s="1"/>
      <c r="BI4916" s="1"/>
      <c r="BJ4916" s="1"/>
      <c r="BK4916" s="1"/>
      <c r="BL4916" s="1"/>
      <c r="BM4916" s="1"/>
      <c r="BN4916" s="2"/>
      <c r="BO4916" s="1"/>
      <c r="BP4916" s="1"/>
      <c r="BQ4916" s="1"/>
      <c r="BR4916" s="2"/>
      <c r="BS4916" s="1"/>
      <c r="BT4916" s="1"/>
      <c r="BU4916" s="1"/>
      <c r="BV4916" s="1"/>
      <c r="BW4916" s="1"/>
      <c r="BX4916" s="1"/>
      <c r="BY4916" s="1"/>
      <c r="BZ4916" s="1"/>
      <c r="CA4916" s="1"/>
      <c r="CB4916" s="1"/>
      <c r="CC4916" s="1"/>
      <c r="CD4916" s="1"/>
      <c r="CE4916" s="1"/>
      <c r="CF4916" s="2"/>
      <c r="CG4916" s="1"/>
      <c r="CH4916" s="1"/>
      <c r="CI4916" s="2"/>
      <c r="CJ4916" s="1"/>
      <c r="CK4916" s="1"/>
      <c r="CL4916" s="1"/>
      <c r="CM4916" s="1"/>
      <c r="CN4916" s="1"/>
      <c r="CO4916" s="1"/>
      <c r="CP4916" s="1"/>
      <c r="CQ4916" s="1"/>
      <c r="CR4916" s="2"/>
      <c r="CS4916" s="2"/>
      <c r="CT4916" s="2"/>
      <c r="CU4916" s="2"/>
      <c r="CV4916" s="1"/>
      <c r="CW4916" s="1"/>
      <c r="CX4916" s="1"/>
      <c r="CY4916" s="1"/>
      <c r="CZ4916" s="1"/>
      <c r="DA4916" s="1"/>
      <c r="DB4916" s="1"/>
      <c r="DC4916" s="1"/>
      <c r="DD4916" s="1"/>
      <c r="DE4916" s="1"/>
      <c r="DF4916" s="1"/>
      <c r="DG4916" s="1"/>
      <c r="DH4916" s="1"/>
      <c r="DI4916" s="1"/>
      <c r="DJ4916" s="1"/>
      <c r="DK4916" s="1"/>
      <c r="DL4916" s="1"/>
      <c r="DM4916" s="1"/>
      <c r="DN4916" s="1"/>
      <c r="DO4916" s="1"/>
      <c r="DP4916" s="1"/>
      <c r="DQ4916" s="2"/>
      <c r="DR4916" s="1"/>
      <c r="DS4916" s="1"/>
      <c r="DT4916" s="1"/>
      <c r="DU4916" s="2"/>
      <c r="DV4916" s="1"/>
      <c r="DW4916" s="1"/>
    </row>
    <row r="4917" spans="1:127" x14ac:dyDescent="0.3">
      <c r="A4917" s="1"/>
      <c r="B4917" s="1"/>
      <c r="C4917" s="1"/>
      <c r="D4917" s="1"/>
      <c r="E4917" s="1"/>
      <c r="F4917" s="1"/>
      <c r="G4917" s="2"/>
      <c r="H4917" s="2"/>
      <c r="I4917" s="1"/>
      <c r="J4917" s="1"/>
      <c r="K4917" s="2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2"/>
      <c r="BF4917" s="1"/>
      <c r="BG4917" s="1"/>
      <c r="BH4917" s="1"/>
      <c r="BI4917" s="1"/>
      <c r="BJ4917" s="1"/>
      <c r="BK4917" s="1"/>
      <c r="BL4917" s="1"/>
      <c r="BM4917" s="1"/>
      <c r="BN4917" s="2"/>
      <c r="BO4917" s="1"/>
      <c r="BP4917" s="1"/>
      <c r="BQ4917" s="1"/>
      <c r="BR4917" s="2"/>
      <c r="BS4917" s="1"/>
      <c r="BT4917" s="1"/>
      <c r="BU4917" s="1"/>
      <c r="BV4917" s="1"/>
      <c r="BW4917" s="1"/>
      <c r="BX4917" s="1"/>
      <c r="BY4917" s="1"/>
      <c r="BZ4917" s="1"/>
      <c r="CA4917" s="1"/>
      <c r="CB4917" s="1"/>
      <c r="CC4917" s="1"/>
      <c r="CD4917" s="1"/>
      <c r="CE4917" s="1"/>
      <c r="CF4917" s="2"/>
      <c r="CG4917" s="1"/>
      <c r="CH4917" s="1"/>
      <c r="CI4917" s="2"/>
      <c r="CJ4917" s="1"/>
      <c r="CK4917" s="1"/>
      <c r="CL4917" s="1"/>
      <c r="CM4917" s="1"/>
      <c r="CN4917" s="1"/>
      <c r="CO4917" s="1"/>
      <c r="CP4917" s="1"/>
      <c r="CQ4917" s="1"/>
      <c r="CR4917" s="2"/>
      <c r="CS4917" s="2"/>
      <c r="CT4917" s="2"/>
      <c r="CU4917" s="2"/>
      <c r="CV4917" s="1"/>
      <c r="CW4917" s="1"/>
      <c r="CX4917" s="1"/>
      <c r="CY4917" s="1"/>
      <c r="CZ4917" s="1"/>
      <c r="DA4917" s="1"/>
      <c r="DB4917" s="1"/>
      <c r="DC4917" s="1"/>
      <c r="DD4917" s="1"/>
      <c r="DE4917" s="1"/>
      <c r="DF4917" s="1"/>
      <c r="DG4917" s="1"/>
      <c r="DH4917" s="1"/>
      <c r="DI4917" s="1"/>
      <c r="DJ4917" s="1"/>
      <c r="DK4917" s="1"/>
      <c r="DL4917" s="1"/>
      <c r="DM4917" s="1"/>
      <c r="DN4917" s="1"/>
      <c r="DO4917" s="1"/>
      <c r="DP4917" s="1"/>
      <c r="DQ4917" s="2"/>
      <c r="DR4917" s="1"/>
      <c r="DS4917" s="1"/>
      <c r="DT4917" s="1"/>
      <c r="DU4917" s="2"/>
      <c r="DV4917" s="1"/>
      <c r="DW4917" s="1"/>
    </row>
    <row r="4918" spans="1:127" x14ac:dyDescent="0.3">
      <c r="A4918" s="1"/>
      <c r="B4918" s="1"/>
      <c r="C4918" s="1"/>
      <c r="D4918" s="1"/>
      <c r="E4918" s="1"/>
      <c r="F4918" s="1"/>
      <c r="G4918" s="2"/>
      <c r="H4918" s="2"/>
      <c r="I4918" s="1"/>
      <c r="J4918" s="1"/>
      <c r="K4918" s="2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2"/>
      <c r="BF4918" s="1"/>
      <c r="BG4918" s="1"/>
      <c r="BH4918" s="1"/>
      <c r="BI4918" s="1"/>
      <c r="BJ4918" s="1"/>
      <c r="BK4918" s="1"/>
      <c r="BL4918" s="1"/>
      <c r="BM4918" s="1"/>
      <c r="BN4918" s="2"/>
      <c r="BO4918" s="1"/>
      <c r="BP4918" s="1"/>
      <c r="BQ4918" s="1"/>
      <c r="BR4918" s="2"/>
      <c r="BS4918" s="1"/>
      <c r="BT4918" s="1"/>
      <c r="BU4918" s="1"/>
      <c r="BV4918" s="1"/>
      <c r="BW4918" s="1"/>
      <c r="BX4918" s="1"/>
      <c r="BY4918" s="1"/>
      <c r="BZ4918" s="1"/>
      <c r="CA4918" s="1"/>
      <c r="CB4918" s="1"/>
      <c r="CC4918" s="1"/>
      <c r="CD4918" s="1"/>
      <c r="CE4918" s="1"/>
      <c r="CF4918" s="2"/>
      <c r="CG4918" s="1"/>
      <c r="CH4918" s="1"/>
      <c r="CI4918" s="2"/>
      <c r="CJ4918" s="1"/>
      <c r="CK4918" s="1"/>
      <c r="CL4918" s="1"/>
      <c r="CM4918" s="1"/>
      <c r="CN4918" s="1"/>
      <c r="CO4918" s="1"/>
      <c r="CP4918" s="1"/>
      <c r="CQ4918" s="1"/>
      <c r="CR4918" s="2"/>
      <c r="CS4918" s="2"/>
      <c r="CT4918" s="2"/>
      <c r="CU4918" s="2"/>
      <c r="CV4918" s="1"/>
      <c r="CW4918" s="1"/>
      <c r="CX4918" s="1"/>
      <c r="CY4918" s="1"/>
      <c r="CZ4918" s="1"/>
      <c r="DA4918" s="1"/>
      <c r="DB4918" s="1"/>
      <c r="DC4918" s="1"/>
      <c r="DD4918" s="1"/>
      <c r="DE4918" s="1"/>
      <c r="DF4918" s="1"/>
      <c r="DG4918" s="1"/>
      <c r="DH4918" s="1"/>
      <c r="DI4918" s="1"/>
      <c r="DJ4918" s="1"/>
      <c r="DK4918" s="1"/>
      <c r="DL4918" s="1"/>
      <c r="DM4918" s="1"/>
      <c r="DN4918" s="1"/>
      <c r="DO4918" s="1"/>
      <c r="DP4918" s="1"/>
      <c r="DQ4918" s="2"/>
      <c r="DR4918" s="1"/>
      <c r="DS4918" s="1"/>
      <c r="DT4918" s="1"/>
      <c r="DU4918" s="2"/>
      <c r="DV4918" s="1"/>
      <c r="DW4918" s="1"/>
    </row>
    <row r="4919" spans="1:127" x14ac:dyDescent="0.3">
      <c r="A4919" s="1"/>
      <c r="B4919" s="1"/>
      <c r="C4919" s="1"/>
      <c r="D4919" s="1"/>
      <c r="E4919" s="1"/>
      <c r="F4919" s="1"/>
      <c r="G4919" s="2"/>
      <c r="H4919" s="2"/>
      <c r="I4919" s="1"/>
      <c r="J4919" s="1"/>
      <c r="K4919" s="2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2"/>
      <c r="BF4919" s="1"/>
      <c r="BG4919" s="1"/>
      <c r="BH4919" s="1"/>
      <c r="BI4919" s="1"/>
      <c r="BJ4919" s="1"/>
      <c r="BK4919" s="1"/>
      <c r="BL4919" s="1"/>
      <c r="BM4919" s="1"/>
      <c r="BN4919" s="2"/>
      <c r="BO4919" s="1"/>
      <c r="BP4919" s="1"/>
      <c r="BQ4919" s="1"/>
      <c r="BR4919" s="2"/>
      <c r="BS4919" s="1"/>
      <c r="BT4919" s="1"/>
      <c r="BU4919" s="1"/>
      <c r="BV4919" s="1"/>
      <c r="BW4919" s="1"/>
      <c r="BX4919" s="1"/>
      <c r="BY4919" s="1"/>
      <c r="BZ4919" s="1"/>
      <c r="CA4919" s="1"/>
      <c r="CB4919" s="1"/>
      <c r="CC4919" s="1"/>
      <c r="CD4919" s="1"/>
      <c r="CE4919" s="1"/>
      <c r="CF4919" s="2"/>
      <c r="CG4919" s="1"/>
      <c r="CH4919" s="1"/>
      <c r="CI4919" s="2"/>
      <c r="CJ4919" s="1"/>
      <c r="CK4919" s="1"/>
      <c r="CL4919" s="1"/>
      <c r="CM4919" s="1"/>
      <c r="CN4919" s="1"/>
      <c r="CO4919" s="1"/>
      <c r="CP4919" s="1"/>
      <c r="CQ4919" s="1"/>
      <c r="CR4919" s="2"/>
      <c r="CS4919" s="2"/>
      <c r="CT4919" s="2"/>
      <c r="CU4919" s="2"/>
      <c r="CV4919" s="1"/>
      <c r="CW4919" s="1"/>
      <c r="CX4919" s="1"/>
      <c r="CY4919" s="1"/>
      <c r="CZ4919" s="1"/>
      <c r="DA4919" s="1"/>
      <c r="DB4919" s="1"/>
      <c r="DC4919" s="1"/>
      <c r="DD4919" s="1"/>
      <c r="DE4919" s="1"/>
      <c r="DF4919" s="1"/>
      <c r="DG4919" s="1"/>
      <c r="DH4919" s="1"/>
      <c r="DI4919" s="1"/>
      <c r="DJ4919" s="1"/>
      <c r="DK4919" s="1"/>
      <c r="DL4919" s="1"/>
      <c r="DM4919" s="1"/>
      <c r="DN4919" s="1"/>
      <c r="DO4919" s="1"/>
      <c r="DP4919" s="1"/>
      <c r="DQ4919" s="2"/>
      <c r="DR4919" s="1"/>
      <c r="DS4919" s="1"/>
      <c r="DT4919" s="1"/>
      <c r="DU4919" s="2"/>
      <c r="DV4919" s="1"/>
      <c r="DW4919" s="1"/>
    </row>
    <row r="4920" spans="1:127" x14ac:dyDescent="0.3">
      <c r="A4920" s="1"/>
      <c r="B4920" s="1"/>
      <c r="C4920" s="1"/>
      <c r="D4920" s="1"/>
      <c r="E4920" s="1"/>
      <c r="F4920" s="1"/>
      <c r="G4920" s="1"/>
      <c r="H4920" s="2"/>
      <c r="I4920" s="1"/>
      <c r="J4920" s="1"/>
      <c r="K4920" s="2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2"/>
      <c r="BF4920" s="1"/>
      <c r="BG4920" s="1"/>
      <c r="BH4920" s="1"/>
      <c r="BI4920" s="1"/>
      <c r="BJ4920" s="1"/>
      <c r="BK4920" s="1"/>
      <c r="BL4920" s="1"/>
      <c r="BM4920" s="1"/>
      <c r="BN4920" s="2"/>
      <c r="BO4920" s="1"/>
      <c r="BP4920" s="1"/>
      <c r="BQ4920" s="1"/>
      <c r="BR4920" s="2"/>
      <c r="BS4920" s="1"/>
      <c r="BT4920" s="1"/>
      <c r="BU4920" s="1"/>
      <c r="BV4920" s="1"/>
      <c r="BW4920" s="1"/>
      <c r="BX4920" s="1"/>
      <c r="BY4920" s="1"/>
      <c r="BZ4920" s="1"/>
      <c r="CA4920" s="1"/>
      <c r="CB4920" s="1"/>
      <c r="CC4920" s="1"/>
      <c r="CD4920" s="1"/>
      <c r="CE4920" s="1"/>
      <c r="CF4920" s="2"/>
      <c r="CG4920" s="1"/>
      <c r="CH4920" s="1"/>
      <c r="CI4920" s="2"/>
      <c r="CJ4920" s="1"/>
      <c r="CK4920" s="1"/>
      <c r="CL4920" s="1"/>
      <c r="CM4920" s="1"/>
      <c r="CN4920" s="1"/>
      <c r="CO4920" s="1"/>
      <c r="CP4920" s="1"/>
      <c r="CQ4920" s="1"/>
      <c r="CR4920" s="1"/>
      <c r="CS4920" s="1"/>
      <c r="CT4920" s="1"/>
      <c r="CU4920" s="1"/>
      <c r="CV4920" s="1"/>
      <c r="CW4920" s="1"/>
      <c r="CX4920" s="1"/>
      <c r="CY4920" s="1"/>
      <c r="CZ4920" s="1"/>
      <c r="DA4920" s="1"/>
      <c r="DB4920" s="1"/>
      <c r="DC4920" s="1"/>
      <c r="DD4920" s="1"/>
      <c r="DE4920" s="1"/>
      <c r="DF4920" s="1"/>
      <c r="DG4920" s="1"/>
      <c r="DH4920" s="1"/>
      <c r="DI4920" s="1"/>
      <c r="DJ4920" s="1"/>
      <c r="DK4920" s="1"/>
      <c r="DL4920" s="1"/>
      <c r="DM4920" s="1"/>
      <c r="DN4920" s="1"/>
      <c r="DO4920" s="1"/>
      <c r="DP4920" s="1"/>
      <c r="DQ4920" s="2"/>
      <c r="DR4920" s="1"/>
      <c r="DS4920" s="1"/>
      <c r="DT4920" s="1"/>
      <c r="DU4920" s="2"/>
      <c r="DV4920" s="1"/>
      <c r="DW4920" s="1"/>
    </row>
    <row r="4921" spans="1:127" x14ac:dyDescent="0.3">
      <c r="A4921" s="1"/>
      <c r="B4921" s="1"/>
      <c r="C4921" s="1"/>
      <c r="D4921" s="1"/>
      <c r="E4921" s="1"/>
      <c r="F4921" s="1"/>
      <c r="G4921" s="2"/>
      <c r="H4921" s="2"/>
      <c r="I4921" s="1"/>
      <c r="J4921" s="1"/>
      <c r="K4921" s="2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2"/>
      <c r="BF4921" s="1"/>
      <c r="BG4921" s="1"/>
      <c r="BH4921" s="1"/>
      <c r="BI4921" s="1"/>
      <c r="BJ4921" s="1"/>
      <c r="BK4921" s="1"/>
      <c r="BL4921" s="1"/>
      <c r="BM4921" s="1"/>
      <c r="BN4921" s="2"/>
      <c r="BO4921" s="1"/>
      <c r="BP4921" s="1"/>
      <c r="BQ4921" s="1"/>
      <c r="BR4921" s="2"/>
      <c r="BS4921" s="1"/>
      <c r="BT4921" s="1"/>
      <c r="BU4921" s="1"/>
      <c r="BV4921" s="1"/>
      <c r="BW4921" s="1"/>
      <c r="BX4921" s="1"/>
      <c r="BY4921" s="1"/>
      <c r="BZ4921" s="1"/>
      <c r="CA4921" s="1"/>
      <c r="CB4921" s="1"/>
      <c r="CC4921" s="1"/>
      <c r="CD4921" s="1"/>
      <c r="CE4921" s="1"/>
      <c r="CF4921" s="2"/>
      <c r="CG4921" s="1"/>
      <c r="CH4921" s="1"/>
      <c r="CI4921" s="2"/>
      <c r="CJ4921" s="1"/>
      <c r="CK4921" s="1"/>
      <c r="CL4921" s="1"/>
      <c r="CM4921" s="1"/>
      <c r="CN4921" s="1"/>
      <c r="CO4921" s="1"/>
      <c r="CP4921" s="1"/>
      <c r="CQ4921" s="1"/>
      <c r="CR4921" s="2"/>
      <c r="CS4921" s="2"/>
      <c r="CT4921" s="2"/>
      <c r="CU4921" s="2"/>
      <c r="CV4921" s="1"/>
      <c r="CW4921" s="1"/>
      <c r="CX4921" s="1"/>
      <c r="CY4921" s="1"/>
      <c r="CZ4921" s="1"/>
      <c r="DA4921" s="1"/>
      <c r="DB4921" s="1"/>
      <c r="DC4921" s="1"/>
      <c r="DD4921" s="1"/>
      <c r="DE4921" s="1"/>
      <c r="DF4921" s="1"/>
      <c r="DG4921" s="1"/>
      <c r="DH4921" s="1"/>
      <c r="DI4921" s="1"/>
      <c r="DJ4921" s="1"/>
      <c r="DK4921" s="1"/>
      <c r="DL4921" s="1"/>
      <c r="DM4921" s="1"/>
      <c r="DN4921" s="1"/>
      <c r="DO4921" s="1"/>
      <c r="DP4921" s="1"/>
      <c r="DQ4921" s="2"/>
      <c r="DR4921" s="1"/>
      <c r="DS4921" s="1"/>
      <c r="DT4921" s="1"/>
      <c r="DU4921" s="2"/>
      <c r="DV4921" s="1"/>
      <c r="DW4921" s="1"/>
    </row>
    <row r="4922" spans="1:127" x14ac:dyDescent="0.3">
      <c r="A4922" s="1"/>
      <c r="B4922" s="1"/>
      <c r="C4922" s="1"/>
      <c r="D4922" s="1"/>
      <c r="E4922" s="1"/>
      <c r="F4922" s="1"/>
      <c r="G4922" s="1"/>
      <c r="H4922" s="2"/>
      <c r="I4922" s="1"/>
      <c r="J4922" s="1"/>
      <c r="K4922" s="2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2"/>
      <c r="BF4922" s="1"/>
      <c r="BG4922" s="1"/>
      <c r="BH4922" s="1"/>
      <c r="BI4922" s="1"/>
      <c r="BJ4922" s="1"/>
      <c r="BK4922" s="1"/>
      <c r="BL4922" s="1"/>
      <c r="BM4922" s="1"/>
      <c r="BN4922" s="2"/>
      <c r="BO4922" s="1"/>
      <c r="BP4922" s="1"/>
      <c r="BQ4922" s="1"/>
      <c r="BR4922" s="2"/>
      <c r="BS4922" s="1"/>
      <c r="BT4922" s="1"/>
      <c r="BU4922" s="1"/>
      <c r="BV4922" s="1"/>
      <c r="BW4922" s="1"/>
      <c r="BX4922" s="1"/>
      <c r="BY4922" s="1"/>
      <c r="BZ4922" s="1"/>
      <c r="CA4922" s="1"/>
      <c r="CB4922" s="1"/>
      <c r="CC4922" s="1"/>
      <c r="CD4922" s="1"/>
      <c r="CE4922" s="1"/>
      <c r="CF4922" s="2"/>
      <c r="CG4922" s="1"/>
      <c r="CH4922" s="1"/>
      <c r="CI4922" s="2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  <c r="CV4922" s="1"/>
      <c r="CW4922" s="1"/>
      <c r="CX4922" s="1"/>
      <c r="CY4922" s="1"/>
      <c r="CZ4922" s="1"/>
      <c r="DA4922" s="1"/>
      <c r="DB4922" s="1"/>
      <c r="DC4922" s="1"/>
      <c r="DD4922" s="1"/>
      <c r="DE4922" s="1"/>
      <c r="DF4922" s="1"/>
      <c r="DG4922" s="1"/>
      <c r="DH4922" s="1"/>
      <c r="DI4922" s="1"/>
      <c r="DJ4922" s="1"/>
      <c r="DK4922" s="1"/>
      <c r="DL4922" s="1"/>
      <c r="DM4922" s="1"/>
      <c r="DN4922" s="1"/>
      <c r="DO4922" s="1"/>
      <c r="DP4922" s="1"/>
      <c r="DQ4922" s="2"/>
      <c r="DR4922" s="1"/>
      <c r="DS4922" s="1"/>
      <c r="DT4922" s="1"/>
      <c r="DU4922" s="1"/>
      <c r="DV4922" s="1"/>
      <c r="DW4922" s="1"/>
    </row>
    <row r="4923" spans="1:127" x14ac:dyDescent="0.3">
      <c r="A4923" s="1"/>
      <c r="B4923" s="1"/>
      <c r="C4923" s="1"/>
      <c r="D4923" s="1"/>
      <c r="E4923" s="1"/>
      <c r="F4923" s="1"/>
      <c r="G4923" s="1"/>
      <c r="H4923" s="2"/>
      <c r="I4923" s="1"/>
      <c r="J4923" s="1"/>
      <c r="K4923" s="2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2"/>
      <c r="BF4923" s="1"/>
      <c r="BG4923" s="1"/>
      <c r="BH4923" s="1"/>
      <c r="BI4923" s="1"/>
      <c r="BJ4923" s="1"/>
      <c r="BK4923" s="1"/>
      <c r="BL4923" s="1"/>
      <c r="BM4923" s="1"/>
      <c r="BN4923" s="2"/>
      <c r="BO4923" s="1"/>
      <c r="BP4923" s="1"/>
      <c r="BQ4923" s="1"/>
      <c r="BR4923" s="2"/>
      <c r="BS4923" s="1"/>
      <c r="BT4923" s="1"/>
      <c r="BU4923" s="1"/>
      <c r="BV4923" s="1"/>
      <c r="BW4923" s="1"/>
      <c r="BX4923" s="1"/>
      <c r="BY4923" s="1"/>
      <c r="BZ4923" s="1"/>
      <c r="CA4923" s="1"/>
      <c r="CB4923" s="1"/>
      <c r="CC4923" s="1"/>
      <c r="CD4923" s="1"/>
      <c r="CE4923" s="1"/>
      <c r="CF4923" s="2"/>
      <c r="CG4923" s="1"/>
      <c r="CH4923" s="1"/>
      <c r="CI4923" s="2"/>
      <c r="CJ4923" s="1"/>
      <c r="CK4923" s="1"/>
      <c r="CL4923" s="1"/>
      <c r="CM4923" s="1"/>
      <c r="CN4923" s="1"/>
      <c r="CO4923" s="1"/>
      <c r="CP4923" s="1"/>
      <c r="CQ4923" s="1"/>
      <c r="CR4923" s="1"/>
      <c r="CS4923" s="1"/>
      <c r="CT4923" s="1"/>
      <c r="CU4923" s="1"/>
      <c r="CV4923" s="1"/>
      <c r="CW4923" s="1"/>
      <c r="CX4923" s="1"/>
      <c r="CY4923" s="1"/>
      <c r="CZ4923" s="1"/>
      <c r="DA4923" s="1"/>
      <c r="DB4923" s="1"/>
      <c r="DC4923" s="1"/>
      <c r="DD4923" s="1"/>
      <c r="DE4923" s="1"/>
      <c r="DF4923" s="1"/>
      <c r="DG4923" s="1"/>
      <c r="DH4923" s="1"/>
      <c r="DI4923" s="1"/>
      <c r="DJ4923" s="1"/>
      <c r="DK4923" s="1"/>
      <c r="DL4923" s="1"/>
      <c r="DM4923" s="1"/>
      <c r="DN4923" s="1"/>
      <c r="DO4923" s="1"/>
      <c r="DP4923" s="1"/>
      <c r="DQ4923" s="2"/>
      <c r="DR4923" s="1"/>
      <c r="DS4923" s="1"/>
      <c r="DT4923" s="1"/>
      <c r="DU4923" s="1"/>
      <c r="DV4923" s="1"/>
      <c r="DW4923" s="1"/>
    </row>
    <row r="4924" spans="1:127" x14ac:dyDescent="0.3">
      <c r="A4924" s="1"/>
      <c r="B4924" s="1"/>
      <c r="C4924" s="1"/>
      <c r="D4924" s="1"/>
      <c r="E4924" s="1"/>
      <c r="F4924" s="1"/>
      <c r="G4924" s="1"/>
      <c r="H4924" s="2"/>
      <c r="I4924" s="1"/>
      <c r="J4924" s="1"/>
      <c r="K4924" s="2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2"/>
      <c r="BF4924" s="1"/>
      <c r="BG4924" s="1"/>
      <c r="BH4924" s="1"/>
      <c r="BI4924" s="1"/>
      <c r="BJ4924" s="1"/>
      <c r="BK4924" s="1"/>
      <c r="BL4924" s="1"/>
      <c r="BM4924" s="1"/>
      <c r="BN4924" s="2"/>
      <c r="BO4924" s="1"/>
      <c r="BP4924" s="1"/>
      <c r="BQ4924" s="1"/>
      <c r="BR4924" s="2"/>
      <c r="BS4924" s="1"/>
      <c r="BT4924" s="1"/>
      <c r="BU4924" s="1"/>
      <c r="BV4924" s="1"/>
      <c r="BW4924" s="1"/>
      <c r="BX4924" s="1"/>
      <c r="BY4924" s="1"/>
      <c r="BZ4924" s="1"/>
      <c r="CA4924" s="1"/>
      <c r="CB4924" s="1"/>
      <c r="CC4924" s="1"/>
      <c r="CD4924" s="1"/>
      <c r="CE4924" s="1"/>
      <c r="CF4924" s="2"/>
      <c r="CG4924" s="1"/>
      <c r="CH4924" s="1"/>
      <c r="CI4924" s="2"/>
      <c r="CJ4924" s="1"/>
      <c r="CK4924" s="1"/>
      <c r="CL4924" s="1"/>
      <c r="CM4924" s="1"/>
      <c r="CN4924" s="1"/>
      <c r="CO4924" s="1"/>
      <c r="CP4924" s="1"/>
      <c r="CQ4924" s="1"/>
      <c r="CR4924" s="1"/>
      <c r="CS4924" s="1"/>
      <c r="CT4924" s="1"/>
      <c r="CU4924" s="1"/>
      <c r="CV4924" s="1"/>
      <c r="CW4924" s="1"/>
      <c r="CX4924" s="1"/>
      <c r="CY4924" s="1"/>
      <c r="CZ4924" s="1"/>
      <c r="DA4924" s="1"/>
      <c r="DB4924" s="1"/>
      <c r="DC4924" s="1"/>
      <c r="DD4924" s="1"/>
      <c r="DE4924" s="1"/>
      <c r="DF4924" s="1"/>
      <c r="DG4924" s="1"/>
      <c r="DH4924" s="1"/>
      <c r="DI4924" s="1"/>
      <c r="DJ4924" s="1"/>
      <c r="DK4924" s="1"/>
      <c r="DL4924" s="1"/>
      <c r="DM4924" s="1"/>
      <c r="DN4924" s="1"/>
      <c r="DO4924" s="1"/>
      <c r="DP4924" s="1"/>
      <c r="DQ4924" s="2"/>
      <c r="DR4924" s="1"/>
      <c r="DS4924" s="1"/>
      <c r="DT4924" s="1"/>
      <c r="DU4924" s="1"/>
      <c r="DV4924" s="1"/>
      <c r="DW4924" s="1"/>
    </row>
    <row r="4925" spans="1:127" x14ac:dyDescent="0.3">
      <c r="A4925" s="1"/>
      <c r="B4925" s="1"/>
      <c r="C4925" s="1"/>
      <c r="D4925" s="1"/>
      <c r="E4925" s="1"/>
      <c r="F4925" s="1"/>
      <c r="G4925" s="2"/>
      <c r="H4925" s="2"/>
      <c r="I4925" s="1"/>
      <c r="J4925" s="1"/>
      <c r="K4925" s="2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2"/>
      <c r="BF4925" s="1"/>
      <c r="BG4925" s="1"/>
      <c r="BH4925" s="1"/>
      <c r="BI4925" s="1"/>
      <c r="BJ4925" s="1"/>
      <c r="BK4925" s="1"/>
      <c r="BL4925" s="1"/>
      <c r="BM4925" s="1"/>
      <c r="BN4925" s="2"/>
      <c r="BO4925" s="1"/>
      <c r="BP4925" s="1"/>
      <c r="BQ4925" s="1"/>
      <c r="BR4925" s="2"/>
      <c r="BS4925" s="1"/>
      <c r="BT4925" s="1"/>
      <c r="BU4925" s="1"/>
      <c r="BV4925" s="1"/>
      <c r="BW4925" s="1"/>
      <c r="BX4925" s="1"/>
      <c r="BY4925" s="1"/>
      <c r="BZ4925" s="1"/>
      <c r="CA4925" s="1"/>
      <c r="CB4925" s="1"/>
      <c r="CC4925" s="1"/>
      <c r="CD4925" s="1"/>
      <c r="CE4925" s="1"/>
      <c r="CF4925" s="2"/>
      <c r="CG4925" s="1"/>
      <c r="CH4925" s="1"/>
      <c r="CI4925" s="2"/>
      <c r="CJ4925" s="1"/>
      <c r="CK4925" s="1"/>
      <c r="CL4925" s="1"/>
      <c r="CM4925" s="1"/>
      <c r="CN4925" s="1"/>
      <c r="CO4925" s="1"/>
      <c r="CP4925" s="1"/>
      <c r="CQ4925" s="1"/>
      <c r="CR4925" s="2"/>
      <c r="CS4925" s="2"/>
      <c r="CT4925" s="2"/>
      <c r="CU4925" s="2"/>
      <c r="CV4925" s="1"/>
      <c r="CW4925" s="1"/>
      <c r="CX4925" s="1"/>
      <c r="CY4925" s="1"/>
      <c r="CZ4925" s="1"/>
      <c r="DA4925" s="1"/>
      <c r="DB4925" s="1"/>
      <c r="DC4925" s="1"/>
      <c r="DD4925" s="1"/>
      <c r="DE4925" s="1"/>
      <c r="DF4925" s="1"/>
      <c r="DG4925" s="1"/>
      <c r="DH4925" s="1"/>
      <c r="DI4925" s="1"/>
      <c r="DJ4925" s="1"/>
      <c r="DK4925" s="1"/>
      <c r="DL4925" s="1"/>
      <c r="DM4925" s="1"/>
      <c r="DN4925" s="1"/>
      <c r="DO4925" s="1"/>
      <c r="DP4925" s="1"/>
      <c r="DQ4925" s="2"/>
      <c r="DR4925" s="1"/>
      <c r="DS4925" s="1"/>
      <c r="DT4925" s="1"/>
      <c r="DU4925" s="2"/>
      <c r="DV4925" s="1"/>
      <c r="DW4925" s="1"/>
    </row>
    <row r="4926" spans="1:127" x14ac:dyDescent="0.3">
      <c r="A4926" s="1"/>
      <c r="B4926" s="1"/>
      <c r="C4926" s="1"/>
      <c r="D4926" s="1"/>
      <c r="E4926" s="1"/>
      <c r="F4926" s="1"/>
      <c r="G4926" s="2"/>
      <c r="H4926" s="2"/>
      <c r="I4926" s="1"/>
      <c r="J4926" s="1"/>
      <c r="K4926" s="2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2"/>
      <c r="BF4926" s="1"/>
      <c r="BG4926" s="1"/>
      <c r="BH4926" s="1"/>
      <c r="BI4926" s="1"/>
      <c r="BJ4926" s="1"/>
      <c r="BK4926" s="1"/>
      <c r="BL4926" s="1"/>
      <c r="BM4926" s="1"/>
      <c r="BN4926" s="2"/>
      <c r="BO4926" s="1"/>
      <c r="BP4926" s="1"/>
      <c r="BQ4926" s="1"/>
      <c r="BR4926" s="2"/>
      <c r="BS4926" s="1"/>
      <c r="BT4926" s="1"/>
      <c r="BU4926" s="1"/>
      <c r="BV4926" s="1"/>
      <c r="BW4926" s="1"/>
      <c r="BX4926" s="1"/>
      <c r="BY4926" s="1"/>
      <c r="BZ4926" s="1"/>
      <c r="CA4926" s="1"/>
      <c r="CB4926" s="1"/>
      <c r="CC4926" s="1"/>
      <c r="CD4926" s="1"/>
      <c r="CE4926" s="1"/>
      <c r="CF4926" s="2"/>
      <c r="CG4926" s="1"/>
      <c r="CH4926" s="1"/>
      <c r="CI4926" s="2"/>
      <c r="CJ4926" s="1"/>
      <c r="CK4926" s="1"/>
      <c r="CL4926" s="1"/>
      <c r="CM4926" s="1"/>
      <c r="CN4926" s="1"/>
      <c r="CO4926" s="1"/>
      <c r="CP4926" s="1"/>
      <c r="CQ4926" s="1"/>
      <c r="CR4926" s="2"/>
      <c r="CS4926" s="2"/>
      <c r="CT4926" s="2"/>
      <c r="CU4926" s="2"/>
      <c r="CV4926" s="1"/>
      <c r="CW4926" s="1"/>
      <c r="CX4926" s="1"/>
      <c r="CY4926" s="1"/>
      <c r="CZ4926" s="1"/>
      <c r="DA4926" s="1"/>
      <c r="DB4926" s="1"/>
      <c r="DC4926" s="1"/>
      <c r="DD4926" s="1"/>
      <c r="DE4926" s="1"/>
      <c r="DF4926" s="1"/>
      <c r="DG4926" s="1"/>
      <c r="DH4926" s="1"/>
      <c r="DI4926" s="1"/>
      <c r="DJ4926" s="1"/>
      <c r="DK4926" s="1"/>
      <c r="DL4926" s="1"/>
      <c r="DM4926" s="1"/>
      <c r="DN4926" s="1"/>
      <c r="DO4926" s="1"/>
      <c r="DP4926" s="1"/>
      <c r="DQ4926" s="2"/>
      <c r="DR4926" s="1"/>
      <c r="DS4926" s="1"/>
      <c r="DT4926" s="1"/>
      <c r="DU4926" s="2"/>
      <c r="DV4926" s="1"/>
      <c r="DW4926" s="1"/>
    </row>
    <row r="4927" spans="1:127" x14ac:dyDescent="0.3">
      <c r="A4927" s="1"/>
      <c r="B4927" s="1"/>
      <c r="C4927" s="1"/>
      <c r="D4927" s="1"/>
      <c r="E4927" s="1"/>
      <c r="F4927" s="1"/>
      <c r="G4927" s="2"/>
      <c r="H4927" s="2"/>
      <c r="I4927" s="1"/>
      <c r="J4927" s="1"/>
      <c r="K4927" s="2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2"/>
      <c r="BF4927" s="1"/>
      <c r="BG4927" s="1"/>
      <c r="BH4927" s="1"/>
      <c r="BI4927" s="1"/>
      <c r="BJ4927" s="1"/>
      <c r="BK4927" s="1"/>
      <c r="BL4927" s="1"/>
      <c r="BM4927" s="1"/>
      <c r="BN4927" s="2"/>
      <c r="BO4927" s="1"/>
      <c r="BP4927" s="1"/>
      <c r="BQ4927" s="1"/>
      <c r="BR4927" s="2"/>
      <c r="BS4927" s="1"/>
      <c r="BT4927" s="1"/>
      <c r="BU4927" s="1"/>
      <c r="BV4927" s="1"/>
      <c r="BW4927" s="1"/>
      <c r="BX4927" s="1"/>
      <c r="BY4927" s="1"/>
      <c r="BZ4927" s="1"/>
      <c r="CA4927" s="1"/>
      <c r="CB4927" s="1"/>
      <c r="CC4927" s="1"/>
      <c r="CD4927" s="1"/>
      <c r="CE4927" s="1"/>
      <c r="CF4927" s="2"/>
      <c r="CG4927" s="1"/>
      <c r="CH4927" s="1"/>
      <c r="CI4927" s="2"/>
      <c r="CJ4927" s="1"/>
      <c r="CK4927" s="1"/>
      <c r="CL4927" s="1"/>
      <c r="CM4927" s="1"/>
      <c r="CN4927" s="1"/>
      <c r="CO4927" s="1"/>
      <c r="CP4927" s="1"/>
      <c r="CQ4927" s="1"/>
      <c r="CR4927" s="2"/>
      <c r="CS4927" s="2"/>
      <c r="CT4927" s="2"/>
      <c r="CU4927" s="2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2"/>
      <c r="DR4927" s="1"/>
      <c r="DS4927" s="1"/>
      <c r="DT4927" s="1"/>
      <c r="DU4927" s="2"/>
      <c r="DV4927" s="1"/>
      <c r="DW4927" s="1"/>
    </row>
    <row r="4928" spans="1:127" x14ac:dyDescent="0.3">
      <c r="A4928" s="1"/>
      <c r="B4928" s="1"/>
      <c r="C4928" s="1"/>
      <c r="D4928" s="1"/>
      <c r="E4928" s="1"/>
      <c r="F4928" s="1"/>
      <c r="G4928" s="2"/>
      <c r="H4928" s="2"/>
      <c r="I4928" s="1"/>
      <c r="J4928" s="1"/>
      <c r="K4928" s="2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2"/>
      <c r="BF4928" s="1"/>
      <c r="BG4928" s="1"/>
      <c r="BH4928" s="1"/>
      <c r="BI4928" s="1"/>
      <c r="BJ4928" s="1"/>
      <c r="BK4928" s="1"/>
      <c r="BL4928" s="1"/>
      <c r="BM4928" s="1"/>
      <c r="BN4928" s="2"/>
      <c r="BO4928" s="1"/>
      <c r="BP4928" s="1"/>
      <c r="BQ4928" s="1"/>
      <c r="BR4928" s="2"/>
      <c r="BS4928" s="1"/>
      <c r="BT4928" s="1"/>
      <c r="BU4928" s="1"/>
      <c r="BV4928" s="1"/>
      <c r="BW4928" s="1"/>
      <c r="BX4928" s="1"/>
      <c r="BY4928" s="1"/>
      <c r="BZ4928" s="1"/>
      <c r="CA4928" s="1"/>
      <c r="CB4928" s="1"/>
      <c r="CC4928" s="1"/>
      <c r="CD4928" s="1"/>
      <c r="CE4928" s="1"/>
      <c r="CF4928" s="2"/>
      <c r="CG4928" s="1"/>
      <c r="CH4928" s="1"/>
      <c r="CI4928" s="2"/>
      <c r="CJ4928" s="1"/>
      <c r="CK4928" s="1"/>
      <c r="CL4928" s="1"/>
      <c r="CM4928" s="1"/>
      <c r="CN4928" s="1"/>
      <c r="CO4928" s="1"/>
      <c r="CP4928" s="1"/>
      <c r="CQ4928" s="1"/>
      <c r="CR4928" s="2"/>
      <c r="CS4928" s="2"/>
      <c r="CT4928" s="2"/>
      <c r="CU4928" s="2"/>
      <c r="CV4928" s="1"/>
      <c r="CW4928" s="1"/>
      <c r="CX4928" s="1"/>
      <c r="CY4928" s="1"/>
      <c r="CZ4928" s="1"/>
      <c r="DA4928" s="1"/>
      <c r="DB4928" s="1"/>
      <c r="DC4928" s="1"/>
      <c r="DD4928" s="1"/>
      <c r="DE4928" s="1"/>
      <c r="DF4928" s="1"/>
      <c r="DG4928" s="1"/>
      <c r="DH4928" s="1"/>
      <c r="DI4928" s="1"/>
      <c r="DJ4928" s="1"/>
      <c r="DK4928" s="1"/>
      <c r="DL4928" s="1"/>
      <c r="DM4928" s="1"/>
      <c r="DN4928" s="1"/>
      <c r="DO4928" s="1"/>
      <c r="DP4928" s="1"/>
      <c r="DQ4928" s="2"/>
      <c r="DR4928" s="1"/>
      <c r="DS4928" s="1"/>
      <c r="DT4928" s="1"/>
      <c r="DU4928" s="2"/>
      <c r="DV4928" s="1"/>
      <c r="DW4928" s="1"/>
    </row>
    <row r="4929" spans="1:127" x14ac:dyDescent="0.3">
      <c r="A4929" s="1"/>
      <c r="B4929" s="1"/>
      <c r="C4929" s="1"/>
      <c r="D4929" s="1"/>
      <c r="E4929" s="1"/>
      <c r="F4929" s="1"/>
      <c r="G4929" s="2"/>
      <c r="H4929" s="2"/>
      <c r="I4929" s="1"/>
      <c r="J4929" s="1"/>
      <c r="K4929" s="2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2"/>
      <c r="BF4929" s="1"/>
      <c r="BG4929" s="1"/>
      <c r="BH4929" s="1"/>
      <c r="BI4929" s="1"/>
      <c r="BJ4929" s="1"/>
      <c r="BK4929" s="1"/>
      <c r="BL4929" s="1"/>
      <c r="BM4929" s="1"/>
      <c r="BN4929" s="2"/>
      <c r="BO4929" s="1"/>
      <c r="BP4929" s="1"/>
      <c r="BQ4929" s="1"/>
      <c r="BR4929" s="2"/>
      <c r="BS4929" s="1"/>
      <c r="BT4929" s="1"/>
      <c r="BU4929" s="1"/>
      <c r="BV4929" s="1"/>
      <c r="BW4929" s="1"/>
      <c r="BX4929" s="1"/>
      <c r="BY4929" s="1"/>
      <c r="BZ4929" s="1"/>
      <c r="CA4929" s="1"/>
      <c r="CB4929" s="1"/>
      <c r="CC4929" s="1"/>
      <c r="CD4929" s="1"/>
      <c r="CE4929" s="1"/>
      <c r="CF4929" s="2"/>
      <c r="CG4929" s="1"/>
      <c r="CH4929" s="1"/>
      <c r="CI4929" s="2"/>
      <c r="CJ4929" s="1"/>
      <c r="CK4929" s="1"/>
      <c r="CL4929" s="1"/>
      <c r="CM4929" s="1"/>
      <c r="CN4929" s="1"/>
      <c r="CO4929" s="1"/>
      <c r="CP4929" s="1"/>
      <c r="CQ4929" s="1"/>
      <c r="CR4929" s="2"/>
      <c r="CS4929" s="2"/>
      <c r="CT4929" s="2"/>
      <c r="CU4929" s="2"/>
      <c r="CV4929" s="1"/>
      <c r="CW4929" s="1"/>
      <c r="CX4929" s="1"/>
      <c r="CY4929" s="1"/>
      <c r="CZ4929" s="1"/>
      <c r="DA4929" s="1"/>
      <c r="DB4929" s="1"/>
      <c r="DC4929" s="1"/>
      <c r="DD4929" s="1"/>
      <c r="DE4929" s="1"/>
      <c r="DF4929" s="1"/>
      <c r="DG4929" s="1"/>
      <c r="DH4929" s="1"/>
      <c r="DI4929" s="1"/>
      <c r="DJ4929" s="1"/>
      <c r="DK4929" s="1"/>
      <c r="DL4929" s="1"/>
      <c r="DM4929" s="1"/>
      <c r="DN4929" s="1"/>
      <c r="DO4929" s="1"/>
      <c r="DP4929" s="1"/>
      <c r="DQ4929" s="2"/>
      <c r="DR4929" s="1"/>
      <c r="DS4929" s="1"/>
      <c r="DT4929" s="1"/>
      <c r="DU4929" s="2"/>
      <c r="DV4929" s="1"/>
      <c r="DW4929" s="1"/>
    </row>
    <row r="4930" spans="1:127" x14ac:dyDescent="0.3">
      <c r="A4930" s="1"/>
      <c r="B4930" s="1"/>
      <c r="C4930" s="1"/>
      <c r="D4930" s="1"/>
      <c r="E4930" s="1"/>
      <c r="F4930" s="1"/>
      <c r="G4930" s="2"/>
      <c r="H4930" s="2"/>
      <c r="I4930" s="1"/>
      <c r="J4930" s="1"/>
      <c r="K4930" s="2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2"/>
      <c r="BF4930" s="1"/>
      <c r="BG4930" s="1"/>
      <c r="BH4930" s="1"/>
      <c r="BI4930" s="1"/>
      <c r="BJ4930" s="1"/>
      <c r="BK4930" s="1"/>
      <c r="BL4930" s="1"/>
      <c r="BM4930" s="1"/>
      <c r="BN4930" s="2"/>
      <c r="BO4930" s="1"/>
      <c r="BP4930" s="1"/>
      <c r="BQ4930" s="1"/>
      <c r="BR4930" s="2"/>
      <c r="BS4930" s="1"/>
      <c r="BT4930" s="1"/>
      <c r="BU4930" s="1"/>
      <c r="BV4930" s="1"/>
      <c r="BW4930" s="1"/>
      <c r="BX4930" s="1"/>
      <c r="BY4930" s="1"/>
      <c r="BZ4930" s="1"/>
      <c r="CA4930" s="1"/>
      <c r="CB4930" s="1"/>
      <c r="CC4930" s="1"/>
      <c r="CD4930" s="1"/>
      <c r="CE4930" s="1"/>
      <c r="CF4930" s="2"/>
      <c r="CG4930" s="1"/>
      <c r="CH4930" s="1"/>
      <c r="CI4930" s="2"/>
      <c r="CJ4930" s="1"/>
      <c r="CK4930" s="1"/>
      <c r="CL4930" s="1"/>
      <c r="CM4930" s="1"/>
      <c r="CN4930" s="1"/>
      <c r="CO4930" s="1"/>
      <c r="CP4930" s="1"/>
      <c r="CQ4930" s="1"/>
      <c r="CR4930" s="2"/>
      <c r="CS4930" s="2"/>
      <c r="CT4930" s="2"/>
      <c r="CU4930" s="2"/>
      <c r="CV4930" s="1"/>
      <c r="CW4930" s="1"/>
      <c r="CX4930" s="1"/>
      <c r="CY4930" s="1"/>
      <c r="CZ4930" s="1"/>
      <c r="DA4930" s="1"/>
      <c r="DB4930" s="1"/>
      <c r="DC4930" s="1"/>
      <c r="DD4930" s="1"/>
      <c r="DE4930" s="1"/>
      <c r="DF4930" s="1"/>
      <c r="DG4930" s="1"/>
      <c r="DH4930" s="1"/>
      <c r="DI4930" s="1"/>
      <c r="DJ4930" s="1"/>
      <c r="DK4930" s="1"/>
      <c r="DL4930" s="1"/>
      <c r="DM4930" s="1"/>
      <c r="DN4930" s="1"/>
      <c r="DO4930" s="1"/>
      <c r="DP4930" s="1"/>
      <c r="DQ4930" s="2"/>
      <c r="DR4930" s="1"/>
      <c r="DS4930" s="1"/>
      <c r="DT4930" s="1"/>
      <c r="DU4930" s="2"/>
      <c r="DV4930" s="1"/>
      <c r="DW4930" s="1"/>
    </row>
    <row r="4931" spans="1:127" x14ac:dyDescent="0.3">
      <c r="A4931" s="1"/>
      <c r="B4931" s="1"/>
      <c r="C4931" s="1"/>
      <c r="D4931" s="1"/>
      <c r="E4931" s="1"/>
      <c r="F4931" s="1"/>
      <c r="G4931" s="2"/>
      <c r="H4931" s="2"/>
      <c r="I4931" s="1"/>
      <c r="J4931" s="1"/>
      <c r="K4931" s="2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2"/>
      <c r="BF4931" s="1"/>
      <c r="BG4931" s="1"/>
      <c r="BH4931" s="1"/>
      <c r="BI4931" s="1"/>
      <c r="BJ4931" s="1"/>
      <c r="BK4931" s="1"/>
      <c r="BL4931" s="1"/>
      <c r="BM4931" s="1"/>
      <c r="BN4931" s="2"/>
      <c r="BO4931" s="1"/>
      <c r="BP4931" s="1"/>
      <c r="BQ4931" s="1"/>
      <c r="BR4931" s="2"/>
      <c r="BS4931" s="1"/>
      <c r="BT4931" s="1"/>
      <c r="BU4931" s="1"/>
      <c r="BV4931" s="1"/>
      <c r="BW4931" s="1"/>
      <c r="BX4931" s="1"/>
      <c r="BY4931" s="1"/>
      <c r="BZ4931" s="1"/>
      <c r="CA4931" s="1"/>
      <c r="CB4931" s="1"/>
      <c r="CC4931" s="1"/>
      <c r="CD4931" s="1"/>
      <c r="CE4931" s="1"/>
      <c r="CF4931" s="2"/>
      <c r="CG4931" s="1"/>
      <c r="CH4931" s="1"/>
      <c r="CI4931" s="2"/>
      <c r="CJ4931" s="1"/>
      <c r="CK4931" s="1"/>
      <c r="CL4931" s="1"/>
      <c r="CM4931" s="1"/>
      <c r="CN4931" s="1"/>
      <c r="CO4931" s="1"/>
      <c r="CP4931" s="1"/>
      <c r="CQ4931" s="1"/>
      <c r="CR4931" s="2"/>
      <c r="CS4931" s="2"/>
      <c r="CT4931" s="2"/>
      <c r="CU4931" s="2"/>
      <c r="CV4931" s="1"/>
      <c r="CW4931" s="1"/>
      <c r="CX4931" s="1"/>
      <c r="CY4931" s="1"/>
      <c r="CZ4931" s="1"/>
      <c r="DA4931" s="1"/>
      <c r="DB4931" s="1"/>
      <c r="DC4931" s="1"/>
      <c r="DD4931" s="1"/>
      <c r="DE4931" s="1"/>
      <c r="DF4931" s="1"/>
      <c r="DG4931" s="1"/>
      <c r="DH4931" s="1"/>
      <c r="DI4931" s="1"/>
      <c r="DJ4931" s="1"/>
      <c r="DK4931" s="1"/>
      <c r="DL4931" s="1"/>
      <c r="DM4931" s="1"/>
      <c r="DN4931" s="1"/>
      <c r="DO4931" s="1"/>
      <c r="DP4931" s="1"/>
      <c r="DQ4931" s="2"/>
      <c r="DR4931" s="1"/>
      <c r="DS4931" s="1"/>
      <c r="DT4931" s="1"/>
      <c r="DU4931" s="2"/>
      <c r="DV4931" s="1"/>
      <c r="DW4931" s="1"/>
    </row>
    <row r="4932" spans="1:127" x14ac:dyDescent="0.3">
      <c r="A4932" s="1"/>
      <c r="B4932" s="1"/>
      <c r="C4932" s="1"/>
      <c r="D4932" s="1"/>
      <c r="E4932" s="1"/>
      <c r="F4932" s="1"/>
      <c r="G4932" s="2"/>
      <c r="H4932" s="2"/>
      <c r="I4932" s="1"/>
      <c r="J4932" s="1"/>
      <c r="K4932" s="2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2"/>
      <c r="BF4932" s="1"/>
      <c r="BG4932" s="1"/>
      <c r="BH4932" s="1"/>
      <c r="BI4932" s="1"/>
      <c r="BJ4932" s="1"/>
      <c r="BK4932" s="1"/>
      <c r="BL4932" s="1"/>
      <c r="BM4932" s="1"/>
      <c r="BN4932" s="2"/>
      <c r="BO4932" s="1"/>
      <c r="BP4932" s="1"/>
      <c r="BQ4932" s="1"/>
      <c r="BR4932" s="2"/>
      <c r="BS4932" s="1"/>
      <c r="BT4932" s="1"/>
      <c r="BU4932" s="1"/>
      <c r="BV4932" s="1"/>
      <c r="BW4932" s="1"/>
      <c r="BX4932" s="1"/>
      <c r="BY4932" s="1"/>
      <c r="BZ4932" s="1"/>
      <c r="CA4932" s="1"/>
      <c r="CB4932" s="1"/>
      <c r="CC4932" s="1"/>
      <c r="CD4932" s="1"/>
      <c r="CE4932" s="1"/>
      <c r="CF4932" s="2"/>
      <c r="CG4932" s="1"/>
      <c r="CH4932" s="1"/>
      <c r="CI4932" s="2"/>
      <c r="CJ4932" s="1"/>
      <c r="CK4932" s="1"/>
      <c r="CL4932" s="1"/>
      <c r="CM4932" s="1"/>
      <c r="CN4932" s="1"/>
      <c r="CO4932" s="1"/>
      <c r="CP4932" s="1"/>
      <c r="CQ4932" s="1"/>
      <c r="CR4932" s="2"/>
      <c r="CS4932" s="2"/>
      <c r="CT4932" s="2"/>
      <c r="CU4932" s="2"/>
      <c r="CV4932" s="1"/>
      <c r="CW4932" s="1"/>
      <c r="CX4932" s="1"/>
      <c r="CY4932" s="1"/>
      <c r="CZ4932" s="1"/>
      <c r="DA4932" s="1"/>
      <c r="DB4932" s="1"/>
      <c r="DC4932" s="1"/>
      <c r="DD4932" s="1"/>
      <c r="DE4932" s="1"/>
      <c r="DF4932" s="1"/>
      <c r="DG4932" s="1"/>
      <c r="DH4932" s="1"/>
      <c r="DI4932" s="1"/>
      <c r="DJ4932" s="1"/>
      <c r="DK4932" s="1"/>
      <c r="DL4932" s="1"/>
      <c r="DM4932" s="1"/>
      <c r="DN4932" s="1"/>
      <c r="DO4932" s="1"/>
      <c r="DP4932" s="1"/>
      <c r="DQ4932" s="2"/>
      <c r="DR4932" s="1"/>
      <c r="DS4932" s="1"/>
      <c r="DT4932" s="1"/>
      <c r="DU4932" s="2"/>
      <c r="DV4932" s="1"/>
      <c r="DW4932" s="1"/>
    </row>
    <row r="4933" spans="1:127" x14ac:dyDescent="0.3">
      <c r="A4933" s="1"/>
      <c r="B4933" s="1"/>
      <c r="C4933" s="1"/>
      <c r="D4933" s="1"/>
      <c r="E4933" s="1"/>
      <c r="F4933" s="1"/>
      <c r="G4933" s="2"/>
      <c r="H4933" s="2"/>
      <c r="I4933" s="1"/>
      <c r="J4933" s="1"/>
      <c r="K4933" s="2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2"/>
      <c r="BF4933" s="1"/>
      <c r="BG4933" s="1"/>
      <c r="BH4933" s="1"/>
      <c r="BI4933" s="1"/>
      <c r="BJ4933" s="1"/>
      <c r="BK4933" s="1"/>
      <c r="BL4933" s="1"/>
      <c r="BM4933" s="1"/>
      <c r="BN4933" s="2"/>
      <c r="BO4933" s="1"/>
      <c r="BP4933" s="1"/>
      <c r="BQ4933" s="1"/>
      <c r="BR4933" s="2"/>
      <c r="BS4933" s="1"/>
      <c r="BT4933" s="1"/>
      <c r="BU4933" s="1"/>
      <c r="BV4933" s="1"/>
      <c r="BW4933" s="1"/>
      <c r="BX4933" s="1"/>
      <c r="BY4933" s="1"/>
      <c r="BZ4933" s="1"/>
      <c r="CA4933" s="1"/>
      <c r="CB4933" s="1"/>
      <c r="CC4933" s="1"/>
      <c r="CD4933" s="1"/>
      <c r="CE4933" s="1"/>
      <c r="CF4933" s="2"/>
      <c r="CG4933" s="1"/>
      <c r="CH4933" s="1"/>
      <c r="CI4933" s="2"/>
      <c r="CJ4933" s="1"/>
      <c r="CK4933" s="1"/>
      <c r="CL4933" s="1"/>
      <c r="CM4933" s="1"/>
      <c r="CN4933" s="1"/>
      <c r="CO4933" s="1"/>
      <c r="CP4933" s="1"/>
      <c r="CQ4933" s="1"/>
      <c r="CR4933" s="2"/>
      <c r="CS4933" s="2"/>
      <c r="CT4933" s="2"/>
      <c r="CU4933" s="2"/>
      <c r="CV4933" s="1"/>
      <c r="CW4933" s="1"/>
      <c r="CX4933" s="1"/>
      <c r="CY4933" s="1"/>
      <c r="CZ4933" s="1"/>
      <c r="DA4933" s="1"/>
      <c r="DB4933" s="1"/>
      <c r="DC4933" s="1"/>
      <c r="DD4933" s="1"/>
      <c r="DE4933" s="1"/>
      <c r="DF4933" s="1"/>
      <c r="DG4933" s="1"/>
      <c r="DH4933" s="1"/>
      <c r="DI4933" s="1"/>
      <c r="DJ4933" s="1"/>
      <c r="DK4933" s="1"/>
      <c r="DL4933" s="1"/>
      <c r="DM4933" s="1"/>
      <c r="DN4933" s="1"/>
      <c r="DO4933" s="1"/>
      <c r="DP4933" s="1"/>
      <c r="DQ4933" s="2"/>
      <c r="DR4933" s="1"/>
      <c r="DS4933" s="1"/>
      <c r="DT4933" s="1"/>
      <c r="DU4933" s="2"/>
      <c r="DV4933" s="1"/>
      <c r="DW4933" s="1"/>
    </row>
    <row r="4934" spans="1:127" x14ac:dyDescent="0.3">
      <c r="A4934" s="1"/>
      <c r="B4934" s="1"/>
      <c r="C4934" s="1"/>
      <c r="D4934" s="1"/>
      <c r="E4934" s="1"/>
      <c r="F4934" s="1"/>
      <c r="G4934" s="2"/>
      <c r="H4934" s="2"/>
      <c r="I4934" s="1"/>
      <c r="J4934" s="1"/>
      <c r="K4934" s="2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2"/>
      <c r="BF4934" s="1"/>
      <c r="BG4934" s="1"/>
      <c r="BH4934" s="1"/>
      <c r="BI4934" s="1"/>
      <c r="BJ4934" s="1"/>
      <c r="BK4934" s="1"/>
      <c r="BL4934" s="1"/>
      <c r="BM4934" s="1"/>
      <c r="BN4934" s="2"/>
      <c r="BO4934" s="1"/>
      <c r="BP4934" s="1"/>
      <c r="BQ4934" s="1"/>
      <c r="BR4934" s="2"/>
      <c r="BS4934" s="1"/>
      <c r="BT4934" s="1"/>
      <c r="BU4934" s="1"/>
      <c r="BV4934" s="1"/>
      <c r="BW4934" s="1"/>
      <c r="BX4934" s="1"/>
      <c r="BY4934" s="1"/>
      <c r="BZ4934" s="1"/>
      <c r="CA4934" s="1"/>
      <c r="CB4934" s="1"/>
      <c r="CC4934" s="1"/>
      <c r="CD4934" s="1"/>
      <c r="CE4934" s="1"/>
      <c r="CF4934" s="2"/>
      <c r="CG4934" s="1"/>
      <c r="CH4934" s="1"/>
      <c r="CI4934" s="2"/>
      <c r="CJ4934" s="1"/>
      <c r="CK4934" s="1"/>
      <c r="CL4934" s="1"/>
      <c r="CM4934" s="1"/>
      <c r="CN4934" s="1"/>
      <c r="CO4934" s="1"/>
      <c r="CP4934" s="1"/>
      <c r="CQ4934" s="1"/>
      <c r="CR4934" s="2"/>
      <c r="CS4934" s="2"/>
      <c r="CT4934" s="2"/>
      <c r="CU4934" s="2"/>
      <c r="CV4934" s="1"/>
      <c r="CW4934" s="1"/>
      <c r="CX4934" s="1"/>
      <c r="CY4934" s="1"/>
      <c r="CZ4934" s="1"/>
      <c r="DA4934" s="1"/>
      <c r="DB4934" s="1"/>
      <c r="DC4934" s="1"/>
      <c r="DD4934" s="1"/>
      <c r="DE4934" s="1"/>
      <c r="DF4934" s="1"/>
      <c r="DG4934" s="1"/>
      <c r="DH4934" s="1"/>
      <c r="DI4934" s="1"/>
      <c r="DJ4934" s="1"/>
      <c r="DK4934" s="1"/>
      <c r="DL4934" s="1"/>
      <c r="DM4934" s="1"/>
      <c r="DN4934" s="1"/>
      <c r="DO4934" s="1"/>
      <c r="DP4934" s="1"/>
      <c r="DQ4934" s="2"/>
      <c r="DR4934" s="1"/>
      <c r="DS4934" s="1"/>
      <c r="DT4934" s="1"/>
      <c r="DU4934" s="2"/>
      <c r="DV4934" s="1"/>
      <c r="DW4934" s="1"/>
    </row>
    <row r="4935" spans="1:127" x14ac:dyDescent="0.3">
      <c r="A4935" s="1"/>
      <c r="B4935" s="1"/>
      <c r="C4935" s="1"/>
      <c r="D4935" s="1"/>
      <c r="E4935" s="1"/>
      <c r="F4935" s="1"/>
      <c r="G4935" s="2"/>
      <c r="H4935" s="2"/>
      <c r="I4935" s="1"/>
      <c r="J4935" s="1"/>
      <c r="K4935" s="2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2"/>
      <c r="BF4935" s="1"/>
      <c r="BG4935" s="1"/>
      <c r="BH4935" s="1"/>
      <c r="BI4935" s="1"/>
      <c r="BJ4935" s="1"/>
      <c r="BK4935" s="1"/>
      <c r="BL4935" s="1"/>
      <c r="BM4935" s="1"/>
      <c r="BN4935" s="2"/>
      <c r="BO4935" s="1"/>
      <c r="BP4935" s="1"/>
      <c r="BQ4935" s="1"/>
      <c r="BR4935" s="2"/>
      <c r="BS4935" s="1"/>
      <c r="BT4935" s="1"/>
      <c r="BU4935" s="1"/>
      <c r="BV4935" s="1"/>
      <c r="BW4935" s="1"/>
      <c r="BX4935" s="1"/>
      <c r="BY4935" s="1"/>
      <c r="BZ4935" s="1"/>
      <c r="CA4935" s="1"/>
      <c r="CB4935" s="1"/>
      <c r="CC4935" s="1"/>
      <c r="CD4935" s="1"/>
      <c r="CE4935" s="1"/>
      <c r="CF4935" s="2"/>
      <c r="CG4935" s="1"/>
      <c r="CH4935" s="1"/>
      <c r="CI4935" s="2"/>
      <c r="CJ4935" s="1"/>
      <c r="CK4935" s="1"/>
      <c r="CL4935" s="1"/>
      <c r="CM4935" s="1"/>
      <c r="CN4935" s="1"/>
      <c r="CO4935" s="1"/>
      <c r="CP4935" s="1"/>
      <c r="CQ4935" s="1"/>
      <c r="CR4935" s="2"/>
      <c r="CS4935" s="2"/>
      <c r="CT4935" s="2"/>
      <c r="CU4935" s="2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2"/>
      <c r="DR4935" s="1"/>
      <c r="DS4935" s="1"/>
      <c r="DT4935" s="1"/>
      <c r="DU4935" s="2"/>
      <c r="DV4935" s="1"/>
      <c r="DW4935" s="1"/>
    </row>
    <row r="4936" spans="1:127" x14ac:dyDescent="0.3">
      <c r="A4936" s="1"/>
      <c r="B4936" s="1"/>
      <c r="C4936" s="1"/>
      <c r="D4936" s="1"/>
      <c r="E4936" s="1"/>
      <c r="F4936" s="1"/>
      <c r="G4936" s="1"/>
      <c r="H4936" s="2"/>
      <c r="I4936" s="1"/>
      <c r="J4936" s="1"/>
      <c r="K4936" s="2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2"/>
      <c r="BF4936" s="1"/>
      <c r="BG4936" s="1"/>
      <c r="BH4936" s="1"/>
      <c r="BI4936" s="1"/>
      <c r="BJ4936" s="1"/>
      <c r="BK4936" s="1"/>
      <c r="BL4936" s="1"/>
      <c r="BM4936" s="1"/>
      <c r="BN4936" s="2"/>
      <c r="BO4936" s="1"/>
      <c r="BP4936" s="1"/>
      <c r="BQ4936" s="1"/>
      <c r="BR4936" s="2"/>
      <c r="BS4936" s="1"/>
      <c r="BT4936" s="1"/>
      <c r="BU4936" s="1"/>
      <c r="BV4936" s="1"/>
      <c r="BW4936" s="1"/>
      <c r="BX4936" s="1"/>
      <c r="BY4936" s="1"/>
      <c r="BZ4936" s="1"/>
      <c r="CA4936" s="1"/>
      <c r="CB4936" s="1"/>
      <c r="CC4936" s="1"/>
      <c r="CD4936" s="1"/>
      <c r="CE4936" s="1"/>
      <c r="CF4936" s="2"/>
      <c r="CG4936" s="1"/>
      <c r="CH4936" s="1"/>
      <c r="CI4936" s="2"/>
      <c r="CJ4936" s="1"/>
      <c r="CK4936" s="1"/>
      <c r="CL4936" s="1"/>
      <c r="CM4936" s="1"/>
      <c r="CN4936" s="1"/>
      <c r="CO4936" s="1"/>
      <c r="CP4936" s="1"/>
      <c r="CQ4936" s="1"/>
      <c r="CR4936" s="1"/>
      <c r="CS4936" s="1"/>
      <c r="CT4936" s="1"/>
      <c r="CU4936" s="1"/>
      <c r="CV4936" s="1"/>
      <c r="CW4936" s="1"/>
      <c r="CX4936" s="1"/>
      <c r="CY4936" s="1"/>
      <c r="CZ4936" s="1"/>
      <c r="DA4936" s="1"/>
      <c r="DB4936" s="1"/>
      <c r="DC4936" s="1"/>
      <c r="DD4936" s="1"/>
      <c r="DE4936" s="1"/>
      <c r="DF4936" s="1"/>
      <c r="DG4936" s="1"/>
      <c r="DH4936" s="1"/>
      <c r="DI4936" s="1"/>
      <c r="DJ4936" s="1"/>
      <c r="DK4936" s="1"/>
      <c r="DL4936" s="1"/>
      <c r="DM4936" s="1"/>
      <c r="DN4936" s="1"/>
      <c r="DO4936" s="1"/>
      <c r="DP4936" s="1"/>
      <c r="DQ4936" s="2"/>
      <c r="DR4936" s="1"/>
      <c r="DS4936" s="1"/>
      <c r="DT4936" s="1"/>
      <c r="DU4936" s="1"/>
      <c r="DV4936" s="1"/>
      <c r="DW4936" s="1"/>
    </row>
    <row r="4937" spans="1:127" x14ac:dyDescent="0.3">
      <c r="A4937" s="1"/>
      <c r="B4937" s="1"/>
      <c r="C4937" s="1"/>
      <c r="D4937" s="1"/>
      <c r="E4937" s="1"/>
      <c r="F4937" s="1"/>
      <c r="G4937" s="1"/>
      <c r="H4937" s="2"/>
      <c r="I4937" s="1"/>
      <c r="J4937" s="1"/>
      <c r="K4937" s="2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2"/>
      <c r="BF4937" s="1"/>
      <c r="BG4937" s="1"/>
      <c r="BH4937" s="1"/>
      <c r="BI4937" s="1"/>
      <c r="BJ4937" s="1"/>
      <c r="BK4937" s="1"/>
      <c r="BL4937" s="1"/>
      <c r="BM4937" s="1"/>
      <c r="BN4937" s="2"/>
      <c r="BO4937" s="1"/>
      <c r="BP4937" s="1"/>
      <c r="BQ4937" s="1"/>
      <c r="BR4937" s="2"/>
      <c r="BS4937" s="1"/>
      <c r="BT4937" s="1"/>
      <c r="BU4937" s="1"/>
      <c r="BV4937" s="1"/>
      <c r="BW4937" s="1"/>
      <c r="BX4937" s="1"/>
      <c r="BY4937" s="1"/>
      <c r="BZ4937" s="1"/>
      <c r="CA4937" s="1"/>
      <c r="CB4937" s="1"/>
      <c r="CC4937" s="1"/>
      <c r="CD4937" s="1"/>
      <c r="CE4937" s="1"/>
      <c r="CF4937" s="2"/>
      <c r="CG4937" s="1"/>
      <c r="CH4937" s="1"/>
      <c r="CI4937" s="2"/>
      <c r="CJ4937" s="1"/>
      <c r="CK4937" s="1"/>
      <c r="CL4937" s="1"/>
      <c r="CM4937" s="1"/>
      <c r="CN4937" s="1"/>
      <c r="CO4937" s="1"/>
      <c r="CP4937" s="1"/>
      <c r="CQ4937" s="1"/>
      <c r="CR4937" s="1"/>
      <c r="CS4937" s="1"/>
      <c r="CT4937" s="1"/>
      <c r="CU4937" s="1"/>
      <c r="CV4937" s="1"/>
      <c r="CW4937" s="1"/>
      <c r="CX4937" s="1"/>
      <c r="CY4937" s="1"/>
      <c r="CZ4937" s="1"/>
      <c r="DA4937" s="1"/>
      <c r="DB4937" s="1"/>
      <c r="DC4937" s="1"/>
      <c r="DD4937" s="1"/>
      <c r="DE4937" s="1"/>
      <c r="DF4937" s="1"/>
      <c r="DG4937" s="1"/>
      <c r="DH4937" s="1"/>
      <c r="DI4937" s="1"/>
      <c r="DJ4937" s="1"/>
      <c r="DK4937" s="1"/>
      <c r="DL4937" s="1"/>
      <c r="DM4937" s="1"/>
      <c r="DN4937" s="1"/>
      <c r="DO4937" s="1"/>
      <c r="DP4937" s="1"/>
      <c r="DQ4937" s="2"/>
      <c r="DR4937" s="1"/>
      <c r="DS4937" s="1"/>
      <c r="DT4937" s="1"/>
      <c r="DU4937" s="1"/>
      <c r="DV4937" s="1"/>
      <c r="DW4937" s="1"/>
    </row>
    <row r="4938" spans="1:127" x14ac:dyDescent="0.3">
      <c r="A4938" s="1"/>
      <c r="B4938" s="1"/>
      <c r="C4938" s="1"/>
      <c r="D4938" s="1"/>
      <c r="E4938" s="1"/>
      <c r="F4938" s="1"/>
      <c r="G4938" s="2"/>
      <c r="H4938" s="2"/>
      <c r="I4938" s="1"/>
      <c r="J4938" s="1"/>
      <c r="K4938" s="2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2"/>
      <c r="BF4938" s="1"/>
      <c r="BG4938" s="1"/>
      <c r="BH4938" s="1"/>
      <c r="BI4938" s="1"/>
      <c r="BJ4938" s="1"/>
      <c r="BK4938" s="1"/>
      <c r="BL4938" s="1"/>
      <c r="BM4938" s="1"/>
      <c r="BN4938" s="2"/>
      <c r="BO4938" s="1"/>
      <c r="BP4938" s="1"/>
      <c r="BQ4938" s="1"/>
      <c r="BR4938" s="2"/>
      <c r="BS4938" s="1"/>
      <c r="BT4938" s="1"/>
      <c r="BU4938" s="1"/>
      <c r="BV4938" s="1"/>
      <c r="BW4938" s="1"/>
      <c r="BX4938" s="1"/>
      <c r="BY4938" s="1"/>
      <c r="BZ4938" s="1"/>
      <c r="CA4938" s="1"/>
      <c r="CB4938" s="1"/>
      <c r="CC4938" s="1"/>
      <c r="CD4938" s="1"/>
      <c r="CE4938" s="1"/>
      <c r="CF4938" s="2"/>
      <c r="CG4938" s="1"/>
      <c r="CH4938" s="1"/>
      <c r="CI4938" s="2"/>
      <c r="CJ4938" s="1"/>
      <c r="CK4938" s="1"/>
      <c r="CL4938" s="1"/>
      <c r="CM4938" s="1"/>
      <c r="CN4938" s="1"/>
      <c r="CO4938" s="1"/>
      <c r="CP4938" s="1"/>
      <c r="CQ4938" s="1"/>
      <c r="CR4938" s="2"/>
      <c r="CS4938" s="2"/>
      <c r="CT4938" s="2"/>
      <c r="CU4938" s="2"/>
      <c r="CV4938" s="1"/>
      <c r="CW4938" s="1"/>
      <c r="CX4938" s="1"/>
      <c r="CY4938" s="1"/>
      <c r="CZ4938" s="1"/>
      <c r="DA4938" s="1"/>
      <c r="DB4938" s="1"/>
      <c r="DC4938" s="1"/>
      <c r="DD4938" s="1"/>
      <c r="DE4938" s="1"/>
      <c r="DF4938" s="1"/>
      <c r="DG4938" s="1"/>
      <c r="DH4938" s="1"/>
      <c r="DI4938" s="1"/>
      <c r="DJ4938" s="1"/>
      <c r="DK4938" s="1"/>
      <c r="DL4938" s="1"/>
      <c r="DM4938" s="1"/>
      <c r="DN4938" s="1"/>
      <c r="DO4938" s="1"/>
      <c r="DP4938" s="1"/>
      <c r="DQ4938" s="2"/>
      <c r="DR4938" s="1"/>
      <c r="DS4938" s="1"/>
      <c r="DT4938" s="1"/>
      <c r="DU4938" s="2"/>
      <c r="DV4938" s="1"/>
      <c r="DW4938" s="1"/>
    </row>
    <row r="4939" spans="1:127" x14ac:dyDescent="0.3">
      <c r="A4939" s="1"/>
      <c r="B4939" s="1"/>
      <c r="C4939" s="1"/>
      <c r="D4939" s="1"/>
      <c r="E4939" s="1"/>
      <c r="F4939" s="1"/>
      <c r="G4939" s="2"/>
      <c r="H4939" s="2"/>
      <c r="I4939" s="1"/>
      <c r="J4939" s="1"/>
      <c r="K4939" s="2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2"/>
      <c r="BF4939" s="1"/>
      <c r="BG4939" s="1"/>
      <c r="BH4939" s="1"/>
      <c r="BI4939" s="1"/>
      <c r="BJ4939" s="1"/>
      <c r="BK4939" s="1"/>
      <c r="BL4939" s="1"/>
      <c r="BM4939" s="1"/>
      <c r="BN4939" s="2"/>
      <c r="BO4939" s="1"/>
      <c r="BP4939" s="1"/>
      <c r="BQ4939" s="1"/>
      <c r="BR4939" s="2"/>
      <c r="BS4939" s="1"/>
      <c r="BT4939" s="1"/>
      <c r="BU4939" s="1"/>
      <c r="BV4939" s="1"/>
      <c r="BW4939" s="1"/>
      <c r="BX4939" s="1"/>
      <c r="BY4939" s="1"/>
      <c r="BZ4939" s="1"/>
      <c r="CA4939" s="1"/>
      <c r="CB4939" s="1"/>
      <c r="CC4939" s="1"/>
      <c r="CD4939" s="1"/>
      <c r="CE4939" s="1"/>
      <c r="CF4939" s="2"/>
      <c r="CG4939" s="1"/>
      <c r="CH4939" s="1"/>
      <c r="CI4939" s="2"/>
      <c r="CJ4939" s="1"/>
      <c r="CK4939" s="1"/>
      <c r="CL4939" s="1"/>
      <c r="CM4939" s="1"/>
      <c r="CN4939" s="1"/>
      <c r="CO4939" s="1"/>
      <c r="CP4939" s="1"/>
      <c r="CQ4939" s="1"/>
      <c r="CR4939" s="2"/>
      <c r="CS4939" s="2"/>
      <c r="CT4939" s="2"/>
      <c r="CU4939" s="2"/>
      <c r="CV4939" s="1"/>
      <c r="CW4939" s="1"/>
      <c r="CX4939" s="1"/>
      <c r="CY4939" s="1"/>
      <c r="CZ4939" s="1"/>
      <c r="DA4939" s="1"/>
      <c r="DB4939" s="1"/>
      <c r="DC4939" s="1"/>
      <c r="DD4939" s="1"/>
      <c r="DE4939" s="1"/>
      <c r="DF4939" s="1"/>
      <c r="DG4939" s="1"/>
      <c r="DH4939" s="1"/>
      <c r="DI4939" s="1"/>
      <c r="DJ4939" s="1"/>
      <c r="DK4939" s="1"/>
      <c r="DL4939" s="1"/>
      <c r="DM4939" s="1"/>
      <c r="DN4939" s="1"/>
      <c r="DO4939" s="1"/>
      <c r="DP4939" s="1"/>
      <c r="DQ4939" s="2"/>
      <c r="DR4939" s="1"/>
      <c r="DS4939" s="1"/>
      <c r="DT4939" s="1"/>
      <c r="DU4939" s="2"/>
      <c r="DV4939" s="1"/>
      <c r="DW4939" s="1"/>
    </row>
    <row r="4940" spans="1:127" x14ac:dyDescent="0.3">
      <c r="A4940" s="1"/>
      <c r="B4940" s="1"/>
      <c r="C4940" s="1"/>
      <c r="D4940" s="1"/>
      <c r="E4940" s="1"/>
      <c r="F4940" s="1"/>
      <c r="G4940" s="2"/>
      <c r="H4940" s="2"/>
      <c r="I4940" s="1"/>
      <c r="J4940" s="1"/>
      <c r="K4940" s="2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2"/>
      <c r="BF4940" s="1"/>
      <c r="BG4940" s="1"/>
      <c r="BH4940" s="1"/>
      <c r="BI4940" s="1"/>
      <c r="BJ4940" s="1"/>
      <c r="BK4940" s="1"/>
      <c r="BL4940" s="1"/>
      <c r="BM4940" s="1"/>
      <c r="BN4940" s="2"/>
      <c r="BO4940" s="1"/>
      <c r="BP4940" s="1"/>
      <c r="BQ4940" s="1"/>
      <c r="BR4940" s="2"/>
      <c r="BS4940" s="1"/>
      <c r="BT4940" s="1"/>
      <c r="BU4940" s="1"/>
      <c r="BV4940" s="1"/>
      <c r="BW4940" s="1"/>
      <c r="BX4940" s="1"/>
      <c r="BY4940" s="1"/>
      <c r="BZ4940" s="1"/>
      <c r="CA4940" s="1"/>
      <c r="CB4940" s="1"/>
      <c r="CC4940" s="1"/>
      <c r="CD4940" s="1"/>
      <c r="CE4940" s="1"/>
      <c r="CF4940" s="2"/>
      <c r="CG4940" s="1"/>
      <c r="CH4940" s="1"/>
      <c r="CI4940" s="2"/>
      <c r="CJ4940" s="1"/>
      <c r="CK4940" s="1"/>
      <c r="CL4940" s="1"/>
      <c r="CM4940" s="1"/>
      <c r="CN4940" s="1"/>
      <c r="CO4940" s="1"/>
      <c r="CP4940" s="1"/>
      <c r="CQ4940" s="1"/>
      <c r="CR4940" s="2"/>
      <c r="CS4940" s="2"/>
      <c r="CT4940" s="2"/>
      <c r="CU4940" s="2"/>
      <c r="CV4940" s="1"/>
      <c r="CW4940" s="1"/>
      <c r="CX4940" s="1"/>
      <c r="CY4940" s="1"/>
      <c r="CZ4940" s="1"/>
      <c r="DA4940" s="1"/>
      <c r="DB4940" s="1"/>
      <c r="DC4940" s="1"/>
      <c r="DD4940" s="1"/>
      <c r="DE4940" s="1"/>
      <c r="DF4940" s="1"/>
      <c r="DG4940" s="1"/>
      <c r="DH4940" s="1"/>
      <c r="DI4940" s="1"/>
      <c r="DJ4940" s="1"/>
      <c r="DK4940" s="1"/>
      <c r="DL4940" s="1"/>
      <c r="DM4940" s="1"/>
      <c r="DN4940" s="1"/>
      <c r="DO4940" s="1"/>
      <c r="DP4940" s="1"/>
      <c r="DQ4940" s="2"/>
      <c r="DR4940" s="1"/>
      <c r="DS4940" s="1"/>
      <c r="DT4940" s="1"/>
      <c r="DU4940" s="2"/>
      <c r="DV4940" s="1"/>
      <c r="DW4940" s="1"/>
    </row>
    <row r="4941" spans="1:127" x14ac:dyDescent="0.3">
      <c r="A4941" s="1"/>
      <c r="B4941" s="1"/>
      <c r="C4941" s="1"/>
      <c r="D4941" s="1"/>
      <c r="E4941" s="1"/>
      <c r="F4941" s="1"/>
      <c r="G4941" s="2"/>
      <c r="H4941" s="2"/>
      <c r="I4941" s="1"/>
      <c r="J4941" s="1"/>
      <c r="K4941" s="2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2"/>
      <c r="BF4941" s="1"/>
      <c r="BG4941" s="1"/>
      <c r="BH4941" s="1"/>
      <c r="BI4941" s="1"/>
      <c r="BJ4941" s="1"/>
      <c r="BK4941" s="1"/>
      <c r="BL4941" s="1"/>
      <c r="BM4941" s="1"/>
      <c r="BN4941" s="2"/>
      <c r="BO4941" s="1"/>
      <c r="BP4941" s="1"/>
      <c r="BQ4941" s="1"/>
      <c r="BR4941" s="2"/>
      <c r="BS4941" s="1"/>
      <c r="BT4941" s="1"/>
      <c r="BU4941" s="1"/>
      <c r="BV4941" s="1"/>
      <c r="BW4941" s="1"/>
      <c r="BX4941" s="1"/>
      <c r="BY4941" s="1"/>
      <c r="BZ4941" s="1"/>
      <c r="CA4941" s="1"/>
      <c r="CB4941" s="1"/>
      <c r="CC4941" s="1"/>
      <c r="CD4941" s="1"/>
      <c r="CE4941" s="1"/>
      <c r="CF4941" s="2"/>
      <c r="CG4941" s="1"/>
      <c r="CH4941" s="1"/>
      <c r="CI4941" s="2"/>
      <c r="CJ4941" s="1"/>
      <c r="CK4941" s="1"/>
      <c r="CL4941" s="1"/>
      <c r="CM4941" s="1"/>
      <c r="CN4941" s="1"/>
      <c r="CO4941" s="1"/>
      <c r="CP4941" s="1"/>
      <c r="CQ4941" s="1"/>
      <c r="CR4941" s="2"/>
      <c r="CS4941" s="2"/>
      <c r="CT4941" s="2"/>
      <c r="CU4941" s="2"/>
      <c r="CV4941" s="1"/>
      <c r="CW4941" s="1"/>
      <c r="CX4941" s="1"/>
      <c r="CY4941" s="1"/>
      <c r="CZ4941" s="1"/>
      <c r="DA4941" s="1"/>
      <c r="DB4941" s="1"/>
      <c r="DC4941" s="1"/>
      <c r="DD4941" s="1"/>
      <c r="DE4941" s="1"/>
      <c r="DF4941" s="1"/>
      <c r="DG4941" s="1"/>
      <c r="DH4941" s="1"/>
      <c r="DI4941" s="1"/>
      <c r="DJ4941" s="1"/>
      <c r="DK4941" s="1"/>
      <c r="DL4941" s="1"/>
      <c r="DM4941" s="1"/>
      <c r="DN4941" s="1"/>
      <c r="DO4941" s="1"/>
      <c r="DP4941" s="1"/>
      <c r="DQ4941" s="2"/>
      <c r="DR4941" s="1"/>
      <c r="DS4941" s="1"/>
      <c r="DT4941" s="1"/>
      <c r="DU4941" s="2"/>
      <c r="DV4941" s="1"/>
      <c r="DW4941" s="1"/>
    </row>
    <row r="4942" spans="1:127" x14ac:dyDescent="0.3">
      <c r="A4942" s="1"/>
      <c r="B4942" s="1"/>
      <c r="C4942" s="1"/>
      <c r="D4942" s="1"/>
      <c r="E4942" s="1"/>
      <c r="F4942" s="1"/>
      <c r="G4942" s="1"/>
      <c r="H4942" s="2"/>
      <c r="I4942" s="1"/>
      <c r="J4942" s="1"/>
      <c r="K4942" s="2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2"/>
      <c r="BF4942" s="1"/>
      <c r="BG4942" s="1"/>
      <c r="BH4942" s="1"/>
      <c r="BI4942" s="1"/>
      <c r="BJ4942" s="1"/>
      <c r="BK4942" s="1"/>
      <c r="BL4942" s="1"/>
      <c r="BM4942" s="1"/>
      <c r="BN4942" s="2"/>
      <c r="BO4942" s="1"/>
      <c r="BP4942" s="1"/>
      <c r="BQ4942" s="1"/>
      <c r="BR4942" s="2"/>
      <c r="BS4942" s="1"/>
      <c r="BT4942" s="1"/>
      <c r="BU4942" s="1"/>
      <c r="BV4942" s="1"/>
      <c r="BW4942" s="1"/>
      <c r="BX4942" s="1"/>
      <c r="BY4942" s="1"/>
      <c r="BZ4942" s="1"/>
      <c r="CA4942" s="1"/>
      <c r="CB4942" s="1"/>
      <c r="CC4942" s="1"/>
      <c r="CD4942" s="1"/>
      <c r="CE4942" s="1"/>
      <c r="CF4942" s="2"/>
      <c r="CG4942" s="1"/>
      <c r="CH4942" s="1"/>
      <c r="CI4942" s="2"/>
      <c r="CJ4942" s="1"/>
      <c r="CK4942" s="1"/>
      <c r="CL4942" s="1"/>
      <c r="CM4942" s="1"/>
      <c r="CN4942" s="1"/>
      <c r="CO4942" s="1"/>
      <c r="CP4942" s="1"/>
      <c r="CQ4942" s="1"/>
      <c r="CR4942" s="1"/>
      <c r="CS4942" s="1"/>
      <c r="CT4942" s="1"/>
      <c r="CU4942" s="1"/>
      <c r="CV4942" s="1"/>
      <c r="CW4942" s="1"/>
      <c r="CX4942" s="1"/>
      <c r="CY4942" s="1"/>
      <c r="CZ4942" s="1"/>
      <c r="DA4942" s="1"/>
      <c r="DB4942" s="1"/>
      <c r="DC4942" s="1"/>
      <c r="DD4942" s="1"/>
      <c r="DE4942" s="1"/>
      <c r="DF4942" s="1"/>
      <c r="DG4942" s="1"/>
      <c r="DH4942" s="1"/>
      <c r="DI4942" s="1"/>
      <c r="DJ4942" s="1"/>
      <c r="DK4942" s="1"/>
      <c r="DL4942" s="1"/>
      <c r="DM4942" s="1"/>
      <c r="DN4942" s="1"/>
      <c r="DO4942" s="1"/>
      <c r="DP4942" s="1"/>
      <c r="DQ4942" s="2"/>
      <c r="DR4942" s="1"/>
      <c r="DS4942" s="1"/>
      <c r="DT4942" s="1"/>
      <c r="DU4942" s="1"/>
      <c r="DV4942" s="1"/>
      <c r="DW4942" s="1"/>
    </row>
    <row r="4943" spans="1:127" x14ac:dyDescent="0.3">
      <c r="A4943" s="1"/>
      <c r="B4943" s="1"/>
      <c r="C4943" s="1"/>
      <c r="D4943" s="1"/>
      <c r="E4943" s="1"/>
      <c r="F4943" s="1"/>
      <c r="G4943" s="2"/>
      <c r="H4943" s="2"/>
      <c r="I4943" s="1"/>
      <c r="J4943" s="1"/>
      <c r="K4943" s="2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2"/>
      <c r="BF4943" s="1"/>
      <c r="BG4943" s="1"/>
      <c r="BH4943" s="1"/>
      <c r="BI4943" s="1"/>
      <c r="BJ4943" s="1"/>
      <c r="BK4943" s="1"/>
      <c r="BL4943" s="1"/>
      <c r="BM4943" s="1"/>
      <c r="BN4943" s="2"/>
      <c r="BO4943" s="1"/>
      <c r="BP4943" s="1"/>
      <c r="BQ4943" s="1"/>
      <c r="BR4943" s="2"/>
      <c r="BS4943" s="1"/>
      <c r="BT4943" s="1"/>
      <c r="BU4943" s="1"/>
      <c r="BV4943" s="1"/>
      <c r="BW4943" s="1"/>
      <c r="BX4943" s="1"/>
      <c r="BY4943" s="1"/>
      <c r="BZ4943" s="1"/>
      <c r="CA4943" s="1"/>
      <c r="CB4943" s="1"/>
      <c r="CC4943" s="1"/>
      <c r="CD4943" s="1"/>
      <c r="CE4943" s="1"/>
      <c r="CF4943" s="2"/>
      <c r="CG4943" s="1"/>
      <c r="CH4943" s="1"/>
      <c r="CI4943" s="2"/>
      <c r="CJ4943" s="1"/>
      <c r="CK4943" s="1"/>
      <c r="CL4943" s="1"/>
      <c r="CM4943" s="1"/>
      <c r="CN4943" s="1"/>
      <c r="CO4943" s="1"/>
      <c r="CP4943" s="1"/>
      <c r="CQ4943" s="1"/>
      <c r="CR4943" s="2"/>
      <c r="CS4943" s="2"/>
      <c r="CT4943" s="2"/>
      <c r="CU4943" s="2"/>
      <c r="CV4943" s="1"/>
      <c r="CW4943" s="1"/>
      <c r="CX4943" s="1"/>
      <c r="CY4943" s="1"/>
      <c r="CZ4943" s="1"/>
      <c r="DA4943" s="1"/>
      <c r="DB4943" s="1"/>
      <c r="DC4943" s="1"/>
      <c r="DD4943" s="1"/>
      <c r="DE4943" s="1"/>
      <c r="DF4943" s="1"/>
      <c r="DG4943" s="1"/>
      <c r="DH4943" s="1"/>
      <c r="DI4943" s="1"/>
      <c r="DJ4943" s="1"/>
      <c r="DK4943" s="1"/>
      <c r="DL4943" s="1"/>
      <c r="DM4943" s="1"/>
      <c r="DN4943" s="1"/>
      <c r="DO4943" s="1"/>
      <c r="DP4943" s="1"/>
      <c r="DQ4943" s="2"/>
      <c r="DR4943" s="1"/>
      <c r="DS4943" s="1"/>
      <c r="DT4943" s="1"/>
      <c r="DU4943" s="2"/>
      <c r="DV4943" s="1"/>
      <c r="DW4943" s="1"/>
    </row>
    <row r="4944" spans="1:127" x14ac:dyDescent="0.3">
      <c r="A4944" s="1"/>
      <c r="B4944" s="1"/>
      <c r="C4944" s="1"/>
      <c r="D4944" s="1"/>
      <c r="E4944" s="1"/>
      <c r="F4944" s="1"/>
      <c r="G4944" s="1"/>
      <c r="H4944" s="2"/>
      <c r="I4944" s="1"/>
      <c r="J4944" s="1"/>
      <c r="K4944" s="2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2"/>
      <c r="BF4944" s="1"/>
      <c r="BG4944" s="1"/>
      <c r="BH4944" s="1"/>
      <c r="BI4944" s="1"/>
      <c r="BJ4944" s="1"/>
      <c r="BK4944" s="1"/>
      <c r="BL4944" s="1"/>
      <c r="BM4944" s="1"/>
      <c r="BN4944" s="2"/>
      <c r="BO4944" s="1"/>
      <c r="BP4944" s="1"/>
      <c r="BQ4944" s="1"/>
      <c r="BR4944" s="2"/>
      <c r="BS4944" s="1"/>
      <c r="BT4944" s="1"/>
      <c r="BU4944" s="1"/>
      <c r="BV4944" s="1"/>
      <c r="BW4944" s="1"/>
      <c r="BX4944" s="1"/>
      <c r="BY4944" s="1"/>
      <c r="BZ4944" s="1"/>
      <c r="CA4944" s="1"/>
      <c r="CB4944" s="1"/>
      <c r="CC4944" s="1"/>
      <c r="CD4944" s="1"/>
      <c r="CE4944" s="1"/>
      <c r="CF4944" s="2"/>
      <c r="CG4944" s="1"/>
      <c r="CH4944" s="1"/>
      <c r="CI4944" s="2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  <c r="CV4944" s="1"/>
      <c r="CW4944" s="1"/>
      <c r="CX4944" s="1"/>
      <c r="CY4944" s="1"/>
      <c r="CZ4944" s="1"/>
      <c r="DA4944" s="1"/>
      <c r="DB4944" s="1"/>
      <c r="DC4944" s="1"/>
      <c r="DD4944" s="1"/>
      <c r="DE4944" s="1"/>
      <c r="DF4944" s="1"/>
      <c r="DG4944" s="1"/>
      <c r="DH4944" s="1"/>
      <c r="DI4944" s="1"/>
      <c r="DJ4944" s="1"/>
      <c r="DK4944" s="1"/>
      <c r="DL4944" s="1"/>
      <c r="DM4944" s="1"/>
      <c r="DN4944" s="1"/>
      <c r="DO4944" s="1"/>
      <c r="DP4944" s="1"/>
      <c r="DQ4944" s="2"/>
      <c r="DR4944" s="1"/>
      <c r="DS4944" s="1"/>
      <c r="DT4944" s="1"/>
      <c r="DU4944" s="1"/>
      <c r="DV4944" s="1"/>
      <c r="DW4944" s="1"/>
    </row>
    <row r="4945" spans="1:127" x14ac:dyDescent="0.3">
      <c r="A4945" s="1"/>
      <c r="B4945" s="1"/>
      <c r="C4945" s="1"/>
      <c r="D4945" s="1"/>
      <c r="E4945" s="1"/>
      <c r="F4945" s="1"/>
      <c r="G4945" s="1"/>
      <c r="H4945" s="2"/>
      <c r="I4945" s="1"/>
      <c r="J4945" s="1"/>
      <c r="K4945" s="2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2"/>
      <c r="BF4945" s="1"/>
      <c r="BG4945" s="1"/>
      <c r="BH4945" s="1"/>
      <c r="BI4945" s="1"/>
      <c r="BJ4945" s="1"/>
      <c r="BK4945" s="1"/>
      <c r="BL4945" s="1"/>
      <c r="BM4945" s="1"/>
      <c r="BN4945" s="2"/>
      <c r="BO4945" s="1"/>
      <c r="BP4945" s="1"/>
      <c r="BQ4945" s="1"/>
      <c r="BR4945" s="2"/>
      <c r="BS4945" s="1"/>
      <c r="BT4945" s="1"/>
      <c r="BU4945" s="1"/>
      <c r="BV4945" s="1"/>
      <c r="BW4945" s="1"/>
      <c r="BX4945" s="1"/>
      <c r="BY4945" s="1"/>
      <c r="BZ4945" s="1"/>
      <c r="CA4945" s="1"/>
      <c r="CB4945" s="1"/>
      <c r="CC4945" s="1"/>
      <c r="CD4945" s="1"/>
      <c r="CE4945" s="1"/>
      <c r="CF4945" s="2"/>
      <c r="CG4945" s="1"/>
      <c r="CH4945" s="1"/>
      <c r="CI4945" s="2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  <c r="CV4945" s="1"/>
      <c r="CW4945" s="1"/>
      <c r="CX4945" s="1"/>
      <c r="CY4945" s="1"/>
      <c r="CZ4945" s="1"/>
      <c r="DA4945" s="1"/>
      <c r="DB4945" s="1"/>
      <c r="DC4945" s="1"/>
      <c r="DD4945" s="1"/>
      <c r="DE4945" s="1"/>
      <c r="DF4945" s="1"/>
      <c r="DG4945" s="1"/>
      <c r="DH4945" s="1"/>
      <c r="DI4945" s="1"/>
      <c r="DJ4945" s="1"/>
      <c r="DK4945" s="1"/>
      <c r="DL4945" s="1"/>
      <c r="DM4945" s="1"/>
      <c r="DN4945" s="1"/>
      <c r="DO4945" s="1"/>
      <c r="DP4945" s="1"/>
      <c r="DQ4945" s="2"/>
      <c r="DR4945" s="1"/>
      <c r="DS4945" s="1"/>
      <c r="DT4945" s="1"/>
      <c r="DU4945" s="1"/>
      <c r="DV4945" s="1"/>
      <c r="DW4945" s="1"/>
    </row>
    <row r="4946" spans="1:127" x14ac:dyDescent="0.3">
      <c r="A4946" s="1"/>
      <c r="B4946" s="1"/>
      <c r="C4946" s="1"/>
      <c r="D4946" s="1"/>
      <c r="E4946" s="1"/>
      <c r="F4946" s="1"/>
      <c r="G4946" s="2"/>
      <c r="H4946" s="2"/>
      <c r="I4946" s="1"/>
      <c r="J4946" s="1"/>
      <c r="K4946" s="2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2"/>
      <c r="BF4946" s="1"/>
      <c r="BG4946" s="1"/>
      <c r="BH4946" s="1"/>
      <c r="BI4946" s="1"/>
      <c r="BJ4946" s="1"/>
      <c r="BK4946" s="1"/>
      <c r="BL4946" s="1"/>
      <c r="BM4946" s="1"/>
      <c r="BN4946" s="2"/>
      <c r="BO4946" s="1"/>
      <c r="BP4946" s="1"/>
      <c r="BQ4946" s="1"/>
      <c r="BR4946" s="2"/>
      <c r="BS4946" s="1"/>
      <c r="BT4946" s="1"/>
      <c r="BU4946" s="1"/>
      <c r="BV4946" s="1"/>
      <c r="BW4946" s="1"/>
      <c r="BX4946" s="1"/>
      <c r="BY4946" s="1"/>
      <c r="BZ4946" s="1"/>
      <c r="CA4946" s="1"/>
      <c r="CB4946" s="1"/>
      <c r="CC4946" s="1"/>
      <c r="CD4946" s="1"/>
      <c r="CE4946" s="1"/>
      <c r="CF4946" s="2"/>
      <c r="CG4946" s="1"/>
      <c r="CH4946" s="1"/>
      <c r="CI4946" s="2"/>
      <c r="CJ4946" s="1"/>
      <c r="CK4946" s="1"/>
      <c r="CL4946" s="1"/>
      <c r="CM4946" s="1"/>
      <c r="CN4946" s="1"/>
      <c r="CO4946" s="1"/>
      <c r="CP4946" s="1"/>
      <c r="CQ4946" s="1"/>
      <c r="CR4946" s="2"/>
      <c r="CS4946" s="2"/>
      <c r="CT4946" s="2"/>
      <c r="CU4946" s="2"/>
      <c r="CV4946" s="1"/>
      <c r="CW4946" s="1"/>
      <c r="CX4946" s="1"/>
      <c r="CY4946" s="1"/>
      <c r="CZ4946" s="1"/>
      <c r="DA4946" s="1"/>
      <c r="DB4946" s="1"/>
      <c r="DC4946" s="1"/>
      <c r="DD4946" s="1"/>
      <c r="DE4946" s="1"/>
      <c r="DF4946" s="1"/>
      <c r="DG4946" s="1"/>
      <c r="DH4946" s="1"/>
      <c r="DI4946" s="1"/>
      <c r="DJ4946" s="1"/>
      <c r="DK4946" s="1"/>
      <c r="DL4946" s="1"/>
      <c r="DM4946" s="1"/>
      <c r="DN4946" s="1"/>
      <c r="DO4946" s="1"/>
      <c r="DP4946" s="1"/>
      <c r="DQ4946" s="2"/>
      <c r="DR4946" s="1"/>
      <c r="DS4946" s="1"/>
      <c r="DT4946" s="1"/>
      <c r="DU4946" s="2"/>
      <c r="DV4946" s="1"/>
      <c r="DW4946" s="1"/>
    </row>
    <row r="4947" spans="1:127" x14ac:dyDescent="0.3">
      <c r="A4947" s="1"/>
      <c r="B4947" s="1"/>
      <c r="C4947" s="1"/>
      <c r="D4947" s="1"/>
      <c r="E4947" s="1"/>
      <c r="F4947" s="1"/>
      <c r="G4947" s="2"/>
      <c r="H4947" s="2"/>
      <c r="I4947" s="1"/>
      <c r="J4947" s="1"/>
      <c r="K4947" s="2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2"/>
      <c r="BF4947" s="1"/>
      <c r="BG4947" s="1"/>
      <c r="BH4947" s="1"/>
      <c r="BI4947" s="1"/>
      <c r="BJ4947" s="1"/>
      <c r="BK4947" s="1"/>
      <c r="BL4947" s="1"/>
      <c r="BM4947" s="1"/>
      <c r="BN4947" s="2"/>
      <c r="BO4947" s="1"/>
      <c r="BP4947" s="1"/>
      <c r="BQ4947" s="1"/>
      <c r="BR4947" s="2"/>
      <c r="BS4947" s="1"/>
      <c r="BT4947" s="1"/>
      <c r="BU4947" s="1"/>
      <c r="BV4947" s="1"/>
      <c r="BW4947" s="1"/>
      <c r="BX4947" s="1"/>
      <c r="BY4947" s="1"/>
      <c r="BZ4947" s="1"/>
      <c r="CA4947" s="1"/>
      <c r="CB4947" s="1"/>
      <c r="CC4947" s="1"/>
      <c r="CD4947" s="1"/>
      <c r="CE4947" s="1"/>
      <c r="CF4947" s="2"/>
      <c r="CG4947" s="1"/>
      <c r="CH4947" s="1"/>
      <c r="CI4947" s="2"/>
      <c r="CJ4947" s="1"/>
      <c r="CK4947" s="1"/>
      <c r="CL4947" s="1"/>
      <c r="CM4947" s="1"/>
      <c r="CN4947" s="1"/>
      <c r="CO4947" s="1"/>
      <c r="CP4947" s="1"/>
      <c r="CQ4947" s="1"/>
      <c r="CR4947" s="2"/>
      <c r="CS4947" s="2"/>
      <c r="CT4947" s="2"/>
      <c r="CU4947" s="2"/>
      <c r="CV4947" s="1"/>
      <c r="CW4947" s="1"/>
      <c r="CX4947" s="1"/>
      <c r="CY4947" s="1"/>
      <c r="CZ4947" s="1"/>
      <c r="DA4947" s="1"/>
      <c r="DB4947" s="1"/>
      <c r="DC4947" s="1"/>
      <c r="DD4947" s="1"/>
      <c r="DE4947" s="1"/>
      <c r="DF4947" s="1"/>
      <c r="DG4947" s="1"/>
      <c r="DH4947" s="1"/>
      <c r="DI4947" s="1"/>
      <c r="DJ4947" s="1"/>
      <c r="DK4947" s="1"/>
      <c r="DL4947" s="1"/>
      <c r="DM4947" s="1"/>
      <c r="DN4947" s="1"/>
      <c r="DO4947" s="1"/>
      <c r="DP4947" s="1"/>
      <c r="DQ4947" s="2"/>
      <c r="DR4947" s="1"/>
      <c r="DS4947" s="1"/>
      <c r="DT4947" s="1"/>
      <c r="DU4947" s="2"/>
      <c r="DV4947" s="1"/>
      <c r="DW4947" s="1"/>
    </row>
    <row r="4948" spans="1:127" x14ac:dyDescent="0.3">
      <c r="A4948" s="1"/>
      <c r="B4948" s="1"/>
      <c r="C4948" s="1"/>
      <c r="D4948" s="1"/>
      <c r="E4948" s="1"/>
      <c r="F4948" s="1"/>
      <c r="G4948" s="2"/>
      <c r="H4948" s="2"/>
      <c r="I4948" s="1"/>
      <c r="J4948" s="1"/>
      <c r="K4948" s="2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2"/>
      <c r="BF4948" s="1"/>
      <c r="BG4948" s="1"/>
      <c r="BH4948" s="1"/>
      <c r="BI4948" s="1"/>
      <c r="BJ4948" s="1"/>
      <c r="BK4948" s="1"/>
      <c r="BL4948" s="1"/>
      <c r="BM4948" s="1"/>
      <c r="BN4948" s="2"/>
      <c r="BO4948" s="1"/>
      <c r="BP4948" s="1"/>
      <c r="BQ4948" s="1"/>
      <c r="BR4948" s="2"/>
      <c r="BS4948" s="1"/>
      <c r="BT4948" s="1"/>
      <c r="BU4948" s="1"/>
      <c r="BV4948" s="1"/>
      <c r="BW4948" s="1"/>
      <c r="BX4948" s="1"/>
      <c r="BY4948" s="1"/>
      <c r="BZ4948" s="1"/>
      <c r="CA4948" s="1"/>
      <c r="CB4948" s="1"/>
      <c r="CC4948" s="1"/>
      <c r="CD4948" s="1"/>
      <c r="CE4948" s="1"/>
      <c r="CF4948" s="2"/>
      <c r="CG4948" s="1"/>
      <c r="CH4948" s="1"/>
      <c r="CI4948" s="2"/>
      <c r="CJ4948" s="1"/>
      <c r="CK4948" s="1"/>
      <c r="CL4948" s="1"/>
      <c r="CM4948" s="1"/>
      <c r="CN4948" s="1"/>
      <c r="CO4948" s="1"/>
      <c r="CP4948" s="1"/>
      <c r="CQ4948" s="1"/>
      <c r="CR4948" s="2"/>
      <c r="CS4948" s="2"/>
      <c r="CT4948" s="2"/>
      <c r="CU4948" s="2"/>
      <c r="CV4948" s="1"/>
      <c r="CW4948" s="1"/>
      <c r="CX4948" s="1"/>
      <c r="CY4948" s="1"/>
      <c r="CZ4948" s="1"/>
      <c r="DA4948" s="1"/>
      <c r="DB4948" s="1"/>
      <c r="DC4948" s="1"/>
      <c r="DD4948" s="1"/>
      <c r="DE4948" s="1"/>
      <c r="DF4948" s="1"/>
      <c r="DG4948" s="1"/>
      <c r="DH4948" s="1"/>
      <c r="DI4948" s="1"/>
      <c r="DJ4948" s="1"/>
      <c r="DK4948" s="1"/>
      <c r="DL4948" s="1"/>
      <c r="DM4948" s="1"/>
      <c r="DN4948" s="1"/>
      <c r="DO4948" s="1"/>
      <c r="DP4948" s="1"/>
      <c r="DQ4948" s="2"/>
      <c r="DR4948" s="1"/>
      <c r="DS4948" s="1"/>
      <c r="DT4948" s="1"/>
      <c r="DU4948" s="2"/>
      <c r="DV4948" s="1"/>
      <c r="DW4948" s="1"/>
    </row>
    <row r="4949" spans="1:127" x14ac:dyDescent="0.3">
      <c r="A4949" s="1"/>
      <c r="B4949" s="1"/>
      <c r="C4949" s="1"/>
      <c r="D4949" s="1"/>
      <c r="E4949" s="1"/>
      <c r="F4949" s="1"/>
      <c r="G4949" s="1"/>
      <c r="H4949" s="2"/>
      <c r="I4949" s="1"/>
      <c r="J4949" s="1"/>
      <c r="K4949" s="2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2"/>
      <c r="BF4949" s="1"/>
      <c r="BG4949" s="1"/>
      <c r="BH4949" s="1"/>
      <c r="BI4949" s="1"/>
      <c r="BJ4949" s="1"/>
      <c r="BK4949" s="1"/>
      <c r="BL4949" s="1"/>
      <c r="BM4949" s="1"/>
      <c r="BN4949" s="2"/>
      <c r="BO4949" s="1"/>
      <c r="BP4949" s="1"/>
      <c r="BQ4949" s="1"/>
      <c r="BR4949" s="2"/>
      <c r="BS4949" s="1"/>
      <c r="BT4949" s="1"/>
      <c r="BU4949" s="1"/>
      <c r="BV4949" s="1"/>
      <c r="BW4949" s="1"/>
      <c r="BX4949" s="1"/>
      <c r="BY4949" s="1"/>
      <c r="BZ4949" s="1"/>
      <c r="CA4949" s="1"/>
      <c r="CB4949" s="1"/>
      <c r="CC4949" s="1"/>
      <c r="CD4949" s="1"/>
      <c r="CE4949" s="1"/>
      <c r="CF4949" s="2"/>
      <c r="CG4949" s="1"/>
      <c r="CH4949" s="1"/>
      <c r="CI4949" s="2"/>
      <c r="CJ4949" s="1"/>
      <c r="CK4949" s="1"/>
      <c r="CL4949" s="1"/>
      <c r="CM4949" s="1"/>
      <c r="CN4949" s="1"/>
      <c r="CO4949" s="1"/>
      <c r="CP4949" s="1"/>
      <c r="CQ4949" s="1"/>
      <c r="CR4949" s="2"/>
      <c r="CS4949" s="2"/>
      <c r="CT4949" s="1"/>
      <c r="CU4949" s="1"/>
      <c r="CV4949" s="1"/>
      <c r="CW4949" s="1"/>
      <c r="CX4949" s="1"/>
      <c r="CY4949" s="1"/>
      <c r="CZ4949" s="1"/>
      <c r="DA4949" s="1"/>
      <c r="DB4949" s="1"/>
      <c r="DC4949" s="1"/>
      <c r="DD4949" s="1"/>
      <c r="DE4949" s="1"/>
      <c r="DF4949" s="1"/>
      <c r="DG4949" s="1"/>
      <c r="DH4949" s="1"/>
      <c r="DI4949" s="1"/>
      <c r="DJ4949" s="1"/>
      <c r="DK4949" s="1"/>
      <c r="DL4949" s="1"/>
      <c r="DM4949" s="1"/>
      <c r="DN4949" s="1"/>
      <c r="DO4949" s="1"/>
      <c r="DP4949" s="1"/>
      <c r="DQ4949" s="2"/>
      <c r="DR4949" s="1"/>
      <c r="DS4949" s="1"/>
      <c r="DT4949" s="1"/>
      <c r="DU4949" s="2"/>
      <c r="DV4949" s="1"/>
      <c r="DW4949" s="1"/>
    </row>
    <row r="4950" spans="1:127" x14ac:dyDescent="0.3">
      <c r="A4950" s="1"/>
      <c r="B4950" s="1"/>
      <c r="C4950" s="1"/>
      <c r="D4950" s="1"/>
      <c r="E4950" s="1"/>
      <c r="F4950" s="1"/>
      <c r="G4950" s="2"/>
      <c r="H4950" s="2"/>
      <c r="I4950" s="1"/>
      <c r="J4950" s="1"/>
      <c r="K4950" s="2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2"/>
      <c r="BF4950" s="1"/>
      <c r="BG4950" s="1"/>
      <c r="BH4950" s="1"/>
      <c r="BI4950" s="1"/>
      <c r="BJ4950" s="1"/>
      <c r="BK4950" s="1"/>
      <c r="BL4950" s="1"/>
      <c r="BM4950" s="1"/>
      <c r="BN4950" s="2"/>
      <c r="BO4950" s="1"/>
      <c r="BP4950" s="1"/>
      <c r="BQ4950" s="1"/>
      <c r="BR4950" s="2"/>
      <c r="BS4950" s="1"/>
      <c r="BT4950" s="1"/>
      <c r="BU4950" s="1"/>
      <c r="BV4950" s="1"/>
      <c r="BW4950" s="1"/>
      <c r="BX4950" s="1"/>
      <c r="BY4950" s="1"/>
      <c r="BZ4950" s="1"/>
      <c r="CA4950" s="1"/>
      <c r="CB4950" s="1"/>
      <c r="CC4950" s="1"/>
      <c r="CD4950" s="1"/>
      <c r="CE4950" s="1"/>
      <c r="CF4950" s="2"/>
      <c r="CG4950" s="1"/>
      <c r="CH4950" s="1"/>
      <c r="CI4950" s="2"/>
      <c r="CJ4950" s="1"/>
      <c r="CK4950" s="1"/>
      <c r="CL4950" s="1"/>
      <c r="CM4950" s="1"/>
      <c r="CN4950" s="1"/>
      <c r="CO4950" s="1"/>
      <c r="CP4950" s="1"/>
      <c r="CQ4950" s="1"/>
      <c r="CR4950" s="2"/>
      <c r="CS4950" s="2"/>
      <c r="CT4950" s="2"/>
      <c r="CU4950" s="2"/>
      <c r="CV4950" s="1"/>
      <c r="CW4950" s="1"/>
      <c r="CX4950" s="1"/>
      <c r="CY4950" s="1"/>
      <c r="CZ4950" s="1"/>
      <c r="DA4950" s="1"/>
      <c r="DB4950" s="1"/>
      <c r="DC4950" s="1"/>
      <c r="DD4950" s="1"/>
      <c r="DE4950" s="1"/>
      <c r="DF4950" s="1"/>
      <c r="DG4950" s="1"/>
      <c r="DH4950" s="1"/>
      <c r="DI4950" s="1"/>
      <c r="DJ4950" s="1"/>
      <c r="DK4950" s="1"/>
      <c r="DL4950" s="1"/>
      <c r="DM4950" s="1"/>
      <c r="DN4950" s="1"/>
      <c r="DO4950" s="1"/>
      <c r="DP4950" s="1"/>
      <c r="DQ4950" s="2"/>
      <c r="DR4950" s="1"/>
      <c r="DS4950" s="1"/>
      <c r="DT4950" s="1"/>
      <c r="DU4950" s="2"/>
      <c r="DV4950" s="1"/>
      <c r="DW4950" s="1"/>
    </row>
    <row r="4951" spans="1:127" x14ac:dyDescent="0.3">
      <c r="A4951" s="1"/>
      <c r="B4951" s="1"/>
      <c r="C4951" s="1"/>
      <c r="D4951" s="1"/>
      <c r="E4951" s="1"/>
      <c r="F4951" s="1"/>
      <c r="G4951" s="2"/>
      <c r="H4951" s="2"/>
      <c r="I4951" s="1"/>
      <c r="J4951" s="1"/>
      <c r="K4951" s="2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2"/>
      <c r="BF4951" s="1"/>
      <c r="BG4951" s="1"/>
      <c r="BH4951" s="1"/>
      <c r="BI4951" s="1"/>
      <c r="BJ4951" s="1"/>
      <c r="BK4951" s="1"/>
      <c r="BL4951" s="1"/>
      <c r="BM4951" s="1"/>
      <c r="BN4951" s="2"/>
      <c r="BO4951" s="1"/>
      <c r="BP4951" s="1"/>
      <c r="BQ4951" s="1"/>
      <c r="BR4951" s="2"/>
      <c r="BS4951" s="1"/>
      <c r="BT4951" s="1"/>
      <c r="BU4951" s="1"/>
      <c r="BV4951" s="1"/>
      <c r="BW4951" s="1"/>
      <c r="BX4951" s="1"/>
      <c r="BY4951" s="1"/>
      <c r="BZ4951" s="1"/>
      <c r="CA4951" s="1"/>
      <c r="CB4951" s="1"/>
      <c r="CC4951" s="1"/>
      <c r="CD4951" s="1"/>
      <c r="CE4951" s="1"/>
      <c r="CF4951" s="2"/>
      <c r="CG4951" s="1"/>
      <c r="CH4951" s="1"/>
      <c r="CI4951" s="2"/>
      <c r="CJ4951" s="1"/>
      <c r="CK4951" s="1"/>
      <c r="CL4951" s="1"/>
      <c r="CM4951" s="1"/>
      <c r="CN4951" s="1"/>
      <c r="CO4951" s="1"/>
      <c r="CP4951" s="1"/>
      <c r="CQ4951" s="1"/>
      <c r="CR4951" s="2"/>
      <c r="CS4951" s="2"/>
      <c r="CT4951" s="2"/>
      <c r="CU4951" s="2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2"/>
      <c r="DR4951" s="1"/>
      <c r="DS4951" s="1"/>
      <c r="DT4951" s="1"/>
      <c r="DU4951" s="2"/>
      <c r="DV4951" s="1"/>
      <c r="DW4951" s="1"/>
    </row>
    <row r="4952" spans="1:127" x14ac:dyDescent="0.3">
      <c r="A4952" s="1"/>
      <c r="B4952" s="1"/>
      <c r="C4952" s="1"/>
      <c r="D4952" s="1"/>
      <c r="E4952" s="1"/>
      <c r="F4952" s="1"/>
      <c r="G4952" s="2"/>
      <c r="H4952" s="2"/>
      <c r="I4952" s="1"/>
      <c r="J4952" s="1"/>
      <c r="K4952" s="2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2"/>
      <c r="BF4952" s="1"/>
      <c r="BG4952" s="1"/>
      <c r="BH4952" s="1"/>
      <c r="BI4952" s="1"/>
      <c r="BJ4952" s="1"/>
      <c r="BK4952" s="1"/>
      <c r="BL4952" s="1"/>
      <c r="BM4952" s="1"/>
      <c r="BN4952" s="2"/>
      <c r="BO4952" s="1"/>
      <c r="BP4952" s="1"/>
      <c r="BQ4952" s="1"/>
      <c r="BR4952" s="2"/>
      <c r="BS4952" s="1"/>
      <c r="BT4952" s="1"/>
      <c r="BU4952" s="1"/>
      <c r="BV4952" s="1"/>
      <c r="BW4952" s="1"/>
      <c r="BX4952" s="1"/>
      <c r="BY4952" s="1"/>
      <c r="BZ4952" s="1"/>
      <c r="CA4952" s="1"/>
      <c r="CB4952" s="1"/>
      <c r="CC4952" s="1"/>
      <c r="CD4952" s="1"/>
      <c r="CE4952" s="1"/>
      <c r="CF4952" s="2"/>
      <c r="CG4952" s="1"/>
      <c r="CH4952" s="1"/>
      <c r="CI4952" s="2"/>
      <c r="CJ4952" s="1"/>
      <c r="CK4952" s="1"/>
      <c r="CL4952" s="1"/>
      <c r="CM4952" s="1"/>
      <c r="CN4952" s="1"/>
      <c r="CO4952" s="1"/>
      <c r="CP4952" s="1"/>
      <c r="CQ4952" s="1"/>
      <c r="CR4952" s="2"/>
      <c r="CS4952" s="2"/>
      <c r="CT4952" s="2"/>
      <c r="CU4952" s="2"/>
      <c r="CV4952" s="1"/>
      <c r="CW4952" s="1"/>
      <c r="CX4952" s="1"/>
      <c r="CY4952" s="1"/>
      <c r="CZ4952" s="1"/>
      <c r="DA4952" s="1"/>
      <c r="DB4952" s="1"/>
      <c r="DC4952" s="1"/>
      <c r="DD4952" s="1"/>
      <c r="DE4952" s="1"/>
      <c r="DF4952" s="1"/>
      <c r="DG4952" s="1"/>
      <c r="DH4952" s="1"/>
      <c r="DI4952" s="1"/>
      <c r="DJ4952" s="1"/>
      <c r="DK4952" s="1"/>
      <c r="DL4952" s="1"/>
      <c r="DM4952" s="1"/>
      <c r="DN4952" s="1"/>
      <c r="DO4952" s="1"/>
      <c r="DP4952" s="1"/>
      <c r="DQ4952" s="2"/>
      <c r="DR4952" s="1"/>
      <c r="DS4952" s="1"/>
      <c r="DT4952" s="1"/>
      <c r="DU4952" s="2"/>
      <c r="DV4952" s="1"/>
      <c r="DW4952" s="1"/>
    </row>
    <row r="4953" spans="1:127" x14ac:dyDescent="0.3">
      <c r="A4953" s="1"/>
      <c r="B4953" s="1"/>
      <c r="C4953" s="1"/>
      <c r="D4953" s="1"/>
      <c r="E4953" s="1"/>
      <c r="F4953" s="1"/>
      <c r="G4953" s="2"/>
      <c r="H4953" s="2"/>
      <c r="I4953" s="1"/>
      <c r="J4953" s="1"/>
      <c r="K4953" s="2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2"/>
      <c r="BF4953" s="1"/>
      <c r="BG4953" s="1"/>
      <c r="BH4953" s="1"/>
      <c r="BI4953" s="1"/>
      <c r="BJ4953" s="1"/>
      <c r="BK4953" s="1"/>
      <c r="BL4953" s="1"/>
      <c r="BM4953" s="1"/>
      <c r="BN4953" s="2"/>
      <c r="BO4953" s="1"/>
      <c r="BP4953" s="1"/>
      <c r="BQ4953" s="1"/>
      <c r="BR4953" s="2"/>
      <c r="BS4953" s="1"/>
      <c r="BT4953" s="1"/>
      <c r="BU4953" s="1"/>
      <c r="BV4953" s="1"/>
      <c r="BW4953" s="1"/>
      <c r="BX4953" s="1"/>
      <c r="BY4953" s="1"/>
      <c r="BZ4953" s="1"/>
      <c r="CA4953" s="1"/>
      <c r="CB4953" s="1"/>
      <c r="CC4953" s="1"/>
      <c r="CD4953" s="1"/>
      <c r="CE4953" s="1"/>
      <c r="CF4953" s="2"/>
      <c r="CG4953" s="1"/>
      <c r="CH4953" s="1"/>
      <c r="CI4953" s="2"/>
      <c r="CJ4953" s="1"/>
      <c r="CK4953" s="1"/>
      <c r="CL4953" s="1"/>
      <c r="CM4953" s="1"/>
      <c r="CN4953" s="1"/>
      <c r="CO4953" s="1"/>
      <c r="CP4953" s="1"/>
      <c r="CQ4953" s="1"/>
      <c r="CR4953" s="2"/>
      <c r="CS4953" s="2"/>
      <c r="CT4953" s="2"/>
      <c r="CU4953" s="2"/>
      <c r="CV4953" s="1"/>
      <c r="CW4953" s="1"/>
      <c r="CX4953" s="1"/>
      <c r="CY4953" s="1"/>
      <c r="CZ4953" s="1"/>
      <c r="DA4953" s="1"/>
      <c r="DB4953" s="1"/>
      <c r="DC4953" s="1"/>
      <c r="DD4953" s="1"/>
      <c r="DE4953" s="1"/>
      <c r="DF4953" s="1"/>
      <c r="DG4953" s="1"/>
      <c r="DH4953" s="1"/>
      <c r="DI4953" s="1"/>
      <c r="DJ4953" s="1"/>
      <c r="DK4953" s="1"/>
      <c r="DL4953" s="1"/>
      <c r="DM4953" s="1"/>
      <c r="DN4953" s="1"/>
      <c r="DO4953" s="1"/>
      <c r="DP4953" s="1"/>
      <c r="DQ4953" s="2"/>
      <c r="DR4953" s="1"/>
      <c r="DS4953" s="1"/>
      <c r="DT4953" s="1"/>
      <c r="DU4953" s="2"/>
      <c r="DV4953" s="1"/>
      <c r="DW4953" s="1"/>
    </row>
    <row r="4954" spans="1:127" x14ac:dyDescent="0.3">
      <c r="A4954" s="1"/>
      <c r="B4954" s="1"/>
      <c r="C4954" s="1"/>
      <c r="D4954" s="1"/>
      <c r="E4954" s="1"/>
      <c r="F4954" s="1"/>
      <c r="G4954" s="2"/>
      <c r="H4954" s="2"/>
      <c r="I4954" s="1"/>
      <c r="J4954" s="1"/>
      <c r="K4954" s="2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2"/>
      <c r="BF4954" s="1"/>
      <c r="BG4954" s="1"/>
      <c r="BH4954" s="1"/>
      <c r="BI4954" s="1"/>
      <c r="BJ4954" s="1"/>
      <c r="BK4954" s="1"/>
      <c r="BL4954" s="1"/>
      <c r="BM4954" s="1"/>
      <c r="BN4954" s="2"/>
      <c r="BO4954" s="1"/>
      <c r="BP4954" s="1"/>
      <c r="BQ4954" s="1"/>
      <c r="BR4954" s="2"/>
      <c r="BS4954" s="1"/>
      <c r="BT4954" s="1"/>
      <c r="BU4954" s="1"/>
      <c r="BV4954" s="1"/>
      <c r="BW4954" s="1"/>
      <c r="BX4954" s="1"/>
      <c r="BY4954" s="1"/>
      <c r="BZ4954" s="1"/>
      <c r="CA4954" s="1"/>
      <c r="CB4954" s="1"/>
      <c r="CC4954" s="1"/>
      <c r="CD4954" s="1"/>
      <c r="CE4954" s="1"/>
      <c r="CF4954" s="2"/>
      <c r="CG4954" s="1"/>
      <c r="CH4954" s="1"/>
      <c r="CI4954" s="2"/>
      <c r="CJ4954" s="1"/>
      <c r="CK4954" s="1"/>
      <c r="CL4954" s="1"/>
      <c r="CM4954" s="1"/>
      <c r="CN4954" s="1"/>
      <c r="CO4954" s="1"/>
      <c r="CP4954" s="1"/>
      <c r="CQ4954" s="1"/>
      <c r="CR4954" s="2"/>
      <c r="CS4954" s="2"/>
      <c r="CT4954" s="2"/>
      <c r="CU4954" s="2"/>
      <c r="CV4954" s="1"/>
      <c r="CW4954" s="1"/>
      <c r="CX4954" s="1"/>
      <c r="CY4954" s="1"/>
      <c r="CZ4954" s="1"/>
      <c r="DA4954" s="1"/>
      <c r="DB4954" s="1"/>
      <c r="DC4954" s="1"/>
      <c r="DD4954" s="1"/>
      <c r="DE4954" s="1"/>
      <c r="DF4954" s="1"/>
      <c r="DG4954" s="1"/>
      <c r="DH4954" s="1"/>
      <c r="DI4954" s="1"/>
      <c r="DJ4954" s="1"/>
      <c r="DK4954" s="1"/>
      <c r="DL4954" s="1"/>
      <c r="DM4954" s="1"/>
      <c r="DN4954" s="1"/>
      <c r="DO4954" s="1"/>
      <c r="DP4954" s="1"/>
      <c r="DQ4954" s="2"/>
      <c r="DR4954" s="1"/>
      <c r="DS4954" s="1"/>
      <c r="DT4954" s="1"/>
      <c r="DU4954" s="2"/>
      <c r="DV4954" s="1"/>
      <c r="DW4954" s="1"/>
    </row>
    <row r="4955" spans="1:127" x14ac:dyDescent="0.3">
      <c r="A4955" s="1"/>
      <c r="B4955" s="1"/>
      <c r="C4955" s="1"/>
      <c r="D4955" s="1"/>
      <c r="E4955" s="1"/>
      <c r="F4955" s="1"/>
      <c r="G4955" s="1"/>
      <c r="H4955" s="2"/>
      <c r="I4955" s="1"/>
      <c r="J4955" s="1"/>
      <c r="K4955" s="2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2"/>
      <c r="BF4955" s="1"/>
      <c r="BG4955" s="1"/>
      <c r="BH4955" s="1"/>
      <c r="BI4955" s="1"/>
      <c r="BJ4955" s="1"/>
      <c r="BK4955" s="1"/>
      <c r="BL4955" s="1"/>
      <c r="BM4955" s="1"/>
      <c r="BN4955" s="2"/>
      <c r="BO4955" s="1"/>
      <c r="BP4955" s="1"/>
      <c r="BQ4955" s="1"/>
      <c r="BR4955" s="2"/>
      <c r="BS4955" s="1"/>
      <c r="BT4955" s="1"/>
      <c r="BU4955" s="1"/>
      <c r="BV4955" s="1"/>
      <c r="BW4955" s="1"/>
      <c r="BX4955" s="1"/>
      <c r="BY4955" s="1"/>
      <c r="BZ4955" s="1"/>
      <c r="CA4955" s="1"/>
      <c r="CB4955" s="1"/>
      <c r="CC4955" s="1"/>
      <c r="CD4955" s="1"/>
      <c r="CE4955" s="1"/>
      <c r="CF4955" s="2"/>
      <c r="CG4955" s="1"/>
      <c r="CH4955" s="1"/>
      <c r="CI4955" s="2"/>
      <c r="CJ4955" s="1"/>
      <c r="CK4955" s="1"/>
      <c r="CL4955" s="1"/>
      <c r="CM4955" s="1"/>
      <c r="CN4955" s="1"/>
      <c r="CO4955" s="1"/>
      <c r="CP4955" s="1"/>
      <c r="CQ4955" s="1"/>
      <c r="CR4955" s="1"/>
      <c r="CS4955" s="1"/>
      <c r="CT4955" s="1"/>
      <c r="CU4955" s="1"/>
      <c r="CV4955" s="1"/>
      <c r="CW4955" s="1"/>
      <c r="CX4955" s="1"/>
      <c r="CY4955" s="1"/>
      <c r="CZ4955" s="1"/>
      <c r="DA4955" s="1"/>
      <c r="DB4955" s="1"/>
      <c r="DC4955" s="1"/>
      <c r="DD4955" s="1"/>
      <c r="DE4955" s="1"/>
      <c r="DF4955" s="1"/>
      <c r="DG4955" s="1"/>
      <c r="DH4955" s="1"/>
      <c r="DI4955" s="1"/>
      <c r="DJ4955" s="1"/>
      <c r="DK4955" s="1"/>
      <c r="DL4955" s="1"/>
      <c r="DM4955" s="1"/>
      <c r="DN4955" s="1"/>
      <c r="DO4955" s="1"/>
      <c r="DP4955" s="1"/>
      <c r="DQ4955" s="2"/>
      <c r="DR4955" s="1"/>
      <c r="DS4955" s="1"/>
      <c r="DT4955" s="1"/>
      <c r="DU4955" s="1"/>
      <c r="DV4955" s="1"/>
      <c r="DW4955" s="1"/>
    </row>
    <row r="4956" spans="1:127" x14ac:dyDescent="0.3">
      <c r="A4956" s="1"/>
      <c r="B4956" s="1"/>
      <c r="C4956" s="1"/>
      <c r="D4956" s="1"/>
      <c r="E4956" s="1"/>
      <c r="F4956" s="1"/>
      <c r="G4956" s="2"/>
      <c r="H4956" s="2"/>
      <c r="I4956" s="1"/>
      <c r="J4956" s="1"/>
      <c r="K4956" s="2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2"/>
      <c r="BF4956" s="1"/>
      <c r="BG4956" s="1"/>
      <c r="BH4956" s="1"/>
      <c r="BI4956" s="1"/>
      <c r="BJ4956" s="1"/>
      <c r="BK4956" s="1"/>
      <c r="BL4956" s="1"/>
      <c r="BM4956" s="1"/>
      <c r="BN4956" s="2"/>
      <c r="BO4956" s="1"/>
      <c r="BP4956" s="1"/>
      <c r="BQ4956" s="1"/>
      <c r="BR4956" s="2"/>
      <c r="BS4956" s="1"/>
      <c r="BT4956" s="1"/>
      <c r="BU4956" s="1"/>
      <c r="BV4956" s="1"/>
      <c r="BW4956" s="1"/>
      <c r="BX4956" s="1"/>
      <c r="BY4956" s="1"/>
      <c r="BZ4956" s="1"/>
      <c r="CA4956" s="1"/>
      <c r="CB4956" s="1"/>
      <c r="CC4956" s="1"/>
      <c r="CD4956" s="1"/>
      <c r="CE4956" s="1"/>
      <c r="CF4956" s="2"/>
      <c r="CG4956" s="1"/>
      <c r="CH4956" s="1"/>
      <c r="CI4956" s="2"/>
      <c r="CJ4956" s="1"/>
      <c r="CK4956" s="1"/>
      <c r="CL4956" s="1"/>
      <c r="CM4956" s="1"/>
      <c r="CN4956" s="1"/>
      <c r="CO4956" s="1"/>
      <c r="CP4956" s="1"/>
      <c r="CQ4956" s="1"/>
      <c r="CR4956" s="2"/>
      <c r="CS4956" s="2"/>
      <c r="CT4956" s="2"/>
      <c r="CU4956" s="2"/>
      <c r="CV4956" s="1"/>
      <c r="CW4956" s="1"/>
      <c r="CX4956" s="1"/>
      <c r="CY4956" s="1"/>
      <c r="CZ4956" s="1"/>
      <c r="DA4956" s="1"/>
      <c r="DB4956" s="1"/>
      <c r="DC4956" s="1"/>
      <c r="DD4956" s="1"/>
      <c r="DE4956" s="1"/>
      <c r="DF4956" s="1"/>
      <c r="DG4956" s="1"/>
      <c r="DH4956" s="1"/>
      <c r="DI4956" s="1"/>
      <c r="DJ4956" s="1"/>
      <c r="DK4956" s="1"/>
      <c r="DL4956" s="1"/>
      <c r="DM4956" s="1"/>
      <c r="DN4956" s="1"/>
      <c r="DO4956" s="1"/>
      <c r="DP4956" s="1"/>
      <c r="DQ4956" s="2"/>
      <c r="DR4956" s="1"/>
      <c r="DS4956" s="1"/>
      <c r="DT4956" s="1"/>
      <c r="DU4956" s="2"/>
      <c r="DV4956" s="1"/>
      <c r="DW4956" s="1"/>
    </row>
    <row r="4957" spans="1:127" x14ac:dyDescent="0.3">
      <c r="A4957" s="1"/>
      <c r="B4957" s="1"/>
      <c r="C4957" s="1"/>
      <c r="D4957" s="1"/>
      <c r="E4957" s="1"/>
      <c r="F4957" s="1"/>
      <c r="G4957" s="2"/>
      <c r="H4957" s="2"/>
      <c r="I4957" s="1"/>
      <c r="J4957" s="1"/>
      <c r="K4957" s="2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2"/>
      <c r="BF4957" s="1"/>
      <c r="BG4957" s="1"/>
      <c r="BH4957" s="1"/>
      <c r="BI4957" s="1"/>
      <c r="BJ4957" s="1"/>
      <c r="BK4957" s="1"/>
      <c r="BL4957" s="1"/>
      <c r="BM4957" s="1"/>
      <c r="BN4957" s="2"/>
      <c r="BO4957" s="1"/>
      <c r="BP4957" s="1"/>
      <c r="BQ4957" s="1"/>
      <c r="BR4957" s="2"/>
      <c r="BS4957" s="1"/>
      <c r="BT4957" s="1"/>
      <c r="BU4957" s="1"/>
      <c r="BV4957" s="1"/>
      <c r="BW4957" s="1"/>
      <c r="BX4957" s="1"/>
      <c r="BY4957" s="1"/>
      <c r="BZ4957" s="1"/>
      <c r="CA4957" s="1"/>
      <c r="CB4957" s="1"/>
      <c r="CC4957" s="1"/>
      <c r="CD4957" s="1"/>
      <c r="CE4957" s="1"/>
      <c r="CF4957" s="2"/>
      <c r="CG4957" s="1"/>
      <c r="CH4957" s="1"/>
      <c r="CI4957" s="2"/>
      <c r="CJ4957" s="1"/>
      <c r="CK4957" s="1"/>
      <c r="CL4957" s="1"/>
      <c r="CM4957" s="1"/>
      <c r="CN4957" s="1"/>
      <c r="CO4957" s="1"/>
      <c r="CP4957" s="1"/>
      <c r="CQ4957" s="1"/>
      <c r="CR4957" s="2"/>
      <c r="CS4957" s="2"/>
      <c r="CT4957" s="2"/>
      <c r="CU4957" s="2"/>
      <c r="CV4957" s="1"/>
      <c r="CW4957" s="1"/>
      <c r="CX4957" s="1"/>
      <c r="CY4957" s="1"/>
      <c r="CZ4957" s="1"/>
      <c r="DA4957" s="1"/>
      <c r="DB4957" s="1"/>
      <c r="DC4957" s="1"/>
      <c r="DD4957" s="1"/>
      <c r="DE4957" s="1"/>
      <c r="DF4957" s="1"/>
      <c r="DG4957" s="1"/>
      <c r="DH4957" s="1"/>
      <c r="DI4957" s="1"/>
      <c r="DJ4957" s="1"/>
      <c r="DK4957" s="1"/>
      <c r="DL4957" s="1"/>
      <c r="DM4957" s="1"/>
      <c r="DN4957" s="1"/>
      <c r="DO4957" s="1"/>
      <c r="DP4957" s="1"/>
      <c r="DQ4957" s="2"/>
      <c r="DR4957" s="1"/>
      <c r="DS4957" s="1"/>
      <c r="DT4957" s="1"/>
      <c r="DU4957" s="2"/>
      <c r="DV4957" s="1"/>
      <c r="DW4957" s="1"/>
    </row>
    <row r="4958" spans="1:127" x14ac:dyDescent="0.3">
      <c r="A4958" s="1"/>
      <c r="B4958" s="1"/>
      <c r="C4958" s="1"/>
      <c r="D4958" s="1"/>
      <c r="E4958" s="1"/>
      <c r="F4958" s="1"/>
      <c r="G4958" s="2"/>
      <c r="H4958" s="2"/>
      <c r="I4958" s="1"/>
      <c r="J4958" s="1"/>
      <c r="K4958" s="2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2"/>
      <c r="BF4958" s="1"/>
      <c r="BG4958" s="1"/>
      <c r="BH4958" s="1"/>
      <c r="BI4958" s="1"/>
      <c r="BJ4958" s="1"/>
      <c r="BK4958" s="1"/>
      <c r="BL4958" s="1"/>
      <c r="BM4958" s="1"/>
      <c r="BN4958" s="2"/>
      <c r="BO4958" s="1"/>
      <c r="BP4958" s="1"/>
      <c r="BQ4958" s="1"/>
      <c r="BR4958" s="2"/>
      <c r="BS4958" s="1"/>
      <c r="BT4958" s="1"/>
      <c r="BU4958" s="1"/>
      <c r="BV4958" s="1"/>
      <c r="BW4958" s="1"/>
      <c r="BX4958" s="1"/>
      <c r="BY4958" s="1"/>
      <c r="BZ4958" s="1"/>
      <c r="CA4958" s="1"/>
      <c r="CB4958" s="1"/>
      <c r="CC4958" s="1"/>
      <c r="CD4958" s="1"/>
      <c r="CE4958" s="1"/>
      <c r="CF4958" s="2"/>
      <c r="CG4958" s="1"/>
      <c r="CH4958" s="1"/>
      <c r="CI4958" s="2"/>
      <c r="CJ4958" s="1"/>
      <c r="CK4958" s="1"/>
      <c r="CL4958" s="1"/>
      <c r="CM4958" s="1"/>
      <c r="CN4958" s="1"/>
      <c r="CO4958" s="1"/>
      <c r="CP4958" s="1"/>
      <c r="CQ4958" s="1"/>
      <c r="CR4958" s="2"/>
      <c r="CS4958" s="2"/>
      <c r="CT4958" s="2"/>
      <c r="CU4958" s="2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2"/>
      <c r="DR4958" s="1"/>
      <c r="DS4958" s="1"/>
      <c r="DT4958" s="1"/>
      <c r="DU4958" s="2"/>
      <c r="DV4958" s="1"/>
      <c r="DW4958" s="1"/>
    </row>
    <row r="4959" spans="1:127" x14ac:dyDescent="0.3">
      <c r="A4959" s="1"/>
      <c r="B4959" s="1"/>
      <c r="C4959" s="1"/>
      <c r="D4959" s="1"/>
      <c r="E4959" s="1"/>
      <c r="F4959" s="1"/>
      <c r="G4959" s="2"/>
      <c r="H4959" s="2"/>
      <c r="I4959" s="1"/>
      <c r="J4959" s="1"/>
      <c r="K4959" s="2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2"/>
      <c r="BF4959" s="1"/>
      <c r="BG4959" s="1"/>
      <c r="BH4959" s="1"/>
      <c r="BI4959" s="1"/>
      <c r="BJ4959" s="1"/>
      <c r="BK4959" s="1"/>
      <c r="BL4959" s="1"/>
      <c r="BM4959" s="1"/>
      <c r="BN4959" s="2"/>
      <c r="BO4959" s="1"/>
      <c r="BP4959" s="1"/>
      <c r="BQ4959" s="1"/>
      <c r="BR4959" s="2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2"/>
      <c r="CG4959" s="1"/>
      <c r="CH4959" s="1"/>
      <c r="CI4959" s="2"/>
      <c r="CJ4959" s="1"/>
      <c r="CK4959" s="1"/>
      <c r="CL4959" s="1"/>
      <c r="CM4959" s="1"/>
      <c r="CN4959" s="1"/>
      <c r="CO4959" s="1"/>
      <c r="CP4959" s="1"/>
      <c r="CQ4959" s="1"/>
      <c r="CR4959" s="2"/>
      <c r="CS4959" s="2"/>
      <c r="CT4959" s="2"/>
      <c r="CU4959" s="2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2"/>
      <c r="DR4959" s="1"/>
      <c r="DS4959" s="1"/>
      <c r="DT4959" s="1"/>
      <c r="DU4959" s="2"/>
      <c r="DV4959" s="1"/>
      <c r="DW4959" s="1"/>
    </row>
    <row r="4960" spans="1:127" x14ac:dyDescent="0.3">
      <c r="A4960" s="1"/>
      <c r="B4960" s="1"/>
      <c r="C4960" s="1"/>
      <c r="D4960" s="1"/>
      <c r="E4960" s="1"/>
      <c r="F4960" s="1"/>
      <c r="G4960" s="2"/>
      <c r="H4960" s="2"/>
      <c r="I4960" s="1"/>
      <c r="J4960" s="1"/>
      <c r="K4960" s="2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2"/>
      <c r="BF4960" s="1"/>
      <c r="BG4960" s="1"/>
      <c r="BH4960" s="1"/>
      <c r="BI4960" s="1"/>
      <c r="BJ4960" s="1"/>
      <c r="BK4960" s="1"/>
      <c r="BL4960" s="1"/>
      <c r="BM4960" s="1"/>
      <c r="BN4960" s="2"/>
      <c r="BO4960" s="1"/>
      <c r="BP4960" s="1"/>
      <c r="BQ4960" s="1"/>
      <c r="BR4960" s="2"/>
      <c r="BS4960" s="1"/>
      <c r="BT4960" s="1"/>
      <c r="BU4960" s="1"/>
      <c r="BV4960" s="1"/>
      <c r="BW4960" s="1"/>
      <c r="BX4960" s="1"/>
      <c r="BY4960" s="1"/>
      <c r="BZ4960" s="1"/>
      <c r="CA4960" s="1"/>
      <c r="CB4960" s="1"/>
      <c r="CC4960" s="1"/>
      <c r="CD4960" s="1"/>
      <c r="CE4960" s="1"/>
      <c r="CF4960" s="2"/>
      <c r="CG4960" s="1"/>
      <c r="CH4960" s="1"/>
      <c r="CI4960" s="2"/>
      <c r="CJ4960" s="1"/>
      <c r="CK4960" s="1"/>
      <c r="CL4960" s="1"/>
      <c r="CM4960" s="1"/>
      <c r="CN4960" s="1"/>
      <c r="CO4960" s="1"/>
      <c r="CP4960" s="1"/>
      <c r="CQ4960" s="1"/>
      <c r="CR4960" s="2"/>
      <c r="CS4960" s="2"/>
      <c r="CT4960" s="2"/>
      <c r="CU4960" s="2"/>
      <c r="CV4960" s="1"/>
      <c r="CW4960" s="1"/>
      <c r="CX4960" s="1"/>
      <c r="CY4960" s="1"/>
      <c r="CZ4960" s="1"/>
      <c r="DA4960" s="1"/>
      <c r="DB4960" s="1"/>
      <c r="DC4960" s="1"/>
      <c r="DD4960" s="1"/>
      <c r="DE4960" s="1"/>
      <c r="DF4960" s="1"/>
      <c r="DG4960" s="1"/>
      <c r="DH4960" s="1"/>
      <c r="DI4960" s="1"/>
      <c r="DJ4960" s="1"/>
      <c r="DK4960" s="1"/>
      <c r="DL4960" s="1"/>
      <c r="DM4960" s="1"/>
      <c r="DN4960" s="1"/>
      <c r="DO4960" s="1"/>
      <c r="DP4960" s="1"/>
      <c r="DQ4960" s="2"/>
      <c r="DR4960" s="1"/>
      <c r="DS4960" s="1"/>
      <c r="DT4960" s="1"/>
      <c r="DU4960" s="2"/>
      <c r="DV4960" s="1"/>
      <c r="DW4960" s="1"/>
    </row>
    <row r="4961" spans="1:127" x14ac:dyDescent="0.3">
      <c r="A4961" s="1"/>
      <c r="B4961" s="1"/>
      <c r="C4961" s="1"/>
      <c r="D4961" s="1"/>
      <c r="E4961" s="1"/>
      <c r="F4961" s="1"/>
      <c r="G4961" s="2"/>
      <c r="H4961" s="2"/>
      <c r="I4961" s="1"/>
      <c r="J4961" s="1"/>
      <c r="K4961" s="2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2"/>
      <c r="BF4961" s="1"/>
      <c r="BG4961" s="1"/>
      <c r="BH4961" s="1"/>
      <c r="BI4961" s="1"/>
      <c r="BJ4961" s="1"/>
      <c r="BK4961" s="1"/>
      <c r="BL4961" s="1"/>
      <c r="BM4961" s="1"/>
      <c r="BN4961" s="2"/>
      <c r="BO4961" s="1"/>
      <c r="BP4961" s="1"/>
      <c r="BQ4961" s="1"/>
      <c r="BR4961" s="2"/>
      <c r="BS4961" s="1"/>
      <c r="BT4961" s="1"/>
      <c r="BU4961" s="1"/>
      <c r="BV4961" s="1"/>
      <c r="BW4961" s="1"/>
      <c r="BX4961" s="1"/>
      <c r="BY4961" s="1"/>
      <c r="BZ4961" s="1"/>
      <c r="CA4961" s="1"/>
      <c r="CB4961" s="1"/>
      <c r="CC4961" s="1"/>
      <c r="CD4961" s="1"/>
      <c r="CE4961" s="1"/>
      <c r="CF4961" s="2"/>
      <c r="CG4961" s="1"/>
      <c r="CH4961" s="1"/>
      <c r="CI4961" s="2"/>
      <c r="CJ4961" s="1"/>
      <c r="CK4961" s="1"/>
      <c r="CL4961" s="1"/>
      <c r="CM4961" s="1"/>
      <c r="CN4961" s="1"/>
      <c r="CO4961" s="1"/>
      <c r="CP4961" s="1"/>
      <c r="CQ4961" s="1"/>
      <c r="CR4961" s="2"/>
      <c r="CS4961" s="2"/>
      <c r="CT4961" s="2"/>
      <c r="CU4961" s="2"/>
      <c r="CV4961" s="1"/>
      <c r="CW4961" s="1"/>
      <c r="CX4961" s="1"/>
      <c r="CY4961" s="1"/>
      <c r="CZ4961" s="1"/>
      <c r="DA4961" s="1"/>
      <c r="DB4961" s="1"/>
      <c r="DC4961" s="1"/>
      <c r="DD4961" s="1"/>
      <c r="DE4961" s="1"/>
      <c r="DF4961" s="1"/>
      <c r="DG4961" s="1"/>
      <c r="DH4961" s="1"/>
      <c r="DI4961" s="1"/>
      <c r="DJ4961" s="1"/>
      <c r="DK4961" s="1"/>
      <c r="DL4961" s="1"/>
      <c r="DM4961" s="1"/>
      <c r="DN4961" s="1"/>
      <c r="DO4961" s="1"/>
      <c r="DP4961" s="1"/>
      <c r="DQ4961" s="2"/>
      <c r="DR4961" s="1"/>
      <c r="DS4961" s="1"/>
      <c r="DT4961" s="1"/>
      <c r="DU4961" s="2"/>
      <c r="DV4961" s="1"/>
      <c r="DW4961" s="1"/>
    </row>
    <row r="4962" spans="1:127" x14ac:dyDescent="0.3">
      <c r="A4962" s="1"/>
      <c r="B4962" s="1"/>
      <c r="C4962" s="1"/>
      <c r="D4962" s="1"/>
      <c r="E4962" s="1"/>
      <c r="F4962" s="1"/>
      <c r="G4962" s="1"/>
      <c r="H4962" s="2"/>
      <c r="I4962" s="1"/>
      <c r="J4962" s="1"/>
      <c r="K4962" s="2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2"/>
      <c r="BF4962" s="1"/>
      <c r="BG4962" s="1"/>
      <c r="BH4962" s="1"/>
      <c r="BI4962" s="1"/>
      <c r="BJ4962" s="1"/>
      <c r="BK4962" s="1"/>
      <c r="BL4962" s="1"/>
      <c r="BM4962" s="1"/>
      <c r="BN4962" s="2"/>
      <c r="BO4962" s="1"/>
      <c r="BP4962" s="1"/>
      <c r="BQ4962" s="1"/>
      <c r="BR4962" s="2"/>
      <c r="BS4962" s="1"/>
      <c r="BT4962" s="1"/>
      <c r="BU4962" s="1"/>
      <c r="BV4962" s="1"/>
      <c r="BW4962" s="1"/>
      <c r="BX4962" s="1"/>
      <c r="BY4962" s="1"/>
      <c r="BZ4962" s="1"/>
      <c r="CA4962" s="1"/>
      <c r="CB4962" s="1"/>
      <c r="CC4962" s="1"/>
      <c r="CD4962" s="1"/>
      <c r="CE4962" s="1"/>
      <c r="CF4962" s="2"/>
      <c r="CG4962" s="1"/>
      <c r="CH4962" s="1"/>
      <c r="CI4962" s="2"/>
      <c r="CJ4962" s="1"/>
      <c r="CK4962" s="1"/>
      <c r="CL4962" s="1"/>
      <c r="CM4962" s="1"/>
      <c r="CN4962" s="1"/>
      <c r="CO4962" s="1"/>
      <c r="CP4962" s="1"/>
      <c r="CQ4962" s="1"/>
      <c r="CR4962" s="1"/>
      <c r="CS4962" s="1"/>
      <c r="CT4962" s="1"/>
      <c r="CU4962" s="1"/>
      <c r="CV4962" s="1"/>
      <c r="CW4962" s="1"/>
      <c r="CX4962" s="1"/>
      <c r="CY4962" s="1"/>
      <c r="CZ4962" s="1"/>
      <c r="DA4962" s="1"/>
      <c r="DB4962" s="1"/>
      <c r="DC4962" s="1"/>
      <c r="DD4962" s="1"/>
      <c r="DE4962" s="1"/>
      <c r="DF4962" s="1"/>
      <c r="DG4962" s="1"/>
      <c r="DH4962" s="1"/>
      <c r="DI4962" s="1"/>
      <c r="DJ4962" s="1"/>
      <c r="DK4962" s="1"/>
      <c r="DL4962" s="1"/>
      <c r="DM4962" s="1"/>
      <c r="DN4962" s="1"/>
      <c r="DO4962" s="1"/>
      <c r="DP4962" s="1"/>
      <c r="DQ4962" s="2"/>
      <c r="DR4962" s="1"/>
      <c r="DS4962" s="1"/>
      <c r="DT4962" s="1"/>
      <c r="DU4962" s="1"/>
      <c r="DV4962" s="1"/>
      <c r="DW4962" s="1"/>
    </row>
    <row r="4963" spans="1:127" x14ac:dyDescent="0.3">
      <c r="A4963" s="1"/>
      <c r="B4963" s="1"/>
      <c r="C4963" s="1"/>
      <c r="D4963" s="1"/>
      <c r="E4963" s="1"/>
      <c r="F4963" s="1"/>
      <c r="G4963" s="1"/>
      <c r="H4963" s="2"/>
      <c r="I4963" s="1"/>
      <c r="J4963" s="1"/>
      <c r="K4963" s="2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2"/>
      <c r="BF4963" s="1"/>
      <c r="BG4963" s="1"/>
      <c r="BH4963" s="1"/>
      <c r="BI4963" s="1"/>
      <c r="BJ4963" s="1"/>
      <c r="BK4963" s="1"/>
      <c r="BL4963" s="1"/>
      <c r="BM4963" s="1"/>
      <c r="BN4963" s="2"/>
      <c r="BO4963" s="1"/>
      <c r="BP4963" s="1"/>
      <c r="BQ4963" s="1"/>
      <c r="BR4963" s="2"/>
      <c r="BS4963" s="1"/>
      <c r="BT4963" s="1"/>
      <c r="BU4963" s="1"/>
      <c r="BV4963" s="1"/>
      <c r="BW4963" s="1"/>
      <c r="BX4963" s="1"/>
      <c r="BY4963" s="1"/>
      <c r="BZ4963" s="1"/>
      <c r="CA4963" s="1"/>
      <c r="CB4963" s="1"/>
      <c r="CC4963" s="1"/>
      <c r="CD4963" s="1"/>
      <c r="CE4963" s="1"/>
      <c r="CF4963" s="2"/>
      <c r="CG4963" s="1"/>
      <c r="CH4963" s="1"/>
      <c r="CI4963" s="2"/>
      <c r="CJ4963" s="1"/>
      <c r="CK4963" s="1"/>
      <c r="CL4963" s="1"/>
      <c r="CM4963" s="1"/>
      <c r="CN4963" s="1"/>
      <c r="CO4963" s="1"/>
      <c r="CP4963" s="1"/>
      <c r="CQ4963" s="1"/>
      <c r="CR4963" s="1"/>
      <c r="CS4963" s="1"/>
      <c r="CT4963" s="1"/>
      <c r="CU4963" s="1"/>
      <c r="CV4963" s="1"/>
      <c r="CW4963" s="1"/>
      <c r="CX4963" s="1"/>
      <c r="CY4963" s="1"/>
      <c r="CZ4963" s="1"/>
      <c r="DA4963" s="1"/>
      <c r="DB4963" s="1"/>
      <c r="DC4963" s="1"/>
      <c r="DD4963" s="1"/>
      <c r="DE4963" s="1"/>
      <c r="DF4963" s="1"/>
      <c r="DG4963" s="1"/>
      <c r="DH4963" s="1"/>
      <c r="DI4963" s="1"/>
      <c r="DJ4963" s="1"/>
      <c r="DK4963" s="1"/>
      <c r="DL4963" s="1"/>
      <c r="DM4963" s="1"/>
      <c r="DN4963" s="1"/>
      <c r="DO4963" s="1"/>
      <c r="DP4963" s="1"/>
      <c r="DQ4963" s="2"/>
      <c r="DR4963" s="1"/>
      <c r="DS4963" s="1"/>
      <c r="DT4963" s="1"/>
      <c r="DU4963" s="1"/>
      <c r="DV4963" s="1"/>
      <c r="DW4963" s="1"/>
    </row>
    <row r="4964" spans="1:127" x14ac:dyDescent="0.3">
      <c r="A4964" s="1"/>
      <c r="B4964" s="1"/>
      <c r="C4964" s="1"/>
      <c r="D4964" s="1"/>
      <c r="E4964" s="1"/>
      <c r="F4964" s="1"/>
      <c r="G4964" s="2"/>
      <c r="H4964" s="2"/>
      <c r="I4964" s="1"/>
      <c r="J4964" s="1"/>
      <c r="K4964" s="2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  <c r="BM4964" s="1"/>
      <c r="BN4964" s="2"/>
      <c r="BO4964" s="1"/>
      <c r="BP4964" s="1"/>
      <c r="BQ4964" s="2"/>
      <c r="BR4964" s="2"/>
      <c r="BS4964" s="1"/>
      <c r="BT4964" s="1"/>
      <c r="BU4964" s="1"/>
      <c r="BV4964" s="1"/>
      <c r="BW4964" s="1"/>
      <c r="BX4964" s="1"/>
      <c r="BY4964" s="1"/>
      <c r="BZ4964" s="1"/>
      <c r="CA4964" s="1"/>
      <c r="CB4964" s="1"/>
      <c r="CC4964" s="1"/>
      <c r="CD4964" s="1"/>
      <c r="CE4964" s="1"/>
      <c r="CF4964" s="2"/>
      <c r="CG4964" s="1"/>
      <c r="CH4964" s="1"/>
      <c r="CI4964" s="2"/>
      <c r="CJ4964" s="1"/>
      <c r="CK4964" s="1"/>
      <c r="CL4964" s="1"/>
      <c r="CM4964" s="1"/>
      <c r="CN4964" s="1"/>
      <c r="CO4964" s="1"/>
      <c r="CP4964" s="1"/>
      <c r="CQ4964" s="1"/>
      <c r="CR4964" s="2"/>
      <c r="CS4964" s="2"/>
      <c r="CT4964" s="2"/>
      <c r="CU4964" s="2"/>
      <c r="CV4964" s="1"/>
      <c r="CW4964" s="1"/>
      <c r="CX4964" s="1"/>
      <c r="CY4964" s="1"/>
      <c r="CZ4964" s="1"/>
      <c r="DA4964" s="1"/>
      <c r="DB4964" s="1"/>
      <c r="DC4964" s="1"/>
      <c r="DD4964" s="1"/>
      <c r="DE4964" s="1"/>
      <c r="DF4964" s="1"/>
      <c r="DG4964" s="1"/>
      <c r="DH4964" s="1"/>
      <c r="DI4964" s="1"/>
      <c r="DJ4964" s="1"/>
      <c r="DK4964" s="1"/>
      <c r="DL4964" s="1"/>
      <c r="DM4964" s="1"/>
      <c r="DN4964" s="1"/>
      <c r="DO4964" s="1"/>
      <c r="DP4964" s="1"/>
      <c r="DQ4964" s="2"/>
      <c r="DR4964" s="1"/>
      <c r="DS4964" s="1"/>
      <c r="DT4964" s="1"/>
      <c r="DU4964" s="1"/>
      <c r="DV4964" s="1"/>
      <c r="DW4964" s="1"/>
    </row>
    <row r="4965" spans="1:127" x14ac:dyDescent="0.3">
      <c r="A4965" s="1"/>
      <c r="B4965" s="1"/>
      <c r="C4965" s="1"/>
      <c r="D4965" s="1"/>
      <c r="E4965" s="1"/>
      <c r="F4965" s="1"/>
      <c r="G4965" s="2"/>
      <c r="H4965" s="2"/>
      <c r="I4965" s="1"/>
      <c r="J4965" s="1"/>
      <c r="K4965" s="2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2"/>
      <c r="BF4965" s="1"/>
      <c r="BG4965" s="1"/>
      <c r="BH4965" s="1"/>
      <c r="BI4965" s="1"/>
      <c r="BJ4965" s="1"/>
      <c r="BK4965" s="1"/>
      <c r="BL4965" s="1"/>
      <c r="BM4965" s="1"/>
      <c r="BN4965" s="2"/>
      <c r="BO4965" s="1"/>
      <c r="BP4965" s="1"/>
      <c r="BQ4965" s="1"/>
      <c r="BR4965" s="2"/>
      <c r="BS4965" s="1"/>
      <c r="BT4965" s="1"/>
      <c r="BU4965" s="1"/>
      <c r="BV4965" s="1"/>
      <c r="BW4965" s="1"/>
      <c r="BX4965" s="1"/>
      <c r="BY4965" s="1"/>
      <c r="BZ4965" s="1"/>
      <c r="CA4965" s="1"/>
      <c r="CB4965" s="1"/>
      <c r="CC4965" s="1"/>
      <c r="CD4965" s="1"/>
      <c r="CE4965" s="1"/>
      <c r="CF4965" s="2"/>
      <c r="CG4965" s="1"/>
      <c r="CH4965" s="1"/>
      <c r="CI4965" s="2"/>
      <c r="CJ4965" s="1"/>
      <c r="CK4965" s="1"/>
      <c r="CL4965" s="1"/>
      <c r="CM4965" s="1"/>
      <c r="CN4965" s="1"/>
      <c r="CO4965" s="1"/>
      <c r="CP4965" s="1"/>
      <c r="CQ4965" s="1"/>
      <c r="CR4965" s="2"/>
      <c r="CS4965" s="2"/>
      <c r="CT4965" s="2"/>
      <c r="CU4965" s="2"/>
      <c r="CV4965" s="1"/>
      <c r="CW4965" s="1"/>
      <c r="CX4965" s="1"/>
      <c r="CY4965" s="1"/>
      <c r="CZ4965" s="1"/>
      <c r="DA4965" s="1"/>
      <c r="DB4965" s="1"/>
      <c r="DC4965" s="1"/>
      <c r="DD4965" s="1"/>
      <c r="DE4965" s="1"/>
      <c r="DF4965" s="1"/>
      <c r="DG4965" s="1"/>
      <c r="DH4965" s="1"/>
      <c r="DI4965" s="1"/>
      <c r="DJ4965" s="1"/>
      <c r="DK4965" s="1"/>
      <c r="DL4965" s="1"/>
      <c r="DM4965" s="1"/>
      <c r="DN4965" s="1"/>
      <c r="DO4965" s="1"/>
      <c r="DP4965" s="1"/>
      <c r="DQ4965" s="2"/>
      <c r="DR4965" s="1"/>
      <c r="DS4965" s="1"/>
      <c r="DT4965" s="1"/>
      <c r="DU4965" s="2"/>
      <c r="DV4965" s="1"/>
      <c r="DW4965" s="1"/>
    </row>
    <row r="4966" spans="1:127" x14ac:dyDescent="0.3">
      <c r="A4966" s="1"/>
      <c r="B4966" s="1"/>
      <c r="C4966" s="1"/>
      <c r="D4966" s="1"/>
      <c r="E4966" s="1"/>
      <c r="F4966" s="1"/>
      <c r="G4966" s="2"/>
      <c r="H4966" s="2"/>
      <c r="I4966" s="1"/>
      <c r="J4966" s="1"/>
      <c r="K4966" s="2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2"/>
      <c r="BO4966" s="1"/>
      <c r="BP4966" s="1"/>
      <c r="BQ4966" s="2"/>
      <c r="BR4966" s="2"/>
      <c r="BS4966" s="1"/>
      <c r="BT4966" s="1"/>
      <c r="BU4966" s="1"/>
      <c r="BV4966" s="1"/>
      <c r="BW4966" s="1"/>
      <c r="BX4966" s="1"/>
      <c r="BY4966" s="1"/>
      <c r="BZ4966" s="1"/>
      <c r="CA4966" s="1"/>
      <c r="CB4966" s="1"/>
      <c r="CC4966" s="1"/>
      <c r="CD4966" s="1"/>
      <c r="CE4966" s="1"/>
      <c r="CF4966" s="2"/>
      <c r="CG4966" s="1"/>
      <c r="CH4966" s="1"/>
      <c r="CI4966" s="2"/>
      <c r="CJ4966" s="1"/>
      <c r="CK4966" s="1"/>
      <c r="CL4966" s="1"/>
      <c r="CM4966" s="1"/>
      <c r="CN4966" s="1"/>
      <c r="CO4966" s="1"/>
      <c r="CP4966" s="1"/>
      <c r="CQ4966" s="1"/>
      <c r="CR4966" s="2"/>
      <c r="CS4966" s="2"/>
      <c r="CT4966" s="2"/>
      <c r="CU4966" s="2"/>
      <c r="CV4966" s="1"/>
      <c r="CW4966" s="1"/>
      <c r="CX4966" s="1"/>
      <c r="CY4966" s="1"/>
      <c r="CZ4966" s="1"/>
      <c r="DA4966" s="1"/>
      <c r="DB4966" s="1"/>
      <c r="DC4966" s="1"/>
      <c r="DD4966" s="1"/>
      <c r="DE4966" s="1"/>
      <c r="DF4966" s="1"/>
      <c r="DG4966" s="1"/>
      <c r="DH4966" s="1"/>
      <c r="DI4966" s="1"/>
      <c r="DJ4966" s="1"/>
      <c r="DK4966" s="1"/>
      <c r="DL4966" s="1"/>
      <c r="DM4966" s="1"/>
      <c r="DN4966" s="1"/>
      <c r="DO4966" s="1"/>
      <c r="DP4966" s="1"/>
      <c r="DQ4966" s="2"/>
      <c r="DR4966" s="1"/>
      <c r="DS4966" s="1"/>
      <c r="DT4966" s="1"/>
      <c r="DU4966" s="1"/>
      <c r="DV4966" s="1"/>
      <c r="DW4966" s="1"/>
    </row>
    <row r="4967" spans="1:127" x14ac:dyDescent="0.3">
      <c r="A4967" s="1"/>
      <c r="B4967" s="1"/>
      <c r="C4967" s="1"/>
      <c r="D4967" s="1"/>
      <c r="E4967" s="1"/>
      <c r="F4967" s="1"/>
      <c r="G4967" s="2"/>
      <c r="H4967" s="2"/>
      <c r="I4967" s="1"/>
      <c r="J4967" s="1"/>
      <c r="K4967" s="2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2"/>
      <c r="BF4967" s="1"/>
      <c r="BG4967" s="1"/>
      <c r="BH4967" s="1"/>
      <c r="BI4967" s="1"/>
      <c r="BJ4967" s="1"/>
      <c r="BK4967" s="1"/>
      <c r="BL4967" s="1"/>
      <c r="BM4967" s="1"/>
      <c r="BN4967" s="2"/>
      <c r="BO4967" s="1"/>
      <c r="BP4967" s="1"/>
      <c r="BQ4967" s="1"/>
      <c r="BR4967" s="2"/>
      <c r="BS4967" s="1"/>
      <c r="BT4967" s="1"/>
      <c r="BU4967" s="1"/>
      <c r="BV4967" s="1"/>
      <c r="BW4967" s="1"/>
      <c r="BX4967" s="1"/>
      <c r="BY4967" s="1"/>
      <c r="BZ4967" s="1"/>
      <c r="CA4967" s="1"/>
      <c r="CB4967" s="1"/>
      <c r="CC4967" s="1"/>
      <c r="CD4967" s="1"/>
      <c r="CE4967" s="1"/>
      <c r="CF4967" s="2"/>
      <c r="CG4967" s="1"/>
      <c r="CH4967" s="1"/>
      <c r="CI4967" s="2"/>
      <c r="CJ4967" s="1"/>
      <c r="CK4967" s="1"/>
      <c r="CL4967" s="1"/>
      <c r="CM4967" s="1"/>
      <c r="CN4967" s="1"/>
      <c r="CO4967" s="1"/>
      <c r="CP4967" s="1"/>
      <c r="CQ4967" s="1"/>
      <c r="CR4967" s="2"/>
      <c r="CS4967" s="2"/>
      <c r="CT4967" s="2"/>
      <c r="CU4967" s="2"/>
      <c r="CV4967" s="1"/>
      <c r="CW4967" s="1"/>
      <c r="CX4967" s="1"/>
      <c r="CY4967" s="1"/>
      <c r="CZ4967" s="1"/>
      <c r="DA4967" s="1"/>
      <c r="DB4967" s="1"/>
      <c r="DC4967" s="1"/>
      <c r="DD4967" s="1"/>
      <c r="DE4967" s="1"/>
      <c r="DF4967" s="1"/>
      <c r="DG4967" s="1"/>
      <c r="DH4967" s="1"/>
      <c r="DI4967" s="1"/>
      <c r="DJ4967" s="1"/>
      <c r="DK4967" s="1"/>
      <c r="DL4967" s="1"/>
      <c r="DM4967" s="1"/>
      <c r="DN4967" s="1"/>
      <c r="DO4967" s="1"/>
      <c r="DP4967" s="1"/>
      <c r="DQ4967" s="2"/>
      <c r="DR4967" s="1"/>
      <c r="DS4967" s="1"/>
      <c r="DT4967" s="1"/>
      <c r="DU4967" s="2"/>
      <c r="DV4967" s="1"/>
      <c r="DW4967" s="1"/>
    </row>
    <row r="4968" spans="1:127" x14ac:dyDescent="0.3">
      <c r="A4968" s="1"/>
      <c r="B4968" s="1"/>
      <c r="C4968" s="1"/>
      <c r="D4968" s="1"/>
      <c r="E4968" s="1"/>
      <c r="F4968" s="1"/>
      <c r="G4968" s="2"/>
      <c r="H4968" s="2"/>
      <c r="I4968" s="1"/>
      <c r="J4968" s="1"/>
      <c r="K4968" s="2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2"/>
      <c r="BO4968" s="1"/>
      <c r="BP4968" s="1"/>
      <c r="BQ4968" s="2"/>
      <c r="BR4968" s="2"/>
      <c r="BS4968" s="1"/>
      <c r="BT4968" s="1"/>
      <c r="BU4968" s="1"/>
      <c r="BV4968" s="1"/>
      <c r="BW4968" s="1"/>
      <c r="BX4968" s="1"/>
      <c r="BY4968" s="1"/>
      <c r="BZ4968" s="1"/>
      <c r="CA4968" s="1"/>
      <c r="CB4968" s="1"/>
      <c r="CC4968" s="1"/>
      <c r="CD4968" s="1"/>
      <c r="CE4968" s="1"/>
      <c r="CF4968" s="2"/>
      <c r="CG4968" s="1"/>
      <c r="CH4968" s="1"/>
      <c r="CI4968" s="2"/>
      <c r="CJ4968" s="1"/>
      <c r="CK4968" s="1"/>
      <c r="CL4968" s="1"/>
      <c r="CM4968" s="1"/>
      <c r="CN4968" s="1"/>
      <c r="CO4968" s="1"/>
      <c r="CP4968" s="1"/>
      <c r="CQ4968" s="1"/>
      <c r="CR4968" s="2"/>
      <c r="CS4968" s="2"/>
      <c r="CT4968" s="2"/>
      <c r="CU4968" s="2"/>
      <c r="CV4968" s="1"/>
      <c r="CW4968" s="1"/>
      <c r="CX4968" s="1"/>
      <c r="CY4968" s="1"/>
      <c r="CZ4968" s="1"/>
      <c r="DA4968" s="1"/>
      <c r="DB4968" s="1"/>
      <c r="DC4968" s="1"/>
      <c r="DD4968" s="1"/>
      <c r="DE4968" s="1"/>
      <c r="DF4968" s="1"/>
      <c r="DG4968" s="1"/>
      <c r="DH4968" s="1"/>
      <c r="DI4968" s="1"/>
      <c r="DJ4968" s="1"/>
      <c r="DK4968" s="1"/>
      <c r="DL4968" s="1"/>
      <c r="DM4968" s="1"/>
      <c r="DN4968" s="1"/>
      <c r="DO4968" s="1"/>
      <c r="DP4968" s="1"/>
      <c r="DQ4968" s="2"/>
      <c r="DR4968" s="1"/>
      <c r="DS4968" s="1"/>
      <c r="DT4968" s="1"/>
      <c r="DU4968" s="1"/>
      <c r="DV4968" s="1"/>
      <c r="DW4968" s="1"/>
    </row>
    <row r="4969" spans="1:127" x14ac:dyDescent="0.3">
      <c r="A4969" s="1"/>
      <c r="B4969" s="1"/>
      <c r="C4969" s="1"/>
      <c r="D4969" s="1"/>
      <c r="E4969" s="1"/>
      <c r="F4969" s="1"/>
      <c r="G4969" s="2"/>
      <c r="H4969" s="2"/>
      <c r="I4969" s="1"/>
      <c r="J4969" s="1"/>
      <c r="K4969" s="2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2"/>
      <c r="BF4969" s="1"/>
      <c r="BG4969" s="1"/>
      <c r="BH4969" s="1"/>
      <c r="BI4969" s="1"/>
      <c r="BJ4969" s="1"/>
      <c r="BK4969" s="1"/>
      <c r="BL4969" s="1"/>
      <c r="BM4969" s="1"/>
      <c r="BN4969" s="2"/>
      <c r="BO4969" s="1"/>
      <c r="BP4969" s="1"/>
      <c r="BQ4969" s="1"/>
      <c r="BR4969" s="2"/>
      <c r="BS4969" s="1"/>
      <c r="BT4969" s="1"/>
      <c r="BU4969" s="1"/>
      <c r="BV4969" s="1"/>
      <c r="BW4969" s="1"/>
      <c r="BX4969" s="1"/>
      <c r="BY4969" s="1"/>
      <c r="BZ4969" s="1"/>
      <c r="CA4969" s="1"/>
      <c r="CB4969" s="1"/>
      <c r="CC4969" s="1"/>
      <c r="CD4969" s="1"/>
      <c r="CE4969" s="1"/>
      <c r="CF4969" s="2"/>
      <c r="CG4969" s="1"/>
      <c r="CH4969" s="1"/>
      <c r="CI4969" s="2"/>
      <c r="CJ4969" s="1"/>
      <c r="CK4969" s="1"/>
      <c r="CL4969" s="1"/>
      <c r="CM4969" s="1"/>
      <c r="CN4969" s="1"/>
      <c r="CO4969" s="1"/>
      <c r="CP4969" s="1"/>
      <c r="CQ4969" s="1"/>
      <c r="CR4969" s="2"/>
      <c r="CS4969" s="2"/>
      <c r="CT4969" s="2"/>
      <c r="CU4969" s="2"/>
      <c r="CV4969" s="1"/>
      <c r="CW4969" s="1"/>
      <c r="CX4969" s="1"/>
      <c r="CY4969" s="1"/>
      <c r="CZ4969" s="1"/>
      <c r="DA4969" s="1"/>
      <c r="DB4969" s="1"/>
      <c r="DC4969" s="1"/>
      <c r="DD4969" s="1"/>
      <c r="DE4969" s="1"/>
      <c r="DF4969" s="1"/>
      <c r="DG4969" s="1"/>
      <c r="DH4969" s="1"/>
      <c r="DI4969" s="1"/>
      <c r="DJ4969" s="1"/>
      <c r="DK4969" s="1"/>
      <c r="DL4969" s="1"/>
      <c r="DM4969" s="1"/>
      <c r="DN4969" s="1"/>
      <c r="DO4969" s="1"/>
      <c r="DP4969" s="1"/>
      <c r="DQ4969" s="2"/>
      <c r="DR4969" s="1"/>
      <c r="DS4969" s="1"/>
      <c r="DT4969" s="1"/>
      <c r="DU4969" s="2"/>
      <c r="DV4969" s="1"/>
      <c r="DW4969" s="1"/>
    </row>
    <row r="4970" spans="1:127" x14ac:dyDescent="0.3">
      <c r="A4970" s="1"/>
      <c r="B4970" s="1"/>
      <c r="C4970" s="1"/>
      <c r="D4970" s="1"/>
      <c r="E4970" s="1"/>
      <c r="F4970" s="1"/>
      <c r="G4970" s="2"/>
      <c r="H4970" s="2"/>
      <c r="I4970" s="1"/>
      <c r="J4970" s="1"/>
      <c r="K4970" s="2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2"/>
      <c r="BF4970" s="1"/>
      <c r="BG4970" s="1"/>
      <c r="BH4970" s="1"/>
      <c r="BI4970" s="1"/>
      <c r="BJ4970" s="1"/>
      <c r="BK4970" s="1"/>
      <c r="BL4970" s="1"/>
      <c r="BM4970" s="1"/>
      <c r="BN4970" s="2"/>
      <c r="BO4970" s="1"/>
      <c r="BP4970" s="1"/>
      <c r="BQ4970" s="1"/>
      <c r="BR4970" s="2"/>
      <c r="BS4970" s="1"/>
      <c r="BT4970" s="1"/>
      <c r="BU4970" s="1"/>
      <c r="BV4970" s="1"/>
      <c r="BW4970" s="1"/>
      <c r="BX4970" s="1"/>
      <c r="BY4970" s="1"/>
      <c r="BZ4970" s="1"/>
      <c r="CA4970" s="1"/>
      <c r="CB4970" s="1"/>
      <c r="CC4970" s="1"/>
      <c r="CD4970" s="1"/>
      <c r="CE4970" s="1"/>
      <c r="CF4970" s="2"/>
      <c r="CG4970" s="1"/>
      <c r="CH4970" s="1"/>
      <c r="CI4970" s="2"/>
      <c r="CJ4970" s="1"/>
      <c r="CK4970" s="1"/>
      <c r="CL4970" s="1"/>
      <c r="CM4970" s="1"/>
      <c r="CN4970" s="1"/>
      <c r="CO4970" s="1"/>
      <c r="CP4970" s="1"/>
      <c r="CQ4970" s="1"/>
      <c r="CR4970" s="2"/>
      <c r="CS4970" s="2"/>
      <c r="CT4970" s="2"/>
      <c r="CU4970" s="2"/>
      <c r="CV4970" s="1"/>
      <c r="CW4970" s="1"/>
      <c r="CX4970" s="1"/>
      <c r="CY4970" s="1"/>
      <c r="CZ4970" s="1"/>
      <c r="DA4970" s="1"/>
      <c r="DB4970" s="1"/>
      <c r="DC4970" s="1"/>
      <c r="DD4970" s="1"/>
      <c r="DE4970" s="1"/>
      <c r="DF4970" s="1"/>
      <c r="DG4970" s="1"/>
      <c r="DH4970" s="1"/>
      <c r="DI4970" s="1"/>
      <c r="DJ4970" s="1"/>
      <c r="DK4970" s="1"/>
      <c r="DL4970" s="1"/>
      <c r="DM4970" s="1"/>
      <c r="DN4970" s="1"/>
      <c r="DO4970" s="1"/>
      <c r="DP4970" s="1"/>
      <c r="DQ4970" s="2"/>
      <c r="DR4970" s="1"/>
      <c r="DS4970" s="1"/>
      <c r="DT4970" s="1"/>
      <c r="DU4970" s="2"/>
      <c r="DV4970" s="1"/>
      <c r="DW4970" s="1"/>
    </row>
    <row r="4971" spans="1:127" x14ac:dyDescent="0.3">
      <c r="A4971" s="1"/>
      <c r="B4971" s="1"/>
      <c r="C4971" s="1"/>
      <c r="D4971" s="1"/>
      <c r="E4971" s="1"/>
      <c r="F4971" s="1"/>
      <c r="G4971" s="2"/>
      <c r="H4971" s="2"/>
      <c r="I4971" s="1"/>
      <c r="J4971" s="1"/>
      <c r="K4971" s="2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2"/>
      <c r="BF4971" s="1"/>
      <c r="BG4971" s="1"/>
      <c r="BH4971" s="1"/>
      <c r="BI4971" s="1"/>
      <c r="BJ4971" s="1"/>
      <c r="BK4971" s="1"/>
      <c r="BL4971" s="1"/>
      <c r="BM4971" s="1"/>
      <c r="BN4971" s="2"/>
      <c r="BO4971" s="1"/>
      <c r="BP4971" s="1"/>
      <c r="BQ4971" s="1"/>
      <c r="BR4971" s="2"/>
      <c r="BS4971" s="1"/>
      <c r="BT4971" s="1"/>
      <c r="BU4971" s="1"/>
      <c r="BV4971" s="1"/>
      <c r="BW4971" s="1"/>
      <c r="BX4971" s="1"/>
      <c r="BY4971" s="1"/>
      <c r="BZ4971" s="1"/>
      <c r="CA4971" s="1"/>
      <c r="CB4971" s="1"/>
      <c r="CC4971" s="1"/>
      <c r="CD4971" s="1"/>
      <c r="CE4971" s="1"/>
      <c r="CF4971" s="2"/>
      <c r="CG4971" s="1"/>
      <c r="CH4971" s="1"/>
      <c r="CI4971" s="2"/>
      <c r="CJ4971" s="1"/>
      <c r="CK4971" s="1"/>
      <c r="CL4971" s="1"/>
      <c r="CM4971" s="1"/>
      <c r="CN4971" s="1"/>
      <c r="CO4971" s="1"/>
      <c r="CP4971" s="1"/>
      <c r="CQ4971" s="1"/>
      <c r="CR4971" s="2"/>
      <c r="CS4971" s="2"/>
      <c r="CT4971" s="2"/>
      <c r="CU4971" s="2"/>
      <c r="CV4971" s="1"/>
      <c r="CW4971" s="1"/>
      <c r="CX4971" s="1"/>
      <c r="CY4971" s="1"/>
      <c r="CZ4971" s="1"/>
      <c r="DA4971" s="1"/>
      <c r="DB4971" s="1"/>
      <c r="DC4971" s="1"/>
      <c r="DD4971" s="1"/>
      <c r="DE4971" s="1"/>
      <c r="DF4971" s="1"/>
      <c r="DG4971" s="1"/>
      <c r="DH4971" s="1"/>
      <c r="DI4971" s="1"/>
      <c r="DJ4971" s="1"/>
      <c r="DK4971" s="1"/>
      <c r="DL4971" s="1"/>
      <c r="DM4971" s="1"/>
      <c r="DN4971" s="1"/>
      <c r="DO4971" s="1"/>
      <c r="DP4971" s="1"/>
      <c r="DQ4971" s="2"/>
      <c r="DR4971" s="1"/>
      <c r="DS4971" s="1"/>
      <c r="DT4971" s="1"/>
      <c r="DU4971" s="2"/>
      <c r="DV4971" s="1"/>
      <c r="DW4971" s="1"/>
    </row>
    <row r="4972" spans="1:127" x14ac:dyDescent="0.3">
      <c r="A4972" s="1"/>
      <c r="B4972" s="1"/>
      <c r="C4972" s="1"/>
      <c r="D4972" s="1"/>
      <c r="E4972" s="1"/>
      <c r="F4972" s="1"/>
      <c r="G4972" s="1"/>
      <c r="H4972" s="2"/>
      <c r="I4972" s="1"/>
      <c r="J4972" s="1"/>
      <c r="K4972" s="2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2"/>
      <c r="BF4972" s="1"/>
      <c r="BG4972" s="1"/>
      <c r="BH4972" s="1"/>
      <c r="BI4972" s="1"/>
      <c r="BJ4972" s="1"/>
      <c r="BK4972" s="1"/>
      <c r="BL4972" s="1"/>
      <c r="BM4972" s="1"/>
      <c r="BN4972" s="2"/>
      <c r="BO4972" s="1"/>
      <c r="BP4972" s="1"/>
      <c r="BQ4972" s="1"/>
      <c r="BR4972" s="2"/>
      <c r="BS4972" s="1"/>
      <c r="BT4972" s="1"/>
      <c r="BU4972" s="1"/>
      <c r="BV4972" s="1"/>
      <c r="BW4972" s="1"/>
      <c r="BX4972" s="1"/>
      <c r="BY4972" s="1"/>
      <c r="BZ4972" s="1"/>
      <c r="CA4972" s="1"/>
      <c r="CB4972" s="1"/>
      <c r="CC4972" s="1"/>
      <c r="CD4972" s="1"/>
      <c r="CE4972" s="1"/>
      <c r="CF4972" s="2"/>
      <c r="CG4972" s="1"/>
      <c r="CH4972" s="1"/>
      <c r="CI4972" s="2"/>
      <c r="CJ4972" s="1"/>
      <c r="CK4972" s="1"/>
      <c r="CL4972" s="1"/>
      <c r="CM4972" s="1"/>
      <c r="CN4972" s="1"/>
      <c r="CO4972" s="1"/>
      <c r="CP4972" s="1"/>
      <c r="CQ4972" s="1"/>
      <c r="CR4972" s="2"/>
      <c r="CS4972" s="2"/>
      <c r="CT4972" s="1"/>
      <c r="CU4972" s="1"/>
      <c r="CV4972" s="1"/>
      <c r="CW4972" s="1"/>
      <c r="CX4972" s="1"/>
      <c r="CY4972" s="1"/>
      <c r="CZ4972" s="1"/>
      <c r="DA4972" s="1"/>
      <c r="DB4972" s="1"/>
      <c r="DC4972" s="1"/>
      <c r="DD4972" s="1"/>
      <c r="DE4972" s="1"/>
      <c r="DF4972" s="1"/>
      <c r="DG4972" s="1"/>
      <c r="DH4972" s="1"/>
      <c r="DI4972" s="1"/>
      <c r="DJ4972" s="1"/>
      <c r="DK4972" s="1"/>
      <c r="DL4972" s="1"/>
      <c r="DM4972" s="1"/>
      <c r="DN4972" s="1"/>
      <c r="DO4972" s="1"/>
      <c r="DP4972" s="1"/>
      <c r="DQ4972" s="2"/>
      <c r="DR4972" s="1"/>
      <c r="DS4972" s="1"/>
      <c r="DT4972" s="1"/>
      <c r="DU4972" s="1"/>
      <c r="DV4972" s="1"/>
      <c r="DW4972" s="1"/>
    </row>
    <row r="4973" spans="1:127" x14ac:dyDescent="0.3">
      <c r="A4973" s="1"/>
      <c r="B4973" s="1"/>
      <c r="C4973" s="1"/>
      <c r="D4973" s="1"/>
      <c r="E4973" s="1"/>
      <c r="F4973" s="1"/>
      <c r="G4973" s="2"/>
      <c r="H4973" s="2"/>
      <c r="I4973" s="1"/>
      <c r="J4973" s="1"/>
      <c r="K4973" s="2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2"/>
      <c r="BF4973" s="1"/>
      <c r="BG4973" s="1"/>
      <c r="BH4973" s="1"/>
      <c r="BI4973" s="1"/>
      <c r="BJ4973" s="1"/>
      <c r="BK4973" s="1"/>
      <c r="BL4973" s="1"/>
      <c r="BM4973" s="1"/>
      <c r="BN4973" s="2"/>
      <c r="BO4973" s="1"/>
      <c r="BP4973" s="1"/>
      <c r="BQ4973" s="1"/>
      <c r="BR4973" s="2"/>
      <c r="BS4973" s="1"/>
      <c r="BT4973" s="1"/>
      <c r="BU4973" s="1"/>
      <c r="BV4973" s="1"/>
      <c r="BW4973" s="1"/>
      <c r="BX4973" s="1"/>
      <c r="BY4973" s="1"/>
      <c r="BZ4973" s="1"/>
      <c r="CA4973" s="1"/>
      <c r="CB4973" s="1"/>
      <c r="CC4973" s="1"/>
      <c r="CD4973" s="1"/>
      <c r="CE4973" s="1"/>
      <c r="CF4973" s="2"/>
      <c r="CG4973" s="1"/>
      <c r="CH4973" s="1"/>
      <c r="CI4973" s="2"/>
      <c r="CJ4973" s="1"/>
      <c r="CK4973" s="1"/>
      <c r="CL4973" s="1"/>
      <c r="CM4973" s="1"/>
      <c r="CN4973" s="1"/>
      <c r="CO4973" s="1"/>
      <c r="CP4973" s="1"/>
      <c r="CQ4973" s="1"/>
      <c r="CR4973" s="2"/>
      <c r="CS4973" s="2"/>
      <c r="CT4973" s="2"/>
      <c r="CU4973" s="2"/>
      <c r="CV4973" s="1"/>
      <c r="CW4973" s="1"/>
      <c r="CX4973" s="1"/>
      <c r="CY4973" s="1"/>
      <c r="CZ4973" s="1"/>
      <c r="DA4973" s="1"/>
      <c r="DB4973" s="1"/>
      <c r="DC4973" s="1"/>
      <c r="DD4973" s="1"/>
      <c r="DE4973" s="1"/>
      <c r="DF4973" s="1"/>
      <c r="DG4973" s="1"/>
      <c r="DH4973" s="1"/>
      <c r="DI4973" s="1"/>
      <c r="DJ4973" s="1"/>
      <c r="DK4973" s="1"/>
      <c r="DL4973" s="1"/>
      <c r="DM4973" s="1"/>
      <c r="DN4973" s="1"/>
      <c r="DO4973" s="1"/>
      <c r="DP4973" s="1"/>
      <c r="DQ4973" s="2"/>
      <c r="DR4973" s="1"/>
      <c r="DS4973" s="1"/>
      <c r="DT4973" s="1"/>
      <c r="DU4973" s="2"/>
      <c r="DV4973" s="1"/>
      <c r="DW4973" s="1"/>
    </row>
    <row r="4974" spans="1:127" x14ac:dyDescent="0.3">
      <c r="A4974" s="1"/>
      <c r="B4974" s="1"/>
      <c r="C4974" s="1"/>
      <c r="D4974" s="1"/>
      <c r="E4974" s="1"/>
      <c r="F4974" s="1"/>
      <c r="G4974" s="2"/>
      <c r="H4974" s="2"/>
      <c r="I4974" s="1"/>
      <c r="J4974" s="1"/>
      <c r="K4974" s="2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2"/>
      <c r="BF4974" s="1"/>
      <c r="BG4974" s="1"/>
      <c r="BH4974" s="1"/>
      <c r="BI4974" s="1"/>
      <c r="BJ4974" s="1"/>
      <c r="BK4974" s="1"/>
      <c r="BL4974" s="1"/>
      <c r="BM4974" s="1"/>
      <c r="BN4974" s="2"/>
      <c r="BO4974" s="1"/>
      <c r="BP4974" s="1"/>
      <c r="BQ4974" s="1"/>
      <c r="BR4974" s="2"/>
      <c r="BS4974" s="1"/>
      <c r="BT4974" s="1"/>
      <c r="BU4974" s="1"/>
      <c r="BV4974" s="1"/>
      <c r="BW4974" s="1"/>
      <c r="BX4974" s="1"/>
      <c r="BY4974" s="1"/>
      <c r="BZ4974" s="1"/>
      <c r="CA4974" s="1"/>
      <c r="CB4974" s="1"/>
      <c r="CC4974" s="1"/>
      <c r="CD4974" s="1"/>
      <c r="CE4974" s="1"/>
      <c r="CF4974" s="2"/>
      <c r="CG4974" s="1"/>
      <c r="CH4974" s="1"/>
      <c r="CI4974" s="2"/>
      <c r="CJ4974" s="1"/>
      <c r="CK4974" s="1"/>
      <c r="CL4974" s="1"/>
      <c r="CM4974" s="1"/>
      <c r="CN4974" s="1"/>
      <c r="CO4974" s="1"/>
      <c r="CP4974" s="1"/>
      <c r="CQ4974" s="1"/>
      <c r="CR4974" s="2"/>
      <c r="CS4974" s="2"/>
      <c r="CT4974" s="2"/>
      <c r="CU4974" s="2"/>
      <c r="CV4974" s="1"/>
      <c r="CW4974" s="1"/>
      <c r="CX4974" s="1"/>
      <c r="CY4974" s="1"/>
      <c r="CZ4974" s="1"/>
      <c r="DA4974" s="1"/>
      <c r="DB4974" s="1"/>
      <c r="DC4974" s="1"/>
      <c r="DD4974" s="1"/>
      <c r="DE4974" s="1"/>
      <c r="DF4974" s="1"/>
      <c r="DG4974" s="1"/>
      <c r="DH4974" s="1"/>
      <c r="DI4974" s="1"/>
      <c r="DJ4974" s="1"/>
      <c r="DK4974" s="1"/>
      <c r="DL4974" s="1"/>
      <c r="DM4974" s="1"/>
      <c r="DN4974" s="1"/>
      <c r="DO4974" s="1"/>
      <c r="DP4974" s="1"/>
      <c r="DQ4974" s="2"/>
      <c r="DR4974" s="1"/>
      <c r="DS4974" s="1"/>
      <c r="DT4974" s="1"/>
      <c r="DU4974" s="2"/>
      <c r="DV4974" s="1"/>
      <c r="DW4974" s="1"/>
    </row>
    <row r="4975" spans="1:127" x14ac:dyDescent="0.3">
      <c r="A4975" s="1"/>
      <c r="B4975" s="1"/>
      <c r="C4975" s="1"/>
      <c r="D4975" s="1"/>
      <c r="E4975" s="1"/>
      <c r="F4975" s="1"/>
      <c r="G4975" s="2"/>
      <c r="H4975" s="2"/>
      <c r="I4975" s="1"/>
      <c r="J4975" s="1"/>
      <c r="K4975" s="2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2"/>
      <c r="BF4975" s="1"/>
      <c r="BG4975" s="1"/>
      <c r="BH4975" s="1"/>
      <c r="BI4975" s="1"/>
      <c r="BJ4975" s="1"/>
      <c r="BK4975" s="1"/>
      <c r="BL4975" s="1"/>
      <c r="BM4975" s="1"/>
      <c r="BN4975" s="2"/>
      <c r="BO4975" s="1"/>
      <c r="BP4975" s="1"/>
      <c r="BQ4975" s="1"/>
      <c r="BR4975" s="2"/>
      <c r="BS4975" s="1"/>
      <c r="BT4975" s="1"/>
      <c r="BU4975" s="1"/>
      <c r="BV4975" s="1"/>
      <c r="BW4975" s="1"/>
      <c r="BX4975" s="1"/>
      <c r="BY4975" s="1"/>
      <c r="BZ4975" s="1"/>
      <c r="CA4975" s="1"/>
      <c r="CB4975" s="1"/>
      <c r="CC4975" s="1"/>
      <c r="CD4975" s="1"/>
      <c r="CE4975" s="1"/>
      <c r="CF4975" s="2"/>
      <c r="CG4975" s="1"/>
      <c r="CH4975" s="1"/>
      <c r="CI4975" s="2"/>
      <c r="CJ4975" s="1"/>
      <c r="CK4975" s="1"/>
      <c r="CL4975" s="1"/>
      <c r="CM4975" s="1"/>
      <c r="CN4975" s="1"/>
      <c r="CO4975" s="1"/>
      <c r="CP4975" s="1"/>
      <c r="CQ4975" s="1"/>
      <c r="CR4975" s="2"/>
      <c r="CS4975" s="2"/>
      <c r="CT4975" s="2"/>
      <c r="CU4975" s="2"/>
      <c r="CV4975" s="1"/>
      <c r="CW4975" s="1"/>
      <c r="CX4975" s="1"/>
      <c r="CY4975" s="1"/>
      <c r="CZ4975" s="1"/>
      <c r="DA4975" s="1"/>
      <c r="DB4975" s="1"/>
      <c r="DC4975" s="1"/>
      <c r="DD4975" s="1"/>
      <c r="DE4975" s="1"/>
      <c r="DF4975" s="1"/>
      <c r="DG4975" s="1"/>
      <c r="DH4975" s="1"/>
      <c r="DI4975" s="1"/>
      <c r="DJ4975" s="1"/>
      <c r="DK4975" s="1"/>
      <c r="DL4975" s="1"/>
      <c r="DM4975" s="1"/>
      <c r="DN4975" s="1"/>
      <c r="DO4975" s="1"/>
      <c r="DP4975" s="1"/>
      <c r="DQ4975" s="2"/>
      <c r="DR4975" s="1"/>
      <c r="DS4975" s="1"/>
      <c r="DT4975" s="1"/>
      <c r="DU4975" s="2"/>
      <c r="DV4975" s="1"/>
      <c r="DW4975" s="1"/>
    </row>
    <row r="4976" spans="1:127" x14ac:dyDescent="0.3">
      <c r="A4976" s="1"/>
      <c r="B4976" s="1"/>
      <c r="C4976" s="1"/>
      <c r="D4976" s="1"/>
      <c r="E4976" s="1"/>
      <c r="F4976" s="1"/>
      <c r="G4976" s="2"/>
      <c r="H4976" s="2"/>
      <c r="I4976" s="1"/>
      <c r="J4976" s="1"/>
      <c r="K4976" s="2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2"/>
      <c r="BF4976" s="1"/>
      <c r="BG4976" s="1"/>
      <c r="BH4976" s="1"/>
      <c r="BI4976" s="1"/>
      <c r="BJ4976" s="1"/>
      <c r="BK4976" s="1"/>
      <c r="BL4976" s="1"/>
      <c r="BM4976" s="1"/>
      <c r="BN4976" s="2"/>
      <c r="BO4976" s="1"/>
      <c r="BP4976" s="1"/>
      <c r="BQ4976" s="1"/>
      <c r="BR4976" s="2"/>
      <c r="BS4976" s="1"/>
      <c r="BT4976" s="1"/>
      <c r="BU4976" s="1"/>
      <c r="BV4976" s="1"/>
      <c r="BW4976" s="1"/>
      <c r="BX4976" s="1"/>
      <c r="BY4976" s="1"/>
      <c r="BZ4976" s="1"/>
      <c r="CA4976" s="1"/>
      <c r="CB4976" s="1"/>
      <c r="CC4976" s="1"/>
      <c r="CD4976" s="1"/>
      <c r="CE4976" s="1"/>
      <c r="CF4976" s="2"/>
      <c r="CG4976" s="1"/>
      <c r="CH4976" s="1"/>
      <c r="CI4976" s="2"/>
      <c r="CJ4976" s="1"/>
      <c r="CK4976" s="1"/>
      <c r="CL4976" s="1"/>
      <c r="CM4976" s="1"/>
      <c r="CN4976" s="1"/>
      <c r="CO4976" s="1"/>
      <c r="CP4976" s="1"/>
      <c r="CQ4976" s="1"/>
      <c r="CR4976" s="2"/>
      <c r="CS4976" s="2"/>
      <c r="CT4976" s="2"/>
      <c r="CU4976" s="2"/>
      <c r="CV4976" s="1"/>
      <c r="CW4976" s="1"/>
      <c r="CX4976" s="1"/>
      <c r="CY4976" s="1"/>
      <c r="CZ4976" s="1"/>
      <c r="DA4976" s="1"/>
      <c r="DB4976" s="1"/>
      <c r="DC4976" s="1"/>
      <c r="DD4976" s="1"/>
      <c r="DE4976" s="1"/>
      <c r="DF4976" s="1"/>
      <c r="DG4976" s="1"/>
      <c r="DH4976" s="1"/>
      <c r="DI4976" s="1"/>
      <c r="DJ4976" s="1"/>
      <c r="DK4976" s="1"/>
      <c r="DL4976" s="1"/>
      <c r="DM4976" s="1"/>
      <c r="DN4976" s="1"/>
      <c r="DO4976" s="1"/>
      <c r="DP4976" s="1"/>
      <c r="DQ4976" s="2"/>
      <c r="DR4976" s="1"/>
      <c r="DS4976" s="1"/>
      <c r="DT4976" s="1"/>
      <c r="DU4976" s="2"/>
      <c r="DV4976" s="1"/>
      <c r="DW4976" s="1"/>
    </row>
    <row r="4977" spans="1:127" x14ac:dyDescent="0.3">
      <c r="A4977" s="1"/>
      <c r="B4977" s="1"/>
      <c r="C4977" s="1"/>
      <c r="D4977" s="1"/>
      <c r="E4977" s="1"/>
      <c r="F4977" s="1"/>
      <c r="G4977" s="2"/>
      <c r="H4977" s="2"/>
      <c r="I4977" s="1"/>
      <c r="J4977" s="1"/>
      <c r="K4977" s="2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2"/>
      <c r="BF4977" s="1"/>
      <c r="BG4977" s="1"/>
      <c r="BH4977" s="1"/>
      <c r="BI4977" s="1"/>
      <c r="BJ4977" s="1"/>
      <c r="BK4977" s="1"/>
      <c r="BL4977" s="1"/>
      <c r="BM4977" s="1"/>
      <c r="BN4977" s="2"/>
      <c r="BO4977" s="1"/>
      <c r="BP4977" s="1"/>
      <c r="BQ4977" s="1"/>
      <c r="BR4977" s="2"/>
      <c r="BS4977" s="1"/>
      <c r="BT4977" s="1"/>
      <c r="BU4977" s="1"/>
      <c r="BV4977" s="1"/>
      <c r="BW4977" s="1"/>
      <c r="BX4977" s="1"/>
      <c r="BY4977" s="1"/>
      <c r="BZ4977" s="1"/>
      <c r="CA4977" s="1"/>
      <c r="CB4977" s="1"/>
      <c r="CC4977" s="1"/>
      <c r="CD4977" s="1"/>
      <c r="CE4977" s="1"/>
      <c r="CF4977" s="2"/>
      <c r="CG4977" s="1"/>
      <c r="CH4977" s="1"/>
      <c r="CI4977" s="2"/>
      <c r="CJ4977" s="1"/>
      <c r="CK4977" s="1"/>
      <c r="CL4977" s="1"/>
      <c r="CM4977" s="1"/>
      <c r="CN4977" s="1"/>
      <c r="CO4977" s="1"/>
      <c r="CP4977" s="1"/>
      <c r="CQ4977" s="1"/>
      <c r="CR4977" s="2"/>
      <c r="CS4977" s="2"/>
      <c r="CT4977" s="2"/>
      <c r="CU4977" s="2"/>
      <c r="CV4977" s="1"/>
      <c r="CW4977" s="1"/>
      <c r="CX4977" s="1"/>
      <c r="CY4977" s="1"/>
      <c r="CZ4977" s="1"/>
      <c r="DA4977" s="1"/>
      <c r="DB4977" s="1"/>
      <c r="DC4977" s="1"/>
      <c r="DD4977" s="1"/>
      <c r="DE4977" s="1"/>
      <c r="DF4977" s="1"/>
      <c r="DG4977" s="1"/>
      <c r="DH4977" s="1"/>
      <c r="DI4977" s="1"/>
      <c r="DJ4977" s="1"/>
      <c r="DK4977" s="1"/>
      <c r="DL4977" s="1"/>
      <c r="DM4977" s="1"/>
      <c r="DN4977" s="1"/>
      <c r="DO4977" s="1"/>
      <c r="DP4977" s="1"/>
      <c r="DQ4977" s="2"/>
      <c r="DR4977" s="1"/>
      <c r="DS4977" s="1"/>
      <c r="DT4977" s="1"/>
      <c r="DU4977" s="2"/>
      <c r="DV4977" s="1"/>
      <c r="DW4977" s="1"/>
    </row>
    <row r="4978" spans="1:127" x14ac:dyDescent="0.3">
      <c r="A4978" s="1"/>
      <c r="B4978" s="1"/>
      <c r="C4978" s="1"/>
      <c r="D4978" s="1"/>
      <c r="E4978" s="1"/>
      <c r="F4978" s="1"/>
      <c r="G4978" s="2"/>
      <c r="H4978" s="2"/>
      <c r="I4978" s="1"/>
      <c r="J4978" s="1"/>
      <c r="K4978" s="2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2"/>
      <c r="BF4978" s="1"/>
      <c r="BG4978" s="1"/>
      <c r="BH4978" s="1"/>
      <c r="BI4978" s="1"/>
      <c r="BJ4978" s="1"/>
      <c r="BK4978" s="1"/>
      <c r="BL4978" s="1"/>
      <c r="BM4978" s="1"/>
      <c r="BN4978" s="2"/>
      <c r="BO4978" s="1"/>
      <c r="BP4978" s="1"/>
      <c r="BQ4978" s="1"/>
      <c r="BR4978" s="2"/>
      <c r="BS4978" s="1"/>
      <c r="BT4978" s="1"/>
      <c r="BU4978" s="1"/>
      <c r="BV4978" s="1"/>
      <c r="BW4978" s="1"/>
      <c r="BX4978" s="1"/>
      <c r="BY4978" s="1"/>
      <c r="BZ4978" s="1"/>
      <c r="CA4978" s="1"/>
      <c r="CB4978" s="1"/>
      <c r="CC4978" s="1"/>
      <c r="CD4978" s="1"/>
      <c r="CE4978" s="1"/>
      <c r="CF4978" s="2"/>
      <c r="CG4978" s="1"/>
      <c r="CH4978" s="1"/>
      <c r="CI4978" s="2"/>
      <c r="CJ4978" s="1"/>
      <c r="CK4978" s="1"/>
      <c r="CL4978" s="1"/>
      <c r="CM4978" s="1"/>
      <c r="CN4978" s="1"/>
      <c r="CO4978" s="1"/>
      <c r="CP4978" s="1"/>
      <c r="CQ4978" s="1"/>
      <c r="CR4978" s="2"/>
      <c r="CS4978" s="2"/>
      <c r="CT4978" s="2"/>
      <c r="CU4978" s="2"/>
      <c r="CV4978" s="1"/>
      <c r="CW4978" s="1"/>
      <c r="CX4978" s="1"/>
      <c r="CY4978" s="1"/>
      <c r="CZ4978" s="1"/>
      <c r="DA4978" s="1"/>
      <c r="DB4978" s="1"/>
      <c r="DC4978" s="1"/>
      <c r="DD4978" s="1"/>
      <c r="DE4978" s="1"/>
      <c r="DF4978" s="1"/>
      <c r="DG4978" s="1"/>
      <c r="DH4978" s="1"/>
      <c r="DI4978" s="1"/>
      <c r="DJ4978" s="1"/>
      <c r="DK4978" s="1"/>
      <c r="DL4978" s="1"/>
      <c r="DM4978" s="1"/>
      <c r="DN4978" s="1"/>
      <c r="DO4978" s="1"/>
      <c r="DP4978" s="1"/>
      <c r="DQ4978" s="2"/>
      <c r="DR4978" s="1"/>
      <c r="DS4978" s="1"/>
      <c r="DT4978" s="1"/>
      <c r="DU4978" s="2"/>
      <c r="DV4978" s="1"/>
      <c r="DW4978" s="1"/>
    </row>
    <row r="4979" spans="1:127" x14ac:dyDescent="0.3">
      <c r="A4979" s="1"/>
      <c r="B4979" s="1"/>
      <c r="C4979" s="1"/>
      <c r="D4979" s="1"/>
      <c r="E4979" s="1"/>
      <c r="F4979" s="1"/>
      <c r="G4979" s="1"/>
      <c r="H4979" s="2"/>
      <c r="I4979" s="1"/>
      <c r="J4979" s="1"/>
      <c r="K4979" s="2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2"/>
      <c r="BF4979" s="1"/>
      <c r="BG4979" s="1"/>
      <c r="BH4979" s="1"/>
      <c r="BI4979" s="1"/>
      <c r="BJ4979" s="1"/>
      <c r="BK4979" s="1"/>
      <c r="BL4979" s="1"/>
      <c r="BM4979" s="1"/>
      <c r="BN4979" s="2"/>
      <c r="BO4979" s="1"/>
      <c r="BP4979" s="1"/>
      <c r="BQ4979" s="1"/>
      <c r="BR4979" s="2"/>
      <c r="BS4979" s="1"/>
      <c r="BT4979" s="1"/>
      <c r="BU4979" s="1"/>
      <c r="BV4979" s="1"/>
      <c r="BW4979" s="1"/>
      <c r="BX4979" s="1"/>
      <c r="BY4979" s="1"/>
      <c r="BZ4979" s="1"/>
      <c r="CA4979" s="1"/>
      <c r="CB4979" s="1"/>
      <c r="CC4979" s="1"/>
      <c r="CD4979" s="1"/>
      <c r="CE4979" s="1"/>
      <c r="CF4979" s="2"/>
      <c r="CG4979" s="1"/>
      <c r="CH4979" s="1"/>
      <c r="CI4979" s="2"/>
      <c r="CJ4979" s="1"/>
      <c r="CK4979" s="1"/>
      <c r="CL4979" s="1"/>
      <c r="CM4979" s="1"/>
      <c r="CN4979" s="1"/>
      <c r="CO4979" s="1"/>
      <c r="CP4979" s="1"/>
      <c r="CQ4979" s="1"/>
      <c r="CR4979" s="1"/>
      <c r="CS4979" s="1"/>
      <c r="CT4979" s="1"/>
      <c r="CU4979" s="1"/>
      <c r="CV4979" s="1"/>
      <c r="CW4979" s="1"/>
      <c r="CX4979" s="1"/>
      <c r="CY4979" s="1"/>
      <c r="CZ4979" s="1"/>
      <c r="DA4979" s="1"/>
      <c r="DB4979" s="1"/>
      <c r="DC4979" s="1"/>
      <c r="DD4979" s="1"/>
      <c r="DE4979" s="1"/>
      <c r="DF4979" s="1"/>
      <c r="DG4979" s="1"/>
      <c r="DH4979" s="1"/>
      <c r="DI4979" s="1"/>
      <c r="DJ4979" s="1"/>
      <c r="DK4979" s="1"/>
      <c r="DL4979" s="1"/>
      <c r="DM4979" s="1"/>
      <c r="DN4979" s="1"/>
      <c r="DO4979" s="1"/>
      <c r="DP4979" s="1"/>
      <c r="DQ4979" s="2"/>
      <c r="DR4979" s="1"/>
      <c r="DS4979" s="1"/>
      <c r="DT4979" s="1"/>
      <c r="DU4979" s="1"/>
      <c r="DV4979" s="1"/>
      <c r="DW4979" s="1"/>
    </row>
    <row r="4980" spans="1:127" x14ac:dyDescent="0.3">
      <c r="A4980" s="1"/>
      <c r="B4980" s="1"/>
      <c r="C4980" s="1"/>
      <c r="D4980" s="1"/>
      <c r="E4980" s="1"/>
      <c r="F4980" s="1"/>
      <c r="G4980" s="2"/>
      <c r="H4980" s="2"/>
      <c r="I4980" s="1"/>
      <c r="J4980" s="1"/>
      <c r="K4980" s="2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2"/>
      <c r="BF4980" s="1"/>
      <c r="BG4980" s="1"/>
      <c r="BH4980" s="1"/>
      <c r="BI4980" s="1"/>
      <c r="BJ4980" s="1"/>
      <c r="BK4980" s="1"/>
      <c r="BL4980" s="1"/>
      <c r="BM4980" s="1"/>
      <c r="BN4980" s="2"/>
      <c r="BO4980" s="1"/>
      <c r="BP4980" s="1"/>
      <c r="BQ4980" s="1"/>
      <c r="BR4980" s="2"/>
      <c r="BS4980" s="1"/>
      <c r="BT4980" s="1"/>
      <c r="BU4980" s="1"/>
      <c r="BV4980" s="1"/>
      <c r="BW4980" s="1"/>
      <c r="BX4980" s="1"/>
      <c r="BY4980" s="1"/>
      <c r="BZ4980" s="1"/>
      <c r="CA4980" s="1"/>
      <c r="CB4980" s="1"/>
      <c r="CC4980" s="1"/>
      <c r="CD4980" s="1"/>
      <c r="CE4980" s="1"/>
      <c r="CF4980" s="2"/>
      <c r="CG4980" s="1"/>
      <c r="CH4980" s="1"/>
      <c r="CI4980" s="2"/>
      <c r="CJ4980" s="1"/>
      <c r="CK4980" s="1"/>
      <c r="CL4980" s="1"/>
      <c r="CM4980" s="1"/>
      <c r="CN4980" s="1"/>
      <c r="CO4980" s="1"/>
      <c r="CP4980" s="1"/>
      <c r="CQ4980" s="1"/>
      <c r="CR4980" s="2"/>
      <c r="CS4980" s="2"/>
      <c r="CT4980" s="2"/>
      <c r="CU4980" s="2"/>
      <c r="CV4980" s="1"/>
      <c r="CW4980" s="1"/>
      <c r="CX4980" s="1"/>
      <c r="CY4980" s="1"/>
      <c r="CZ4980" s="1"/>
      <c r="DA4980" s="1"/>
      <c r="DB4980" s="1"/>
      <c r="DC4980" s="1"/>
      <c r="DD4980" s="1"/>
      <c r="DE4980" s="1"/>
      <c r="DF4980" s="1"/>
      <c r="DG4980" s="1"/>
      <c r="DH4980" s="1"/>
      <c r="DI4980" s="1"/>
      <c r="DJ4980" s="1"/>
      <c r="DK4980" s="1"/>
      <c r="DL4980" s="1"/>
      <c r="DM4980" s="1"/>
      <c r="DN4980" s="1"/>
      <c r="DO4980" s="1"/>
      <c r="DP4980" s="1"/>
      <c r="DQ4980" s="2"/>
      <c r="DR4980" s="1"/>
      <c r="DS4980" s="1"/>
      <c r="DT4980" s="1"/>
      <c r="DU4980" s="2"/>
      <c r="DV4980" s="1"/>
      <c r="DW4980" s="1"/>
    </row>
    <row r="4981" spans="1:127" x14ac:dyDescent="0.3">
      <c r="A4981" s="1"/>
      <c r="B4981" s="1"/>
      <c r="C4981" s="1"/>
      <c r="D4981" s="1"/>
      <c r="E4981" s="1"/>
      <c r="F4981" s="1"/>
      <c r="G4981" s="1"/>
      <c r="H4981" s="2"/>
      <c r="I4981" s="1"/>
      <c r="J4981" s="1"/>
      <c r="K4981" s="2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2"/>
      <c r="BF4981" s="1"/>
      <c r="BG4981" s="1"/>
      <c r="BH4981" s="1"/>
      <c r="BI4981" s="1"/>
      <c r="BJ4981" s="1"/>
      <c r="BK4981" s="1"/>
      <c r="BL4981" s="1"/>
      <c r="BM4981" s="1"/>
      <c r="BN4981" s="2"/>
      <c r="BO4981" s="1"/>
      <c r="BP4981" s="1"/>
      <c r="BQ4981" s="1"/>
      <c r="BR4981" s="2"/>
      <c r="BS4981" s="1"/>
      <c r="BT4981" s="1"/>
      <c r="BU4981" s="1"/>
      <c r="BV4981" s="1"/>
      <c r="BW4981" s="1"/>
      <c r="BX4981" s="1"/>
      <c r="BY4981" s="1"/>
      <c r="BZ4981" s="1"/>
      <c r="CA4981" s="1"/>
      <c r="CB4981" s="1"/>
      <c r="CC4981" s="1"/>
      <c r="CD4981" s="1"/>
      <c r="CE4981" s="1"/>
      <c r="CF4981" s="2"/>
      <c r="CG4981" s="1"/>
      <c r="CH4981" s="1"/>
      <c r="CI4981" s="2"/>
      <c r="CJ4981" s="1"/>
      <c r="CK4981" s="1"/>
      <c r="CL4981" s="1"/>
      <c r="CM4981" s="1"/>
      <c r="CN4981" s="1"/>
      <c r="CO4981" s="1"/>
      <c r="CP4981" s="1"/>
      <c r="CQ4981" s="1"/>
      <c r="CR4981" s="1"/>
      <c r="CS4981" s="1"/>
      <c r="CT4981" s="1"/>
      <c r="CU4981" s="1"/>
      <c r="CV4981" s="1"/>
      <c r="CW4981" s="1"/>
      <c r="CX4981" s="1"/>
      <c r="CY4981" s="1"/>
      <c r="CZ4981" s="1"/>
      <c r="DA4981" s="1"/>
      <c r="DB4981" s="1"/>
      <c r="DC4981" s="1"/>
      <c r="DD4981" s="1"/>
      <c r="DE4981" s="1"/>
      <c r="DF4981" s="1"/>
      <c r="DG4981" s="1"/>
      <c r="DH4981" s="1"/>
      <c r="DI4981" s="1"/>
      <c r="DJ4981" s="1"/>
      <c r="DK4981" s="1"/>
      <c r="DL4981" s="1"/>
      <c r="DM4981" s="1"/>
      <c r="DN4981" s="1"/>
      <c r="DO4981" s="1"/>
      <c r="DP4981" s="1"/>
      <c r="DQ4981" s="2"/>
      <c r="DR4981" s="1"/>
      <c r="DS4981" s="1"/>
      <c r="DT4981" s="1"/>
      <c r="DU4981" s="1"/>
      <c r="DV4981" s="1"/>
      <c r="DW4981" s="1"/>
    </row>
    <row r="4982" spans="1:127" x14ac:dyDescent="0.3">
      <c r="A4982" s="1"/>
      <c r="B4982" s="1"/>
      <c r="C4982" s="1"/>
      <c r="D4982" s="1"/>
      <c r="E4982" s="1"/>
      <c r="F4982" s="1"/>
      <c r="G4982" s="2"/>
      <c r="H4982" s="2"/>
      <c r="I4982" s="1"/>
      <c r="J4982" s="1"/>
      <c r="K4982" s="2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2"/>
      <c r="BF4982" s="1"/>
      <c r="BG4982" s="1"/>
      <c r="BH4982" s="1"/>
      <c r="BI4982" s="1"/>
      <c r="BJ4982" s="1"/>
      <c r="BK4982" s="1"/>
      <c r="BL4982" s="1"/>
      <c r="BM4982" s="1"/>
      <c r="BN4982" s="2"/>
      <c r="BO4982" s="1"/>
      <c r="BP4982" s="1"/>
      <c r="BQ4982" s="1"/>
      <c r="BR4982" s="2"/>
      <c r="BS4982" s="1"/>
      <c r="BT4982" s="1"/>
      <c r="BU4982" s="1"/>
      <c r="BV4982" s="1"/>
      <c r="BW4982" s="1"/>
      <c r="BX4982" s="1"/>
      <c r="BY4982" s="1"/>
      <c r="BZ4982" s="1"/>
      <c r="CA4982" s="1"/>
      <c r="CB4982" s="1"/>
      <c r="CC4982" s="1"/>
      <c r="CD4982" s="1"/>
      <c r="CE4982" s="1"/>
      <c r="CF4982" s="2"/>
      <c r="CG4982" s="1"/>
      <c r="CH4982" s="1"/>
      <c r="CI4982" s="2"/>
      <c r="CJ4982" s="1"/>
      <c r="CK4982" s="1"/>
      <c r="CL4982" s="1"/>
      <c r="CM4982" s="1"/>
      <c r="CN4982" s="1"/>
      <c r="CO4982" s="1"/>
      <c r="CP4982" s="1"/>
      <c r="CQ4982" s="1"/>
      <c r="CR4982" s="2"/>
      <c r="CS4982" s="2"/>
      <c r="CT4982" s="2"/>
      <c r="CU4982" s="2"/>
      <c r="CV4982" s="1"/>
      <c r="CW4982" s="1"/>
      <c r="CX4982" s="1"/>
      <c r="CY4982" s="1"/>
      <c r="CZ4982" s="1"/>
      <c r="DA4982" s="1"/>
      <c r="DB4982" s="1"/>
      <c r="DC4982" s="1"/>
      <c r="DD4982" s="1"/>
      <c r="DE4982" s="1"/>
      <c r="DF4982" s="1"/>
      <c r="DG4982" s="1"/>
      <c r="DH4982" s="1"/>
      <c r="DI4982" s="1"/>
      <c r="DJ4982" s="1"/>
      <c r="DK4982" s="1"/>
      <c r="DL4982" s="1"/>
      <c r="DM4982" s="1"/>
      <c r="DN4982" s="1"/>
      <c r="DO4982" s="1"/>
      <c r="DP4982" s="1"/>
      <c r="DQ4982" s="2"/>
      <c r="DR4982" s="1"/>
      <c r="DS4982" s="1"/>
      <c r="DT4982" s="1"/>
      <c r="DU4982" s="2"/>
      <c r="DV4982" s="1"/>
      <c r="DW4982" s="1"/>
    </row>
    <row r="4983" spans="1:127" x14ac:dyDescent="0.3">
      <c r="A4983" s="1"/>
      <c r="B4983" s="1"/>
      <c r="C4983" s="1"/>
      <c r="D4983" s="1"/>
      <c r="E4983" s="1"/>
      <c r="F4983" s="1"/>
      <c r="G4983" s="2"/>
      <c r="H4983" s="2"/>
      <c r="I4983" s="1"/>
      <c r="J4983" s="1"/>
      <c r="K4983" s="2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2"/>
      <c r="BF4983" s="1"/>
      <c r="BG4983" s="1"/>
      <c r="BH4983" s="1"/>
      <c r="BI4983" s="1"/>
      <c r="BJ4983" s="1"/>
      <c r="BK4983" s="1"/>
      <c r="BL4983" s="1"/>
      <c r="BM4983" s="1"/>
      <c r="BN4983" s="2"/>
      <c r="BO4983" s="1"/>
      <c r="BP4983" s="1"/>
      <c r="BQ4983" s="1"/>
      <c r="BR4983" s="2"/>
      <c r="BS4983" s="1"/>
      <c r="BT4983" s="1"/>
      <c r="BU4983" s="1"/>
      <c r="BV4983" s="1"/>
      <c r="BW4983" s="1"/>
      <c r="BX4983" s="1"/>
      <c r="BY4983" s="1"/>
      <c r="BZ4983" s="1"/>
      <c r="CA4983" s="1"/>
      <c r="CB4983" s="1"/>
      <c r="CC4983" s="1"/>
      <c r="CD4983" s="1"/>
      <c r="CE4983" s="1"/>
      <c r="CF4983" s="2"/>
      <c r="CG4983" s="1"/>
      <c r="CH4983" s="1"/>
      <c r="CI4983" s="2"/>
      <c r="CJ4983" s="1"/>
      <c r="CK4983" s="1"/>
      <c r="CL4983" s="1"/>
      <c r="CM4983" s="1"/>
      <c r="CN4983" s="1"/>
      <c r="CO4983" s="1"/>
      <c r="CP4983" s="1"/>
      <c r="CQ4983" s="1"/>
      <c r="CR4983" s="2"/>
      <c r="CS4983" s="2"/>
      <c r="CT4983" s="2"/>
      <c r="CU4983" s="2"/>
      <c r="CV4983" s="1"/>
      <c r="CW4983" s="1"/>
      <c r="CX4983" s="1"/>
      <c r="CY4983" s="1"/>
      <c r="CZ4983" s="1"/>
      <c r="DA4983" s="1"/>
      <c r="DB4983" s="1"/>
      <c r="DC4983" s="1"/>
      <c r="DD4983" s="1"/>
      <c r="DE4983" s="1"/>
      <c r="DF4983" s="1"/>
      <c r="DG4983" s="1"/>
      <c r="DH4983" s="1"/>
      <c r="DI4983" s="1"/>
      <c r="DJ4983" s="1"/>
      <c r="DK4983" s="1"/>
      <c r="DL4983" s="1"/>
      <c r="DM4983" s="1"/>
      <c r="DN4983" s="1"/>
      <c r="DO4983" s="1"/>
      <c r="DP4983" s="1"/>
      <c r="DQ4983" s="2"/>
      <c r="DR4983" s="1"/>
      <c r="DS4983" s="1"/>
      <c r="DT4983" s="1"/>
      <c r="DU4983" s="2"/>
      <c r="DV4983" s="1"/>
      <c r="DW4983" s="1"/>
    </row>
    <row r="4984" spans="1:127" x14ac:dyDescent="0.3">
      <c r="A4984" s="1"/>
      <c r="B4984" s="1"/>
      <c r="C4984" s="1"/>
      <c r="D4984" s="1"/>
      <c r="E4984" s="1"/>
      <c r="F4984" s="1"/>
      <c r="G4984" s="2"/>
      <c r="H4984" s="2"/>
      <c r="I4984" s="1"/>
      <c r="J4984" s="1"/>
      <c r="K4984" s="2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2"/>
      <c r="BF4984" s="1"/>
      <c r="BG4984" s="1"/>
      <c r="BH4984" s="1"/>
      <c r="BI4984" s="1"/>
      <c r="BJ4984" s="1"/>
      <c r="BK4984" s="1"/>
      <c r="BL4984" s="1"/>
      <c r="BM4984" s="1"/>
      <c r="BN4984" s="2"/>
      <c r="BO4984" s="1"/>
      <c r="BP4984" s="1"/>
      <c r="BQ4984" s="1"/>
      <c r="BR4984" s="2"/>
      <c r="BS4984" s="1"/>
      <c r="BT4984" s="1"/>
      <c r="BU4984" s="1"/>
      <c r="BV4984" s="1"/>
      <c r="BW4984" s="1"/>
      <c r="BX4984" s="1"/>
      <c r="BY4984" s="1"/>
      <c r="BZ4984" s="1"/>
      <c r="CA4984" s="1"/>
      <c r="CB4984" s="1"/>
      <c r="CC4984" s="1"/>
      <c r="CD4984" s="1"/>
      <c r="CE4984" s="1"/>
      <c r="CF4984" s="2"/>
      <c r="CG4984" s="1"/>
      <c r="CH4984" s="1"/>
      <c r="CI4984" s="2"/>
      <c r="CJ4984" s="1"/>
      <c r="CK4984" s="1"/>
      <c r="CL4984" s="1"/>
      <c r="CM4984" s="1"/>
      <c r="CN4984" s="1"/>
      <c r="CO4984" s="1"/>
      <c r="CP4984" s="1"/>
      <c r="CQ4984" s="1"/>
      <c r="CR4984" s="2"/>
      <c r="CS4984" s="2"/>
      <c r="CT4984" s="2"/>
      <c r="CU4984" s="2"/>
      <c r="CV4984" s="1"/>
      <c r="CW4984" s="1"/>
      <c r="CX4984" s="1"/>
      <c r="CY4984" s="1"/>
      <c r="CZ4984" s="1"/>
      <c r="DA4984" s="1"/>
      <c r="DB4984" s="1"/>
      <c r="DC4984" s="1"/>
      <c r="DD4984" s="1"/>
      <c r="DE4984" s="1"/>
      <c r="DF4984" s="1"/>
      <c r="DG4984" s="1"/>
      <c r="DH4984" s="1"/>
      <c r="DI4984" s="1"/>
      <c r="DJ4984" s="1"/>
      <c r="DK4984" s="1"/>
      <c r="DL4984" s="1"/>
      <c r="DM4984" s="1"/>
      <c r="DN4984" s="1"/>
      <c r="DO4984" s="1"/>
      <c r="DP4984" s="1"/>
      <c r="DQ4984" s="2"/>
      <c r="DR4984" s="1"/>
      <c r="DS4984" s="1"/>
      <c r="DT4984" s="1"/>
      <c r="DU4984" s="2"/>
      <c r="DV4984" s="1"/>
      <c r="DW4984" s="1"/>
    </row>
    <row r="4985" spans="1:127" x14ac:dyDescent="0.3">
      <c r="A4985" s="1"/>
      <c r="B4985" s="1"/>
      <c r="C4985" s="1"/>
      <c r="D4985" s="1"/>
      <c r="E4985" s="1"/>
      <c r="F4985" s="1"/>
      <c r="G4985" s="2"/>
      <c r="H4985" s="2"/>
      <c r="I4985" s="1"/>
      <c r="J4985" s="1"/>
      <c r="K4985" s="2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2"/>
      <c r="BF4985" s="1"/>
      <c r="BG4985" s="1"/>
      <c r="BH4985" s="1"/>
      <c r="BI4985" s="1"/>
      <c r="BJ4985" s="1"/>
      <c r="BK4985" s="1"/>
      <c r="BL4985" s="1"/>
      <c r="BM4985" s="1"/>
      <c r="BN4985" s="2"/>
      <c r="BO4985" s="1"/>
      <c r="BP4985" s="1"/>
      <c r="BQ4985" s="1"/>
      <c r="BR4985" s="2"/>
      <c r="BS4985" s="1"/>
      <c r="BT4985" s="1"/>
      <c r="BU4985" s="1"/>
      <c r="BV4985" s="1"/>
      <c r="BW4985" s="1"/>
      <c r="BX4985" s="1"/>
      <c r="BY4985" s="1"/>
      <c r="BZ4985" s="1"/>
      <c r="CA4985" s="1"/>
      <c r="CB4985" s="1"/>
      <c r="CC4985" s="1"/>
      <c r="CD4985" s="1"/>
      <c r="CE4985" s="1"/>
      <c r="CF4985" s="2"/>
      <c r="CG4985" s="1"/>
      <c r="CH4985" s="1"/>
      <c r="CI4985" s="2"/>
      <c r="CJ4985" s="1"/>
      <c r="CK4985" s="1"/>
      <c r="CL4985" s="1"/>
      <c r="CM4985" s="1"/>
      <c r="CN4985" s="1"/>
      <c r="CO4985" s="1"/>
      <c r="CP4985" s="1"/>
      <c r="CQ4985" s="1"/>
      <c r="CR4985" s="2"/>
      <c r="CS4985" s="2"/>
      <c r="CT4985" s="2"/>
      <c r="CU4985" s="2"/>
      <c r="CV4985" s="1"/>
      <c r="CW4985" s="1"/>
      <c r="CX4985" s="1"/>
      <c r="CY4985" s="1"/>
      <c r="CZ4985" s="1"/>
      <c r="DA4985" s="1"/>
      <c r="DB4985" s="1"/>
      <c r="DC4985" s="1"/>
      <c r="DD4985" s="1"/>
      <c r="DE4985" s="1"/>
      <c r="DF4985" s="1"/>
      <c r="DG4985" s="1"/>
      <c r="DH4985" s="1"/>
      <c r="DI4985" s="1"/>
      <c r="DJ4985" s="1"/>
      <c r="DK4985" s="1"/>
      <c r="DL4985" s="1"/>
      <c r="DM4985" s="1"/>
      <c r="DN4985" s="1"/>
      <c r="DO4985" s="1"/>
      <c r="DP4985" s="1"/>
      <c r="DQ4985" s="2"/>
      <c r="DR4985" s="1"/>
      <c r="DS4985" s="1"/>
      <c r="DT4985" s="1"/>
      <c r="DU4985" s="2"/>
      <c r="DV4985" s="1"/>
      <c r="DW4985" s="1"/>
    </row>
    <row r="4986" spans="1:127" x14ac:dyDescent="0.3">
      <c r="A4986" s="1"/>
      <c r="B4986" s="1"/>
      <c r="C4986" s="1"/>
      <c r="D4986" s="1"/>
      <c r="E4986" s="1"/>
      <c r="F4986" s="1"/>
      <c r="G4986" s="2"/>
      <c r="H4986" s="2"/>
      <c r="I4986" s="1"/>
      <c r="J4986" s="1"/>
      <c r="K4986" s="2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  <c r="BL4986" s="1"/>
      <c r="BM4986" s="1"/>
      <c r="BN4986" s="2"/>
      <c r="BO4986" s="1"/>
      <c r="BP4986" s="1"/>
      <c r="BQ4986" s="2"/>
      <c r="BR4986" s="2"/>
      <c r="BS4986" s="1"/>
      <c r="BT4986" s="1"/>
      <c r="BU4986" s="1"/>
      <c r="BV4986" s="1"/>
      <c r="BW4986" s="1"/>
      <c r="BX4986" s="1"/>
      <c r="BY4986" s="1"/>
      <c r="BZ4986" s="1"/>
      <c r="CA4986" s="1"/>
      <c r="CB4986" s="1"/>
      <c r="CC4986" s="1"/>
      <c r="CD4986" s="1"/>
      <c r="CE4986" s="1"/>
      <c r="CF4986" s="2"/>
      <c r="CG4986" s="1"/>
      <c r="CH4986" s="1"/>
      <c r="CI4986" s="2"/>
      <c r="CJ4986" s="1"/>
      <c r="CK4986" s="1"/>
      <c r="CL4986" s="1"/>
      <c r="CM4986" s="1"/>
      <c r="CN4986" s="1"/>
      <c r="CO4986" s="1"/>
      <c r="CP4986" s="1"/>
      <c r="CQ4986" s="1"/>
      <c r="CR4986" s="2"/>
      <c r="CS4986" s="2"/>
      <c r="CT4986" s="2"/>
      <c r="CU4986" s="2"/>
      <c r="CV4986" s="1"/>
      <c r="CW4986" s="1"/>
      <c r="CX4986" s="1"/>
      <c r="CY4986" s="1"/>
      <c r="CZ4986" s="1"/>
      <c r="DA4986" s="1"/>
      <c r="DB4986" s="1"/>
      <c r="DC4986" s="1"/>
      <c r="DD4986" s="1"/>
      <c r="DE4986" s="1"/>
      <c r="DF4986" s="1"/>
      <c r="DG4986" s="1"/>
      <c r="DH4986" s="1"/>
      <c r="DI4986" s="1"/>
      <c r="DJ4986" s="1"/>
      <c r="DK4986" s="1"/>
      <c r="DL4986" s="1"/>
      <c r="DM4986" s="1"/>
      <c r="DN4986" s="1"/>
      <c r="DO4986" s="1"/>
      <c r="DP4986" s="1"/>
      <c r="DQ4986" s="2"/>
      <c r="DR4986" s="1"/>
      <c r="DS4986" s="1"/>
      <c r="DT4986" s="1"/>
      <c r="DU4986" s="1"/>
      <c r="DV4986" s="1"/>
      <c r="DW4986" s="1"/>
    </row>
    <row r="4987" spans="1:127" x14ac:dyDescent="0.3">
      <c r="A4987" s="1"/>
      <c r="B4987" s="1"/>
      <c r="C4987" s="1"/>
      <c r="D4987" s="1"/>
      <c r="E4987" s="1"/>
      <c r="F4987" s="1"/>
      <c r="G4987" s="2"/>
      <c r="H4987" s="2"/>
      <c r="I4987" s="1"/>
      <c r="J4987" s="1"/>
      <c r="K4987" s="2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2"/>
      <c r="BF4987" s="1"/>
      <c r="BG4987" s="1"/>
      <c r="BH4987" s="1"/>
      <c r="BI4987" s="1"/>
      <c r="BJ4987" s="1"/>
      <c r="BK4987" s="1"/>
      <c r="BL4987" s="1"/>
      <c r="BM4987" s="1"/>
      <c r="BN4987" s="2"/>
      <c r="BO4987" s="1"/>
      <c r="BP4987" s="1"/>
      <c r="BQ4987" s="1"/>
      <c r="BR4987" s="2"/>
      <c r="BS4987" s="1"/>
      <c r="BT4987" s="1"/>
      <c r="BU4987" s="1"/>
      <c r="BV4987" s="1"/>
      <c r="BW4987" s="1"/>
      <c r="BX4987" s="1"/>
      <c r="BY4987" s="1"/>
      <c r="BZ4987" s="1"/>
      <c r="CA4987" s="1"/>
      <c r="CB4987" s="1"/>
      <c r="CC4987" s="1"/>
      <c r="CD4987" s="1"/>
      <c r="CE4987" s="1"/>
      <c r="CF4987" s="2"/>
      <c r="CG4987" s="1"/>
      <c r="CH4987" s="1"/>
      <c r="CI4987" s="2"/>
      <c r="CJ4987" s="1"/>
      <c r="CK4987" s="1"/>
      <c r="CL4987" s="1"/>
      <c r="CM4987" s="1"/>
      <c r="CN4987" s="1"/>
      <c r="CO4987" s="1"/>
      <c r="CP4987" s="1"/>
      <c r="CQ4987" s="1"/>
      <c r="CR4987" s="2"/>
      <c r="CS4987" s="2"/>
      <c r="CT4987" s="2"/>
      <c r="CU4987" s="2"/>
      <c r="CV4987" s="1"/>
      <c r="CW4987" s="1"/>
      <c r="CX4987" s="1"/>
      <c r="CY4987" s="1"/>
      <c r="CZ4987" s="1"/>
      <c r="DA4987" s="1"/>
      <c r="DB4987" s="1"/>
      <c r="DC4987" s="1"/>
      <c r="DD4987" s="1"/>
      <c r="DE4987" s="1"/>
      <c r="DF4987" s="1"/>
      <c r="DG4987" s="1"/>
      <c r="DH4987" s="1"/>
      <c r="DI4987" s="1"/>
      <c r="DJ4987" s="1"/>
      <c r="DK4987" s="1"/>
      <c r="DL4987" s="1"/>
      <c r="DM4987" s="1"/>
      <c r="DN4987" s="1"/>
      <c r="DO4987" s="1"/>
      <c r="DP4987" s="1"/>
      <c r="DQ4987" s="2"/>
      <c r="DR4987" s="1"/>
      <c r="DS4987" s="1"/>
      <c r="DT4987" s="1"/>
      <c r="DU4987" s="2"/>
      <c r="DV4987" s="1"/>
      <c r="DW4987" s="1"/>
    </row>
    <row r="4988" spans="1:127" x14ac:dyDescent="0.3">
      <c r="A4988" s="1"/>
      <c r="B4988" s="1"/>
      <c r="C4988" s="1"/>
      <c r="D4988" s="1"/>
      <c r="E4988" s="1"/>
      <c r="F4988" s="1"/>
      <c r="G4988" s="2"/>
      <c r="H4988" s="2"/>
      <c r="I4988" s="1"/>
      <c r="J4988" s="1"/>
      <c r="K4988" s="2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2"/>
      <c r="BF4988" s="1"/>
      <c r="BG4988" s="1"/>
      <c r="BH4988" s="1"/>
      <c r="BI4988" s="1"/>
      <c r="BJ4988" s="1"/>
      <c r="BK4988" s="1"/>
      <c r="BL4988" s="1"/>
      <c r="BM4988" s="1"/>
      <c r="BN4988" s="2"/>
      <c r="BO4988" s="1"/>
      <c r="BP4988" s="1"/>
      <c r="BQ4988" s="1"/>
      <c r="BR4988" s="2"/>
      <c r="BS4988" s="1"/>
      <c r="BT4988" s="1"/>
      <c r="BU4988" s="1"/>
      <c r="BV4988" s="1"/>
      <c r="BW4988" s="1"/>
      <c r="BX4988" s="1"/>
      <c r="BY4988" s="1"/>
      <c r="BZ4988" s="1"/>
      <c r="CA4988" s="1"/>
      <c r="CB4988" s="1"/>
      <c r="CC4988" s="1"/>
      <c r="CD4988" s="1"/>
      <c r="CE4988" s="1"/>
      <c r="CF4988" s="2"/>
      <c r="CG4988" s="1"/>
      <c r="CH4988" s="1"/>
      <c r="CI4988" s="2"/>
      <c r="CJ4988" s="1"/>
      <c r="CK4988" s="1"/>
      <c r="CL4988" s="1"/>
      <c r="CM4988" s="1"/>
      <c r="CN4988" s="1"/>
      <c r="CO4988" s="1"/>
      <c r="CP4988" s="1"/>
      <c r="CQ4988" s="1"/>
      <c r="CR4988" s="2"/>
      <c r="CS4988" s="2"/>
      <c r="CT4988" s="2"/>
      <c r="CU4988" s="2"/>
      <c r="CV4988" s="1"/>
      <c r="CW4988" s="1"/>
      <c r="CX4988" s="1"/>
      <c r="CY4988" s="1"/>
      <c r="CZ4988" s="1"/>
      <c r="DA4988" s="1"/>
      <c r="DB4988" s="1"/>
      <c r="DC4988" s="1"/>
      <c r="DD4988" s="1"/>
      <c r="DE4988" s="1"/>
      <c r="DF4988" s="1"/>
      <c r="DG4988" s="1"/>
      <c r="DH4988" s="1"/>
      <c r="DI4988" s="1"/>
      <c r="DJ4988" s="1"/>
      <c r="DK4988" s="1"/>
      <c r="DL4988" s="1"/>
      <c r="DM4988" s="1"/>
      <c r="DN4988" s="1"/>
      <c r="DO4988" s="1"/>
      <c r="DP4988" s="1"/>
      <c r="DQ4988" s="2"/>
      <c r="DR4988" s="1"/>
      <c r="DS4988" s="1"/>
      <c r="DT4988" s="1"/>
      <c r="DU4988" s="2"/>
      <c r="DV4988" s="1"/>
      <c r="DW4988" s="1"/>
    </row>
    <row r="4989" spans="1:127" x14ac:dyDescent="0.3">
      <c r="A4989" s="1"/>
      <c r="B4989" s="1"/>
      <c r="C4989" s="1"/>
      <c r="D4989" s="1"/>
      <c r="E4989" s="1"/>
      <c r="F4989" s="1"/>
      <c r="G4989" s="2"/>
      <c r="H4989" s="2"/>
      <c r="I4989" s="1"/>
      <c r="J4989" s="1"/>
      <c r="K4989" s="2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2"/>
      <c r="BF4989" s="1"/>
      <c r="BG4989" s="1"/>
      <c r="BH4989" s="1"/>
      <c r="BI4989" s="1"/>
      <c r="BJ4989" s="1"/>
      <c r="BK4989" s="1"/>
      <c r="BL4989" s="1"/>
      <c r="BM4989" s="1"/>
      <c r="BN4989" s="2"/>
      <c r="BO4989" s="1"/>
      <c r="BP4989" s="1"/>
      <c r="BQ4989" s="1"/>
      <c r="BR4989" s="2"/>
      <c r="BS4989" s="1"/>
      <c r="BT4989" s="1"/>
      <c r="BU4989" s="1"/>
      <c r="BV4989" s="1"/>
      <c r="BW4989" s="1"/>
      <c r="BX4989" s="1"/>
      <c r="BY4989" s="1"/>
      <c r="BZ4989" s="1"/>
      <c r="CA4989" s="1"/>
      <c r="CB4989" s="1"/>
      <c r="CC4989" s="1"/>
      <c r="CD4989" s="1"/>
      <c r="CE4989" s="1"/>
      <c r="CF4989" s="2"/>
      <c r="CG4989" s="1"/>
      <c r="CH4989" s="1"/>
      <c r="CI4989" s="2"/>
      <c r="CJ4989" s="1"/>
      <c r="CK4989" s="1"/>
      <c r="CL4989" s="1"/>
      <c r="CM4989" s="1"/>
      <c r="CN4989" s="1"/>
      <c r="CO4989" s="1"/>
      <c r="CP4989" s="1"/>
      <c r="CQ4989" s="1"/>
      <c r="CR4989" s="2"/>
      <c r="CS4989" s="2"/>
      <c r="CT4989" s="2"/>
      <c r="CU4989" s="2"/>
      <c r="CV4989" s="1"/>
      <c r="CW4989" s="1"/>
      <c r="CX4989" s="1"/>
      <c r="CY4989" s="1"/>
      <c r="CZ4989" s="1"/>
      <c r="DA4989" s="1"/>
      <c r="DB4989" s="1"/>
      <c r="DC4989" s="1"/>
      <c r="DD4989" s="1"/>
      <c r="DE4989" s="1"/>
      <c r="DF4989" s="1"/>
      <c r="DG4989" s="1"/>
      <c r="DH4989" s="1"/>
      <c r="DI4989" s="1"/>
      <c r="DJ4989" s="1"/>
      <c r="DK4989" s="1"/>
      <c r="DL4989" s="1"/>
      <c r="DM4989" s="1"/>
      <c r="DN4989" s="1"/>
      <c r="DO4989" s="1"/>
      <c r="DP4989" s="1"/>
      <c r="DQ4989" s="2"/>
      <c r="DR4989" s="1"/>
      <c r="DS4989" s="1"/>
      <c r="DT4989" s="1"/>
      <c r="DU4989" s="2"/>
      <c r="DV4989" s="1"/>
      <c r="DW4989" s="1"/>
    </row>
    <row r="4990" spans="1:127" x14ac:dyDescent="0.3">
      <c r="A4990" s="1"/>
      <c r="B4990" s="1"/>
      <c r="C4990" s="1"/>
      <c r="D4990" s="1"/>
      <c r="E4990" s="1"/>
      <c r="F4990" s="1"/>
      <c r="G4990" s="2"/>
      <c r="H4990" s="2"/>
      <c r="I4990" s="1"/>
      <c r="J4990" s="1"/>
      <c r="K4990" s="2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2"/>
      <c r="BF4990" s="1"/>
      <c r="BG4990" s="1"/>
      <c r="BH4990" s="1"/>
      <c r="BI4990" s="1"/>
      <c r="BJ4990" s="1"/>
      <c r="BK4990" s="1"/>
      <c r="BL4990" s="1"/>
      <c r="BM4990" s="1"/>
      <c r="BN4990" s="2"/>
      <c r="BO4990" s="1"/>
      <c r="BP4990" s="1"/>
      <c r="BQ4990" s="1"/>
      <c r="BR4990" s="2"/>
      <c r="BS4990" s="1"/>
      <c r="BT4990" s="1"/>
      <c r="BU4990" s="1"/>
      <c r="BV4990" s="1"/>
      <c r="BW4990" s="1"/>
      <c r="BX4990" s="1"/>
      <c r="BY4990" s="1"/>
      <c r="BZ4990" s="1"/>
      <c r="CA4990" s="1"/>
      <c r="CB4990" s="1"/>
      <c r="CC4990" s="1"/>
      <c r="CD4990" s="1"/>
      <c r="CE4990" s="1"/>
      <c r="CF4990" s="2"/>
      <c r="CG4990" s="1"/>
      <c r="CH4990" s="1"/>
      <c r="CI4990" s="2"/>
      <c r="CJ4990" s="1"/>
      <c r="CK4990" s="1"/>
      <c r="CL4990" s="1"/>
      <c r="CM4990" s="1"/>
      <c r="CN4990" s="1"/>
      <c r="CO4990" s="1"/>
      <c r="CP4990" s="1"/>
      <c r="CQ4990" s="1"/>
      <c r="CR4990" s="2"/>
      <c r="CS4990" s="2"/>
      <c r="CT4990" s="2"/>
      <c r="CU4990" s="2"/>
      <c r="CV4990" s="1"/>
      <c r="CW4990" s="1"/>
      <c r="CX4990" s="1"/>
      <c r="CY4990" s="1"/>
      <c r="CZ4990" s="1"/>
      <c r="DA4990" s="1"/>
      <c r="DB4990" s="1"/>
      <c r="DC4990" s="1"/>
      <c r="DD4990" s="1"/>
      <c r="DE4990" s="1"/>
      <c r="DF4990" s="1"/>
      <c r="DG4990" s="1"/>
      <c r="DH4990" s="1"/>
      <c r="DI4990" s="1"/>
      <c r="DJ4990" s="1"/>
      <c r="DK4990" s="1"/>
      <c r="DL4990" s="1"/>
      <c r="DM4990" s="1"/>
      <c r="DN4990" s="1"/>
      <c r="DO4990" s="1"/>
      <c r="DP4990" s="1"/>
      <c r="DQ4990" s="2"/>
      <c r="DR4990" s="1"/>
      <c r="DS4990" s="1"/>
      <c r="DT4990" s="1"/>
      <c r="DU4990" s="2"/>
      <c r="DV4990" s="1"/>
      <c r="DW4990" s="1"/>
    </row>
    <row r="4991" spans="1:127" x14ac:dyDescent="0.3">
      <c r="A4991" s="1"/>
      <c r="B4991" s="1"/>
      <c r="C4991" s="1"/>
      <c r="D4991" s="1"/>
      <c r="E4991" s="1"/>
      <c r="F4991" s="1"/>
      <c r="G4991" s="2"/>
      <c r="H4991" s="2"/>
      <c r="I4991" s="1"/>
      <c r="J4991" s="1"/>
      <c r="K4991" s="2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2"/>
      <c r="BF4991" s="1"/>
      <c r="BG4991" s="1"/>
      <c r="BH4991" s="1"/>
      <c r="BI4991" s="1"/>
      <c r="BJ4991" s="1"/>
      <c r="BK4991" s="1"/>
      <c r="BL4991" s="1"/>
      <c r="BM4991" s="1"/>
      <c r="BN4991" s="2"/>
      <c r="BO4991" s="1"/>
      <c r="BP4991" s="1"/>
      <c r="BQ4991" s="1"/>
      <c r="BR4991" s="2"/>
      <c r="BS4991" s="1"/>
      <c r="BT4991" s="1"/>
      <c r="BU4991" s="1"/>
      <c r="BV4991" s="1"/>
      <c r="BW4991" s="1"/>
      <c r="BX4991" s="1"/>
      <c r="BY4991" s="1"/>
      <c r="BZ4991" s="1"/>
      <c r="CA4991" s="1"/>
      <c r="CB4991" s="1"/>
      <c r="CC4991" s="1"/>
      <c r="CD4991" s="1"/>
      <c r="CE4991" s="1"/>
      <c r="CF4991" s="2"/>
      <c r="CG4991" s="1"/>
      <c r="CH4991" s="1"/>
      <c r="CI4991" s="2"/>
      <c r="CJ4991" s="1"/>
      <c r="CK4991" s="1"/>
      <c r="CL4991" s="1"/>
      <c r="CM4991" s="1"/>
      <c r="CN4991" s="1"/>
      <c r="CO4991" s="1"/>
      <c r="CP4991" s="1"/>
      <c r="CQ4991" s="1"/>
      <c r="CR4991" s="2"/>
      <c r="CS4991" s="2"/>
      <c r="CT4991" s="2"/>
      <c r="CU4991" s="2"/>
      <c r="CV4991" s="1"/>
      <c r="CW4991" s="1"/>
      <c r="CX4991" s="1"/>
      <c r="CY4991" s="1"/>
      <c r="CZ4991" s="1"/>
      <c r="DA4991" s="1"/>
      <c r="DB4991" s="1"/>
      <c r="DC4991" s="1"/>
      <c r="DD4991" s="1"/>
      <c r="DE4991" s="1"/>
      <c r="DF4991" s="1"/>
      <c r="DG4991" s="1"/>
      <c r="DH4991" s="1"/>
      <c r="DI4991" s="1"/>
      <c r="DJ4991" s="1"/>
      <c r="DK4991" s="1"/>
      <c r="DL4991" s="1"/>
      <c r="DM4991" s="1"/>
      <c r="DN4991" s="1"/>
      <c r="DO4991" s="1"/>
      <c r="DP4991" s="1"/>
      <c r="DQ4991" s="2"/>
      <c r="DR4991" s="1"/>
      <c r="DS4991" s="1"/>
      <c r="DT4991" s="1"/>
      <c r="DU4991" s="2"/>
      <c r="DV4991" s="1"/>
      <c r="DW4991" s="1"/>
    </row>
    <row r="4992" spans="1:127" x14ac:dyDescent="0.3">
      <c r="A4992" s="1"/>
      <c r="B4992" s="1"/>
      <c r="C4992" s="1"/>
      <c r="D4992" s="1"/>
      <c r="E4992" s="1"/>
      <c r="F4992" s="1"/>
      <c r="G4992" s="2"/>
      <c r="H4992" s="2"/>
      <c r="I4992" s="1"/>
      <c r="J4992" s="1"/>
      <c r="K4992" s="2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2"/>
      <c r="BF4992" s="1"/>
      <c r="BG4992" s="1"/>
      <c r="BH4992" s="1"/>
      <c r="BI4992" s="1"/>
      <c r="BJ4992" s="1"/>
      <c r="BK4992" s="1"/>
      <c r="BL4992" s="1"/>
      <c r="BM4992" s="1"/>
      <c r="BN4992" s="2"/>
      <c r="BO4992" s="1"/>
      <c r="BP4992" s="1"/>
      <c r="BQ4992" s="1"/>
      <c r="BR4992" s="2"/>
      <c r="BS4992" s="1"/>
      <c r="BT4992" s="1"/>
      <c r="BU4992" s="1"/>
      <c r="BV4992" s="1"/>
      <c r="BW4992" s="1"/>
      <c r="BX4992" s="1"/>
      <c r="BY4992" s="1"/>
      <c r="BZ4992" s="1"/>
      <c r="CA4992" s="1"/>
      <c r="CB4992" s="1"/>
      <c r="CC4992" s="1"/>
      <c r="CD4992" s="1"/>
      <c r="CE4992" s="1"/>
      <c r="CF4992" s="2"/>
      <c r="CG4992" s="1"/>
      <c r="CH4992" s="1"/>
      <c r="CI4992" s="2"/>
      <c r="CJ4992" s="1"/>
      <c r="CK4992" s="1"/>
      <c r="CL4992" s="1"/>
      <c r="CM4992" s="1"/>
      <c r="CN4992" s="1"/>
      <c r="CO4992" s="1"/>
      <c r="CP4992" s="1"/>
      <c r="CQ4992" s="1"/>
      <c r="CR4992" s="2"/>
      <c r="CS4992" s="2"/>
      <c r="CT4992" s="2"/>
      <c r="CU4992" s="2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2"/>
      <c r="DR4992" s="1"/>
      <c r="DS4992" s="1"/>
      <c r="DT4992" s="1"/>
      <c r="DU4992" s="2"/>
      <c r="DV4992" s="1"/>
      <c r="DW4992" s="1"/>
    </row>
    <row r="4993" spans="1:127" x14ac:dyDescent="0.3">
      <c r="A4993" s="1"/>
      <c r="B4993" s="1"/>
      <c r="C4993" s="1"/>
      <c r="D4993" s="1"/>
      <c r="E4993" s="1"/>
      <c r="F4993" s="1"/>
      <c r="G4993" s="2"/>
      <c r="H4993" s="2"/>
      <c r="I4993" s="1"/>
      <c r="J4993" s="1"/>
      <c r="K4993" s="2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2"/>
      <c r="BF4993" s="1"/>
      <c r="BG4993" s="1"/>
      <c r="BH4993" s="1"/>
      <c r="BI4993" s="1"/>
      <c r="BJ4993" s="1"/>
      <c r="BK4993" s="1"/>
      <c r="BL4993" s="1"/>
      <c r="BM4993" s="1"/>
      <c r="BN4993" s="2"/>
      <c r="BO4993" s="1"/>
      <c r="BP4993" s="1"/>
      <c r="BQ4993" s="1"/>
      <c r="BR4993" s="2"/>
      <c r="BS4993" s="1"/>
      <c r="BT4993" s="1"/>
      <c r="BU4993" s="1"/>
      <c r="BV4993" s="1"/>
      <c r="BW4993" s="1"/>
      <c r="BX4993" s="1"/>
      <c r="BY4993" s="1"/>
      <c r="BZ4993" s="1"/>
      <c r="CA4993" s="1"/>
      <c r="CB4993" s="1"/>
      <c r="CC4993" s="1"/>
      <c r="CD4993" s="1"/>
      <c r="CE4993" s="1"/>
      <c r="CF4993" s="2"/>
      <c r="CG4993" s="1"/>
      <c r="CH4993" s="1"/>
      <c r="CI4993" s="2"/>
      <c r="CJ4993" s="1"/>
      <c r="CK4993" s="1"/>
      <c r="CL4993" s="1"/>
      <c r="CM4993" s="1"/>
      <c r="CN4993" s="1"/>
      <c r="CO4993" s="1"/>
      <c r="CP4993" s="1"/>
      <c r="CQ4993" s="1"/>
      <c r="CR4993" s="2"/>
      <c r="CS4993" s="2"/>
      <c r="CT4993" s="2"/>
      <c r="CU4993" s="2"/>
      <c r="CV4993" s="1"/>
      <c r="CW4993" s="1"/>
      <c r="CX4993" s="1"/>
      <c r="CY4993" s="1"/>
      <c r="CZ4993" s="1"/>
      <c r="DA4993" s="1"/>
      <c r="DB4993" s="1"/>
      <c r="DC4993" s="1"/>
      <c r="DD4993" s="1"/>
      <c r="DE4993" s="1"/>
      <c r="DF4993" s="1"/>
      <c r="DG4993" s="1"/>
      <c r="DH4993" s="1"/>
      <c r="DI4993" s="1"/>
      <c r="DJ4993" s="1"/>
      <c r="DK4993" s="1"/>
      <c r="DL4993" s="1"/>
      <c r="DM4993" s="1"/>
      <c r="DN4993" s="1"/>
      <c r="DO4993" s="1"/>
      <c r="DP4993" s="1"/>
      <c r="DQ4993" s="2"/>
      <c r="DR4993" s="1"/>
      <c r="DS4993" s="1"/>
      <c r="DT4993" s="1"/>
      <c r="DU4993" s="2"/>
      <c r="DV4993" s="1"/>
      <c r="DW4993" s="1"/>
    </row>
    <row r="4994" spans="1:127" x14ac:dyDescent="0.3">
      <c r="A4994" s="1"/>
      <c r="B4994" s="1"/>
      <c r="C4994" s="1"/>
      <c r="D4994" s="1"/>
      <c r="E4994" s="1"/>
      <c r="F4994" s="1"/>
      <c r="G4994" s="2"/>
      <c r="H4994" s="2"/>
      <c r="I4994" s="1"/>
      <c r="J4994" s="1"/>
      <c r="K4994" s="2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2"/>
      <c r="BF4994" s="1"/>
      <c r="BG4994" s="1"/>
      <c r="BH4994" s="1"/>
      <c r="BI4994" s="1"/>
      <c r="BJ4994" s="1"/>
      <c r="BK4994" s="1"/>
      <c r="BL4994" s="1"/>
      <c r="BM4994" s="1"/>
      <c r="BN4994" s="2"/>
      <c r="BO4994" s="1"/>
      <c r="BP4994" s="1"/>
      <c r="BQ4994" s="1"/>
      <c r="BR4994" s="2"/>
      <c r="BS4994" s="1"/>
      <c r="BT4994" s="1"/>
      <c r="BU4994" s="1"/>
      <c r="BV4994" s="1"/>
      <c r="BW4994" s="1"/>
      <c r="BX4994" s="1"/>
      <c r="BY4994" s="1"/>
      <c r="BZ4994" s="1"/>
      <c r="CA4994" s="1"/>
      <c r="CB4994" s="1"/>
      <c r="CC4994" s="1"/>
      <c r="CD4994" s="1"/>
      <c r="CE4994" s="1"/>
      <c r="CF4994" s="2"/>
      <c r="CG4994" s="1"/>
      <c r="CH4994" s="1"/>
      <c r="CI4994" s="2"/>
      <c r="CJ4994" s="1"/>
      <c r="CK4994" s="1"/>
      <c r="CL4994" s="1"/>
      <c r="CM4994" s="1"/>
      <c r="CN4994" s="1"/>
      <c r="CO4994" s="1"/>
      <c r="CP4994" s="1"/>
      <c r="CQ4994" s="1"/>
      <c r="CR4994" s="2"/>
      <c r="CS4994" s="2"/>
      <c r="CT4994" s="2"/>
      <c r="CU4994" s="2"/>
      <c r="CV4994" s="1"/>
      <c r="CW4994" s="1"/>
      <c r="CX4994" s="1"/>
      <c r="CY4994" s="1"/>
      <c r="CZ4994" s="1"/>
      <c r="DA4994" s="1"/>
      <c r="DB4994" s="1"/>
      <c r="DC4994" s="1"/>
      <c r="DD4994" s="1"/>
      <c r="DE4994" s="1"/>
      <c r="DF4994" s="1"/>
      <c r="DG4994" s="1"/>
      <c r="DH4994" s="1"/>
      <c r="DI4994" s="1"/>
      <c r="DJ4994" s="1"/>
      <c r="DK4994" s="1"/>
      <c r="DL4994" s="1"/>
      <c r="DM4994" s="1"/>
      <c r="DN4994" s="1"/>
      <c r="DO4994" s="1"/>
      <c r="DP4994" s="1"/>
      <c r="DQ4994" s="2"/>
      <c r="DR4994" s="1"/>
      <c r="DS4994" s="1"/>
      <c r="DT4994" s="1"/>
      <c r="DU4994" s="2"/>
      <c r="DV4994" s="1"/>
      <c r="DW4994" s="1"/>
    </row>
    <row r="4995" spans="1:127" x14ac:dyDescent="0.3">
      <c r="A4995" s="1"/>
      <c r="B4995" s="1"/>
      <c r="C4995" s="1"/>
      <c r="D4995" s="1"/>
      <c r="E4995" s="1"/>
      <c r="F4995" s="1"/>
      <c r="G4995" s="2"/>
      <c r="H4995" s="2"/>
      <c r="I4995" s="1"/>
      <c r="J4995" s="1"/>
      <c r="K4995" s="2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2"/>
      <c r="BF4995" s="1"/>
      <c r="BG4995" s="1"/>
      <c r="BH4995" s="1"/>
      <c r="BI4995" s="1"/>
      <c r="BJ4995" s="1"/>
      <c r="BK4995" s="1"/>
      <c r="BL4995" s="1"/>
      <c r="BM4995" s="1"/>
      <c r="BN4995" s="2"/>
      <c r="BO4995" s="1"/>
      <c r="BP4995" s="1"/>
      <c r="BQ4995" s="1"/>
      <c r="BR4995" s="2"/>
      <c r="BS4995" s="1"/>
      <c r="BT4995" s="1"/>
      <c r="BU4995" s="1"/>
      <c r="BV4995" s="1"/>
      <c r="BW4995" s="1"/>
      <c r="BX4995" s="1"/>
      <c r="BY4995" s="1"/>
      <c r="BZ4995" s="1"/>
      <c r="CA4995" s="1"/>
      <c r="CB4995" s="1"/>
      <c r="CC4995" s="1"/>
      <c r="CD4995" s="1"/>
      <c r="CE4995" s="1"/>
      <c r="CF4995" s="2"/>
      <c r="CG4995" s="1"/>
      <c r="CH4995" s="1"/>
      <c r="CI4995" s="2"/>
      <c r="CJ4995" s="1"/>
      <c r="CK4995" s="1"/>
      <c r="CL4995" s="1"/>
      <c r="CM4995" s="1"/>
      <c r="CN4995" s="1"/>
      <c r="CO4995" s="1"/>
      <c r="CP4995" s="1"/>
      <c r="CQ4995" s="1"/>
      <c r="CR4995" s="2"/>
      <c r="CS4995" s="2"/>
      <c r="CT4995" s="2"/>
      <c r="CU4995" s="2"/>
      <c r="CV4995" s="1"/>
      <c r="CW4995" s="1"/>
      <c r="CX4995" s="1"/>
      <c r="CY4995" s="1"/>
      <c r="CZ4995" s="1"/>
      <c r="DA4995" s="1"/>
      <c r="DB4995" s="1"/>
      <c r="DC4995" s="1"/>
      <c r="DD4995" s="1"/>
      <c r="DE4995" s="1"/>
      <c r="DF4995" s="1"/>
      <c r="DG4995" s="1"/>
      <c r="DH4995" s="1"/>
      <c r="DI4995" s="1"/>
      <c r="DJ4995" s="1"/>
      <c r="DK4995" s="1"/>
      <c r="DL4995" s="1"/>
      <c r="DM4995" s="1"/>
      <c r="DN4995" s="1"/>
      <c r="DO4995" s="1"/>
      <c r="DP4995" s="1"/>
      <c r="DQ4995" s="2"/>
      <c r="DR4995" s="1"/>
      <c r="DS4995" s="1"/>
      <c r="DT4995" s="1"/>
      <c r="DU4995" s="2"/>
      <c r="DV4995" s="1"/>
      <c r="DW4995" s="1"/>
    </row>
    <row r="4996" spans="1:127" x14ac:dyDescent="0.3">
      <c r="A4996" s="1"/>
      <c r="B4996" s="1"/>
      <c r="C4996" s="1"/>
      <c r="D4996" s="1"/>
      <c r="E4996" s="1"/>
      <c r="F4996" s="1"/>
      <c r="G4996" s="2"/>
      <c r="H4996" s="2"/>
      <c r="I4996" s="1"/>
      <c r="J4996" s="1"/>
      <c r="K4996" s="2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2"/>
      <c r="BF4996" s="1"/>
      <c r="BG4996" s="1"/>
      <c r="BH4996" s="1"/>
      <c r="BI4996" s="1"/>
      <c r="BJ4996" s="1"/>
      <c r="BK4996" s="1"/>
      <c r="BL4996" s="1"/>
      <c r="BM4996" s="1"/>
      <c r="BN4996" s="2"/>
      <c r="BO4996" s="1"/>
      <c r="BP4996" s="1"/>
      <c r="BQ4996" s="1"/>
      <c r="BR4996" s="2"/>
      <c r="BS4996" s="1"/>
      <c r="BT4996" s="1"/>
      <c r="BU4996" s="1"/>
      <c r="BV4996" s="1"/>
      <c r="BW4996" s="1"/>
      <c r="BX4996" s="1"/>
      <c r="BY4996" s="1"/>
      <c r="BZ4996" s="1"/>
      <c r="CA4996" s="1"/>
      <c r="CB4996" s="1"/>
      <c r="CC4996" s="1"/>
      <c r="CD4996" s="1"/>
      <c r="CE4996" s="1"/>
      <c r="CF4996" s="2"/>
      <c r="CG4996" s="1"/>
      <c r="CH4996" s="1"/>
      <c r="CI4996" s="2"/>
      <c r="CJ4996" s="1"/>
      <c r="CK4996" s="1"/>
      <c r="CL4996" s="1"/>
      <c r="CM4996" s="1"/>
      <c r="CN4996" s="1"/>
      <c r="CO4996" s="1"/>
      <c r="CP4996" s="1"/>
      <c r="CQ4996" s="1"/>
      <c r="CR4996" s="2"/>
      <c r="CS4996" s="2"/>
      <c r="CT4996" s="2"/>
      <c r="CU4996" s="2"/>
      <c r="CV4996" s="1"/>
      <c r="CW4996" s="1"/>
      <c r="CX4996" s="1"/>
      <c r="CY4996" s="1"/>
      <c r="CZ4996" s="1"/>
      <c r="DA4996" s="1"/>
      <c r="DB4996" s="1"/>
      <c r="DC4996" s="1"/>
      <c r="DD4996" s="1"/>
      <c r="DE4996" s="1"/>
      <c r="DF4996" s="1"/>
      <c r="DG4996" s="1"/>
      <c r="DH4996" s="1"/>
      <c r="DI4996" s="1"/>
      <c r="DJ4996" s="1"/>
      <c r="DK4996" s="1"/>
      <c r="DL4996" s="1"/>
      <c r="DM4996" s="1"/>
      <c r="DN4996" s="1"/>
      <c r="DO4996" s="1"/>
      <c r="DP4996" s="1"/>
      <c r="DQ4996" s="2"/>
      <c r="DR4996" s="1"/>
      <c r="DS4996" s="1"/>
      <c r="DT4996" s="1"/>
      <c r="DU4996" s="2"/>
      <c r="DV4996" s="1"/>
      <c r="DW4996" s="1"/>
    </row>
    <row r="4997" spans="1:127" x14ac:dyDescent="0.3">
      <c r="A4997" s="1"/>
      <c r="B4997" s="1"/>
      <c r="C4997" s="1"/>
      <c r="D4997" s="1"/>
      <c r="E4997" s="1"/>
      <c r="F4997" s="1"/>
      <c r="G4997" s="2"/>
      <c r="H4997" s="2"/>
      <c r="I4997" s="1"/>
      <c r="J4997" s="1"/>
      <c r="K4997" s="2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2"/>
      <c r="BF4997" s="1"/>
      <c r="BG4997" s="1"/>
      <c r="BH4997" s="1"/>
      <c r="BI4997" s="1"/>
      <c r="BJ4997" s="1"/>
      <c r="BK4997" s="1"/>
      <c r="BL4997" s="1"/>
      <c r="BM4997" s="1"/>
      <c r="BN4997" s="2"/>
      <c r="BO4997" s="1"/>
      <c r="BP4997" s="1"/>
      <c r="BQ4997" s="1"/>
      <c r="BR4997" s="2"/>
      <c r="BS4997" s="1"/>
      <c r="BT4997" s="1"/>
      <c r="BU4997" s="1"/>
      <c r="BV4997" s="1"/>
      <c r="BW4997" s="1"/>
      <c r="BX4997" s="1"/>
      <c r="BY4997" s="1"/>
      <c r="BZ4997" s="1"/>
      <c r="CA4997" s="1"/>
      <c r="CB4997" s="1"/>
      <c r="CC4997" s="1"/>
      <c r="CD4997" s="1"/>
      <c r="CE4997" s="1"/>
      <c r="CF4997" s="2"/>
      <c r="CG4997" s="1"/>
      <c r="CH4997" s="1"/>
      <c r="CI4997" s="2"/>
      <c r="CJ4997" s="1"/>
      <c r="CK4997" s="1"/>
      <c r="CL4997" s="1"/>
      <c r="CM4997" s="1"/>
      <c r="CN4997" s="1"/>
      <c r="CO4997" s="1"/>
      <c r="CP4997" s="1"/>
      <c r="CQ4997" s="1"/>
      <c r="CR4997" s="2"/>
      <c r="CS4997" s="2"/>
      <c r="CT4997" s="2"/>
      <c r="CU4997" s="2"/>
      <c r="CV4997" s="1"/>
      <c r="CW4997" s="1"/>
      <c r="CX4997" s="1"/>
      <c r="CY4997" s="1"/>
      <c r="CZ4997" s="1"/>
      <c r="DA4997" s="1"/>
      <c r="DB4997" s="1"/>
      <c r="DC4997" s="1"/>
      <c r="DD4997" s="1"/>
      <c r="DE4997" s="1"/>
      <c r="DF4997" s="1"/>
      <c r="DG4997" s="1"/>
      <c r="DH4997" s="1"/>
      <c r="DI4997" s="1"/>
      <c r="DJ4997" s="1"/>
      <c r="DK4997" s="1"/>
      <c r="DL4997" s="1"/>
      <c r="DM4997" s="1"/>
      <c r="DN4997" s="1"/>
      <c r="DO4997" s="1"/>
      <c r="DP4997" s="1"/>
      <c r="DQ4997" s="2"/>
      <c r="DR4997" s="1"/>
      <c r="DS4997" s="1"/>
      <c r="DT4997" s="1"/>
      <c r="DU4997" s="2"/>
      <c r="DV4997" s="1"/>
      <c r="DW4997" s="1"/>
    </row>
    <row r="4998" spans="1:127" x14ac:dyDescent="0.3">
      <c r="A4998" s="1"/>
      <c r="B4998" s="1"/>
      <c r="C4998" s="1"/>
      <c r="D4998" s="1"/>
      <c r="E4998" s="1"/>
      <c r="F4998" s="1"/>
      <c r="G4998" s="2"/>
      <c r="H4998" s="2"/>
      <c r="I4998" s="1"/>
      <c r="J4998" s="1"/>
      <c r="K4998" s="2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2"/>
      <c r="BF4998" s="1"/>
      <c r="BG4998" s="1"/>
      <c r="BH4998" s="1"/>
      <c r="BI4998" s="1"/>
      <c r="BJ4998" s="1"/>
      <c r="BK4998" s="1"/>
      <c r="BL4998" s="1"/>
      <c r="BM4998" s="1"/>
      <c r="BN4998" s="2"/>
      <c r="BO4998" s="1"/>
      <c r="BP4998" s="1"/>
      <c r="BQ4998" s="1"/>
      <c r="BR4998" s="2"/>
      <c r="BS4998" s="1"/>
      <c r="BT4998" s="1"/>
      <c r="BU4998" s="1"/>
      <c r="BV4998" s="1"/>
      <c r="BW4998" s="1"/>
      <c r="BX4998" s="1"/>
      <c r="BY4998" s="1"/>
      <c r="BZ4998" s="1"/>
      <c r="CA4998" s="1"/>
      <c r="CB4998" s="1"/>
      <c r="CC4998" s="1"/>
      <c r="CD4998" s="1"/>
      <c r="CE4998" s="1"/>
      <c r="CF4998" s="2"/>
      <c r="CG4998" s="1"/>
      <c r="CH4998" s="1"/>
      <c r="CI4998" s="2"/>
      <c r="CJ4998" s="1"/>
      <c r="CK4998" s="1"/>
      <c r="CL4998" s="1"/>
      <c r="CM4998" s="1"/>
      <c r="CN4998" s="1"/>
      <c r="CO4998" s="1"/>
      <c r="CP4998" s="1"/>
      <c r="CQ4998" s="1"/>
      <c r="CR4998" s="2"/>
      <c r="CS4998" s="2"/>
      <c r="CT4998" s="2"/>
      <c r="CU4998" s="2"/>
      <c r="CV4998" s="1"/>
      <c r="CW4998" s="1"/>
      <c r="CX4998" s="1"/>
      <c r="CY4998" s="1"/>
      <c r="CZ4998" s="1"/>
      <c r="DA4998" s="1"/>
      <c r="DB4998" s="1"/>
      <c r="DC4998" s="1"/>
      <c r="DD4998" s="1"/>
      <c r="DE4998" s="1"/>
      <c r="DF4998" s="1"/>
      <c r="DG4998" s="1"/>
      <c r="DH4998" s="1"/>
      <c r="DI4998" s="1"/>
      <c r="DJ4998" s="1"/>
      <c r="DK4998" s="1"/>
      <c r="DL4998" s="1"/>
      <c r="DM4998" s="1"/>
      <c r="DN4998" s="1"/>
      <c r="DO4998" s="1"/>
      <c r="DP4998" s="1"/>
      <c r="DQ4998" s="2"/>
      <c r="DR4998" s="1"/>
      <c r="DS4998" s="1"/>
      <c r="DT4998" s="1"/>
      <c r="DU4998" s="2"/>
      <c r="DV4998" s="1"/>
      <c r="DW4998" s="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1.5546875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Criteria sheet</vt:lpstr>
      <vt:lpstr>input dump</vt:lpstr>
      <vt:lpstr>Feuil3</vt:lpstr>
    </vt:vector>
  </TitlesOfParts>
  <Company>MICHELIN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Yannick Gleize</dc:creator>
  <cp:lastModifiedBy>Seetharaman Kumarakrishnan</cp:lastModifiedBy>
  <dcterms:created xsi:type="dcterms:W3CDTF">2020-04-29T07:24:50Z</dcterms:created>
  <dcterms:modified xsi:type="dcterms:W3CDTF">2020-05-12T08:59:37Z</dcterms:modified>
</cp:coreProperties>
</file>